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60" yWindow="45" windowWidth="26475" windowHeight="6735" tabRatio="277" activeTab="2"/>
  </bookViews>
  <sheets>
    <sheet name="1" sheetId="1" r:id="rId1"/>
    <sheet name="2" sheetId="2" r:id="rId2"/>
    <sheet name="3" sheetId="3" r:id="rId3"/>
    <sheet name="4" sheetId="5" r:id="rId4"/>
  </sheets>
  <externalReferences>
    <externalReference r:id="rId5"/>
  </externalReferences>
  <definedNames>
    <definedName name="Z_0049FB14_FD07_453F_846F_348D2B267D20_.wvu.PrintArea" localSheetId="0" hidden="1">'1'!$A$1:$K$62</definedName>
    <definedName name="Z_0049FB14_FD07_453F_846F_348D2B267D20_.wvu.PrintTitles" localSheetId="0" hidden="1">'1'!$7:$9</definedName>
    <definedName name="Z_0049FB14_FD07_453F_846F_348D2B267D20_.wvu.Rows" localSheetId="0" hidden="1">'1'!$1:$2,'1'!$23:$25,'1'!$35:$36,'1'!$38:$38,'1'!$56:$56,'1'!$61:$61</definedName>
    <definedName name="_xlnm.Print_Titles" localSheetId="0">'1'!$7:$9</definedName>
    <definedName name="_xlnm.Print_Area" localSheetId="0">'1'!$A$3:$K$62</definedName>
  </definedNames>
  <calcPr calcId="145621" concurrentCalc="0" concurrentManualCount="1"/>
  <customWorkbookViews>
    <customWorkbookView name="МАРТИРОСЯН АРАМ ГЕРАСИМОВИЧ - Личное представление" guid="{0049FB14-FD07-453F-846F-348D2B267D20}" mergeInterval="0" personalView="1" maximized="1" windowWidth="1846" windowHeight="1014" tabRatio="277" activeSheetId="1"/>
  </customWorkbookViews>
</workbook>
</file>

<file path=xl/calcChain.xml><?xml version="1.0" encoding="utf-8"?>
<calcChain xmlns="http://schemas.openxmlformats.org/spreadsheetml/2006/main">
  <c r="L63" i="5" l="1"/>
  <c r="K63" i="5"/>
  <c r="H63" i="5"/>
  <c r="J63" i="5"/>
  <c r="L62" i="5"/>
  <c r="K62" i="5"/>
  <c r="H62" i="5"/>
  <c r="J62" i="5"/>
  <c r="L61" i="5"/>
  <c r="K61" i="5"/>
  <c r="H61" i="5"/>
  <c r="J61" i="5"/>
  <c r="L60" i="5"/>
  <c r="K60" i="5"/>
  <c r="H60" i="5"/>
  <c r="J60" i="5"/>
  <c r="L59" i="5"/>
  <c r="K59" i="5"/>
  <c r="H59" i="5"/>
  <c r="J59" i="5"/>
  <c r="L58" i="5"/>
  <c r="K58" i="5"/>
  <c r="H58" i="5"/>
  <c r="J58" i="5"/>
  <c r="L57" i="5"/>
  <c r="K57" i="5"/>
  <c r="H57" i="5"/>
  <c r="J57" i="5"/>
  <c r="L56" i="5"/>
  <c r="K56" i="5"/>
  <c r="H56" i="5"/>
  <c r="J56" i="5"/>
  <c r="L55" i="5"/>
  <c r="K55" i="5"/>
  <c r="H55" i="5"/>
  <c r="J55" i="5"/>
  <c r="L54" i="5"/>
  <c r="K54" i="5"/>
  <c r="H54" i="5"/>
  <c r="J54" i="5"/>
  <c r="L53" i="5"/>
  <c r="K53" i="5"/>
  <c r="H53" i="5"/>
  <c r="J53" i="5"/>
  <c r="L52" i="5"/>
  <c r="K52" i="5"/>
  <c r="H52" i="5"/>
  <c r="J52" i="5"/>
  <c r="L51" i="5"/>
  <c r="K51" i="5"/>
  <c r="H51" i="5"/>
  <c r="J51" i="5"/>
  <c r="L50" i="5"/>
  <c r="K50" i="5"/>
  <c r="H50" i="5"/>
  <c r="J50" i="5"/>
  <c r="L49" i="5"/>
  <c r="K49" i="5"/>
  <c r="H49" i="5"/>
  <c r="J49" i="5"/>
  <c r="L48" i="5"/>
  <c r="K48" i="5"/>
  <c r="H48" i="5"/>
  <c r="J48" i="5"/>
  <c r="L47" i="5"/>
  <c r="K47" i="5"/>
  <c r="H47" i="5"/>
  <c r="J47" i="5"/>
  <c r="L46" i="5"/>
  <c r="K46" i="5"/>
  <c r="H46" i="5"/>
  <c r="J46" i="5"/>
  <c r="L45" i="5"/>
  <c r="K45" i="5"/>
  <c r="H45" i="5"/>
  <c r="J45" i="5"/>
  <c r="L44" i="5"/>
  <c r="K44" i="5"/>
  <c r="H44" i="5"/>
  <c r="J44" i="5"/>
  <c r="L43" i="5"/>
  <c r="K43" i="5"/>
  <c r="H43" i="5"/>
  <c r="J43" i="5"/>
  <c r="L42" i="5"/>
  <c r="K42" i="5"/>
  <c r="H42" i="5"/>
  <c r="J42" i="5"/>
  <c r="L41" i="5"/>
  <c r="K41" i="5"/>
  <c r="H41" i="5"/>
  <c r="J41" i="5"/>
  <c r="L40" i="5"/>
  <c r="K40" i="5"/>
  <c r="H40" i="5"/>
  <c r="J40" i="5"/>
  <c r="L39" i="5"/>
  <c r="K39" i="5"/>
  <c r="H39" i="5"/>
  <c r="J39" i="5"/>
  <c r="L38" i="5"/>
  <c r="K38" i="5"/>
  <c r="H38" i="5"/>
  <c r="J38" i="5"/>
  <c r="L37" i="5"/>
  <c r="K37" i="5"/>
  <c r="H37" i="5"/>
  <c r="J37" i="5"/>
  <c r="L36" i="5"/>
  <c r="K36" i="5"/>
  <c r="H36" i="5"/>
  <c r="J36" i="5"/>
  <c r="L35" i="5"/>
  <c r="K35" i="5"/>
  <c r="H35" i="5"/>
  <c r="J35" i="5"/>
  <c r="L34" i="5"/>
  <c r="K34" i="5"/>
  <c r="H34" i="5"/>
  <c r="J34" i="5"/>
  <c r="L33" i="5"/>
  <c r="K33" i="5"/>
  <c r="H33" i="5"/>
  <c r="J33" i="5"/>
  <c r="L32" i="5"/>
  <c r="K32" i="5"/>
  <c r="H32" i="5"/>
  <c r="J32" i="5"/>
  <c r="L31" i="5"/>
  <c r="K31" i="5"/>
  <c r="H31" i="5"/>
  <c r="J31" i="5"/>
  <c r="L30" i="5"/>
  <c r="K30" i="5"/>
  <c r="H30" i="5"/>
  <c r="J30" i="5"/>
  <c r="L29" i="5"/>
  <c r="K29" i="5"/>
  <c r="H29" i="5"/>
  <c r="J29" i="5"/>
  <c r="L28" i="5"/>
  <c r="K28" i="5"/>
  <c r="H28" i="5"/>
  <c r="J28" i="5"/>
  <c r="L27" i="5"/>
  <c r="K27" i="5"/>
  <c r="H27" i="5"/>
  <c r="J27" i="5"/>
  <c r="L26" i="5"/>
  <c r="K26" i="5"/>
  <c r="H26" i="5"/>
  <c r="J26" i="5"/>
  <c r="L25" i="5"/>
  <c r="K25" i="5"/>
  <c r="H25" i="5"/>
  <c r="J25" i="5"/>
  <c r="L24" i="5"/>
  <c r="K24" i="5"/>
  <c r="H24" i="5"/>
  <c r="J24" i="5"/>
  <c r="L23" i="5"/>
  <c r="K23" i="5"/>
  <c r="H23" i="5"/>
  <c r="J23" i="5"/>
  <c r="L22" i="5"/>
  <c r="K22" i="5"/>
  <c r="H22" i="5"/>
  <c r="J22" i="5"/>
  <c r="L21" i="5"/>
  <c r="K21" i="5"/>
  <c r="H21" i="5"/>
  <c r="J21" i="5"/>
  <c r="L20" i="5"/>
  <c r="K20" i="5"/>
  <c r="H20" i="5"/>
  <c r="J20" i="5"/>
  <c r="L19" i="5"/>
  <c r="K19" i="5"/>
  <c r="H19" i="5"/>
  <c r="J19" i="5"/>
  <c r="L18" i="5"/>
  <c r="K18" i="5"/>
  <c r="H18" i="5"/>
  <c r="J18" i="5"/>
  <c r="L17" i="5"/>
  <c r="K17" i="5"/>
  <c r="H17" i="5"/>
  <c r="J17" i="5"/>
  <c r="L16" i="5"/>
  <c r="K16" i="5"/>
  <c r="H16" i="5"/>
  <c r="J16" i="5"/>
  <c r="L15" i="5"/>
  <c r="K15" i="5"/>
  <c r="H15" i="5"/>
  <c r="J15" i="5"/>
  <c r="L14" i="5"/>
  <c r="K14" i="5"/>
  <c r="H14" i="5"/>
  <c r="J14" i="5"/>
  <c r="L13" i="5"/>
  <c r="K13" i="5"/>
  <c r="H13" i="5"/>
  <c r="J13" i="5"/>
  <c r="L12" i="5"/>
  <c r="K12" i="5"/>
  <c r="H12" i="5"/>
  <c r="J12" i="5"/>
  <c r="L11" i="5"/>
  <c r="K11" i="5"/>
  <c r="H11" i="5"/>
  <c r="J11" i="5"/>
  <c r="L10" i="5"/>
  <c r="K10" i="5"/>
  <c r="H10" i="5"/>
  <c r="J10" i="5"/>
  <c r="G14" i="2"/>
  <c r="G18" i="2"/>
  <c r="G22" i="2"/>
  <c r="B8" i="2"/>
  <c r="B12" i="2"/>
  <c r="B13" i="2"/>
  <c r="B15" i="2"/>
  <c r="B16" i="2"/>
  <c r="B17" i="2"/>
  <c r="B14" i="2"/>
  <c r="B19" i="2"/>
  <c r="B20" i="2"/>
  <c r="B21" i="2"/>
  <c r="B18" i="2"/>
  <c r="B22" i="2"/>
  <c r="H22" i="2"/>
  <c r="E22" i="2"/>
  <c r="F22" i="2"/>
  <c r="H21" i="2"/>
  <c r="F21" i="2"/>
  <c r="H20" i="2"/>
  <c r="F20" i="2"/>
  <c r="H19" i="2"/>
  <c r="F19" i="2"/>
  <c r="H18" i="2"/>
  <c r="F18" i="2"/>
  <c r="H17" i="2"/>
  <c r="F17" i="2"/>
  <c r="H16" i="2"/>
  <c r="F16" i="2"/>
  <c r="H15" i="2"/>
  <c r="F15" i="2"/>
  <c r="H14" i="2"/>
  <c r="F14" i="2"/>
  <c r="H13" i="2"/>
  <c r="F13" i="2"/>
  <c r="H12" i="2"/>
  <c r="F12" i="2"/>
  <c r="G11" i="2"/>
  <c r="H11" i="2"/>
  <c r="E11" i="2"/>
  <c r="F11" i="2"/>
  <c r="H10" i="2"/>
  <c r="H9" i="2"/>
  <c r="F9" i="2"/>
  <c r="H8" i="2"/>
  <c r="F8" i="2"/>
</calcChain>
</file>

<file path=xl/sharedStrings.xml><?xml version="1.0" encoding="utf-8"?>
<sst xmlns="http://schemas.openxmlformats.org/spreadsheetml/2006/main" count="453" uniqueCount="444">
  <si>
    <t>Источники внутреннего финансирования дефицита</t>
  </si>
  <si>
    <t xml:space="preserve">     ДОХОДЫ </t>
  </si>
  <si>
    <t xml:space="preserve">     РАСХОДЫ </t>
  </si>
  <si>
    <t>Курсовая разница</t>
  </si>
  <si>
    <t>Процентные расходы</t>
  </si>
  <si>
    <t>Непроцентные расходы</t>
  </si>
  <si>
    <t>Источники внешнего  финансирования дефицита</t>
  </si>
  <si>
    <t>Государственные запасы драгоценных металлов и драгоценных камней (сальдо)</t>
  </si>
  <si>
    <t>Дефицит/Профицит  к объему ВВП (%)</t>
  </si>
  <si>
    <t>- остатки на начало периода</t>
  </si>
  <si>
    <t>- остатки на конец периода</t>
  </si>
  <si>
    <t>-поступления от реализации</t>
  </si>
  <si>
    <t>ДЕФИЦИТ (-), ПРОФИЦИТ (+)</t>
  </si>
  <si>
    <t>ИСТОЧНИКИ  финансирования дефицита федерального бюджета - всего</t>
  </si>
  <si>
    <t>предоставление</t>
  </si>
  <si>
    <t>возврат</t>
  </si>
  <si>
    <t>Минфин России</t>
  </si>
  <si>
    <t>Источники внутреннего финансирования дефицита 
(без учета изменения остатков на счетах)</t>
  </si>
  <si>
    <t>Нефтегазовые доходы</t>
  </si>
  <si>
    <t>Ненефтегазовые доходы</t>
  </si>
  <si>
    <t>Первичный дефицит/ первичный профицит   к объему ВВП (%)</t>
  </si>
  <si>
    <t>ПЕРВИЧНЫЙ ДЕФИЦИТ (-), ПРОФИЦИТ (+)</t>
  </si>
  <si>
    <t>Погашение внешнего долга</t>
  </si>
  <si>
    <t>(млн. рублей)</t>
  </si>
  <si>
    <t xml:space="preserve">Изменение остатков на счетах </t>
  </si>
  <si>
    <t>Другие источники внешнего финансирования</t>
  </si>
  <si>
    <t>Увеличение иных финансовых активов, находящихся в федеральной собственности за счет  остатков средств, полученных от приносящей доход деятельности</t>
  </si>
  <si>
    <t>Справочно:</t>
  </si>
  <si>
    <t>Средства на депозитных счетах за счет средств федерального бюджета</t>
  </si>
  <si>
    <t>-выплаты на приобретение</t>
  </si>
  <si>
    <t>Показатель</t>
  </si>
  <si>
    <t>Поступления от продажи акций и земельных участков, находящихся в государственной собственности</t>
  </si>
  <si>
    <t>Бюджетные кредиты:</t>
  </si>
  <si>
    <t>Привлечение кредитов и размещение ценных бумаг</t>
  </si>
  <si>
    <t xml:space="preserve">     ВВП</t>
  </si>
  <si>
    <t>Прочие источники внешнего финансирования дефицита - ценные бумаги иностранных государств</t>
  </si>
  <si>
    <t xml:space="preserve">   %  исполнения</t>
  </si>
  <si>
    <t>Увеличение финансовых активов в федеральной собственности за счет средств, поступающих во временное распоряжение федеральных казенных учреждений</t>
  </si>
  <si>
    <t>Увеличение финансовых активов в федеральной собственности за счет средств бюджетов государственных внебюджетных фондов Российской Федерации</t>
  </si>
  <si>
    <t>Бюджетные кредиты на пополнение остатков средств на счетах бюджетов субъектов Российской Федерации (местных бюджетов)</t>
  </si>
  <si>
    <t xml:space="preserve">предоставление 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</si>
  <si>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</si>
  <si>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</si>
  <si>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Увеличение финансовых активов в федеральной собственности за счет средств иных организаций, за исключением федеральных казенных учреждений и государственных внебюджетных фондов Российской Федерации</t>
  </si>
  <si>
    <t>ОПЕРАТИВНАЯ ИНФОРМАЦИЯ ОБ ОСНОВНЫХ ХАРАКТЕРИСТИКАХ
 ФЕДЕРАЛЬНОГО БЮДЖЕТА</t>
  </si>
  <si>
    <t xml:space="preserve">Государственные (муниципальные) ценные бумаги, номинальная стоимость которых указана в валюте Российской Федерации </t>
  </si>
  <si>
    <t>размещение ценных бумаг</t>
  </si>
  <si>
    <t>погашение ценных бумаг</t>
  </si>
  <si>
    <t>Изменение остатков средств на счетах по учету средств бюджетов                (в части временного размещения средств федерального бюджета в ценные бумаги)</t>
  </si>
  <si>
    <t>увеличение прочих остатков средств федерального бюджета,временно размещенных в ценные бумаги</t>
  </si>
  <si>
    <t>уменьшение прочих остатков средств федерального бюджета, временно размещенных в ценные бумаги</t>
  </si>
  <si>
    <t>Государственные гарантии</t>
  </si>
  <si>
    <t>Погашение обязательств за счет прочих источников внутреннего финансирования дефицитов бюджетов</t>
  </si>
  <si>
    <t xml:space="preserve">Утвержденные бюджетные ассигнования на 2016 год </t>
  </si>
  <si>
    <t>Увеличение финансовых активов в федеральной собственности за счет приобретения ценных бумаг по договорам репо</t>
  </si>
  <si>
    <t>Уменьшение финансовых активов в федеральной собственности за счет продажи ценных бумаг по договорам репо</t>
  </si>
  <si>
    <t xml:space="preserve">I квартал </t>
  </si>
  <si>
    <t>Приложение 1</t>
  </si>
  <si>
    <t>июль</t>
  </si>
  <si>
    <t>I полугодие</t>
  </si>
  <si>
    <t>август</t>
  </si>
  <si>
    <t>сентябрь</t>
  </si>
  <si>
    <t>январь-октябрь</t>
  </si>
  <si>
    <t>за  январь-октябрь 2016 года</t>
  </si>
  <si>
    <t>9 месяцев</t>
  </si>
  <si>
    <t>октябрь</t>
  </si>
  <si>
    <t>Приложение 2</t>
  </si>
  <si>
    <t xml:space="preserve">ОПЕРАТИВНАЯ ИНФОРМАЦИЯ ОБ ОБЪЕМАХ ПОСТУПЛЕНИЙ ДОХОДОВ ФЕДЕРАЛЬНОГО БЮДЖЕТА                                             </t>
  </si>
  <si>
    <t>за январь - октябрь 2016 года</t>
  </si>
  <si>
    <t>Наименование показателей</t>
  </si>
  <si>
    <t>Пронозные показатели поступления доходов  на 2016 год</t>
  </si>
  <si>
    <t>исполнение за:</t>
  </si>
  <si>
    <t xml:space="preserve"> исполнение в:</t>
  </si>
  <si>
    <t xml:space="preserve">октябрь </t>
  </si>
  <si>
    <t>январь - октябрь</t>
  </si>
  <si>
    <t>Доходы, всего</t>
  </si>
  <si>
    <t xml:space="preserve"> администрируемые ФНС России</t>
  </si>
  <si>
    <t xml:space="preserve"> администрируемые ФТС России</t>
  </si>
  <si>
    <t xml:space="preserve"> администрируемые другими администраторами </t>
  </si>
  <si>
    <t>Связанные с внутренним производством</t>
  </si>
  <si>
    <t>НДС внутрений</t>
  </si>
  <si>
    <t>Акцизы внутренние</t>
  </si>
  <si>
    <t>Налог на прибыль организаций</t>
  </si>
  <si>
    <t>Связанные с импортом</t>
  </si>
  <si>
    <t>НДС на ввозимые товары</t>
  </si>
  <si>
    <t>Акцизы на ввозимые товары</t>
  </si>
  <si>
    <t>Ввозные таможенные пошлины</t>
  </si>
  <si>
    <t>Прочие</t>
  </si>
  <si>
    <t>Приложение 3</t>
  </si>
  <si>
    <t>ОПЕРАТИВНАЯ ИНФОРМАЦИЯ 
ОБ ИСПОЛНЕНИИ РАСХОДОВ ФЕДЕРАЛЬНОГО БЮДЖЕТА 
В РАЗРЕЗЕ РАЗДЕЛОВ И ПОДРАЗДЕЛОВ КЛАССИФИКАЦИИ РАСХОДОВ БЮДЖЕТОВ 
за январь-октябрь 2016 года</t>
  </si>
  <si>
    <t xml:space="preserve"> (млн.рублей)</t>
  </si>
  <si>
    <t xml:space="preserve"> Показатель</t>
  </si>
  <si>
    <t>Р, Пр</t>
  </si>
  <si>
    <t>Уточненная роспись</t>
  </si>
  <si>
    <t xml:space="preserve"> Исполнение</t>
  </si>
  <si>
    <t>%  исполнения</t>
  </si>
  <si>
    <t>ВСЕГО</t>
  </si>
  <si>
    <t>ОБЩЕГОСУДАРСТВЕННЫЕ ВОПРОСЫ</t>
  </si>
  <si>
    <t>0100</t>
  </si>
  <si>
    <t>Функционирование Президента Российской Федерации</t>
  </si>
  <si>
    <t>0101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</si>
  <si>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</si>
  <si>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</si>
  <si>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</si>
  <si>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</si>
  <si>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</si>
  <si>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</si>
  <si>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</si>
  <si>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</si>
  <si>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</si>
  <si>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</si>
  <si>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Международные отношения и международное сотрудничество</t>
  </si>
  <si>
    <t>0108</t>
  </si>
  <si>
    <t>Государственный материальный резерв</t>
  </si>
  <si>
    <t>0109</t>
  </si>
  <si>
    <t>Фундаментальные исследования</t>
  </si>
  <si>
    <t>0110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</si>
  <si>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</si>
  <si>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</si>
  <si>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</si>
  <si>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</si>
  <si>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</si>
  <si>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</si>
  <si>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</si>
  <si>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</si>
  <si>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Вооруженные Силы Российской Федерации</t>
  </si>
  <si>
    <t>0201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</si>
  <si>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</si>
  <si>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</si>
  <si>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</si>
  <si>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</si>
  <si>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Ядерно-оружейный комплекс</t>
  </si>
  <si>
    <t>0206</t>
  </si>
  <si>
    <t>Реализация международных обязательств в сфере военно-технического сотрудничества</t>
  </si>
  <si>
    <t>0207</t>
  </si>
  <si>
    <t>Прикладные научные исследования в области национальной обороны</t>
  </si>
  <si>
    <t>0208</t>
  </si>
  <si>
    <t>Другие вопросы в области национальной обороны</t>
  </si>
  <si>
    <t>0209</t>
  </si>
  <si>
    <t>НАЦИОНАЛЬНАЯ БЕЗОПАСНОСТЬ И ПРАВООХРАНИТЕЛЬНАЯ ДЕЯТЕЛЬНОСТЬ</t>
  </si>
  <si>
    <t>0300</t>
  </si>
  <si>
    <t>Органы прокуратуры и следствия</t>
  </si>
  <si>
    <t>0301</t>
  </si>
  <si>
    <t>Органы внутренних дел</t>
  </si>
  <si>
    <t>0302</t>
  </si>
  <si>
    <t>Внутренние войска</t>
  </si>
  <si>
    <t>0303</t>
  </si>
  <si>
    <t>Органы юстиции</t>
  </si>
  <si>
    <t>0304</t>
  </si>
  <si>
    <t>Система исполнения наказаний</t>
  </si>
  <si>
    <t>0305</t>
  </si>
  <si>
    <t>Органы безопасности</t>
  </si>
  <si>
    <t>0306</t>
  </si>
  <si>
    <t>Органы пограничной службы</t>
  </si>
  <si>
    <t>0307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</si>
  <si>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</si>
  <si>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</si>
  <si>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</si>
  <si>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</si>
  <si>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</si>
  <si>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</si>
  <si>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</si>
  <si>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</si>
  <si>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Прикладные научные исследования в области национальной безопасности и правоохранительной деятельности</t>
  </si>
  <si>
    <t>0313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</si>
  <si>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</si>
  <si>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</si>
  <si>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</si>
  <si>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</si>
  <si>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</si>
  <si>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</si>
  <si>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</si>
  <si>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</si>
  <si>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Исследование и использование космического пространства</t>
  </si>
  <si>
    <t>0403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</si>
  <si>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</si>
  <si>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</si>
  <si>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</si>
  <si>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</si>
  <si>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</si>
  <si>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</si>
  <si>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</si>
  <si>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</si>
  <si>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</si>
  <si>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</si>
  <si>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</si>
  <si>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</si>
  <si>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</si>
  <si>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</si>
  <si>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</si>
  <si>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</si>
  <si>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</si>
  <si>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</si>
  <si>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</si>
  <si>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</si>
  <si>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</si>
  <si>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</si>
  <si>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</si>
  <si>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</si>
  <si>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</si>
  <si>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</si>
  <si>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</si>
  <si>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</si>
  <si>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</si>
  <si>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</si>
  <si>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</si>
  <si>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</si>
  <si>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</si>
  <si>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</si>
  <si>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Прикладные научные исследования в области охраны окружающей среды</t>
  </si>
  <si>
    <t>0604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</si>
  <si>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</si>
  <si>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</si>
  <si>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</si>
  <si>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</si>
  <si>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</si>
  <si>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</si>
  <si>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</si>
  <si>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</si>
  <si>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</si>
  <si>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</si>
  <si>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</si>
  <si>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</si>
  <si>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Высшее и послевузовское профессиональное образование</t>
  </si>
  <si>
    <t>0706</t>
  </si>
  <si>
    <t>Молодежная политика и оздоровление детей</t>
  </si>
  <si>
    <t>0707</t>
  </si>
  <si>
    <t>Прикладные научные исследования в области образования</t>
  </si>
  <si>
    <t>0708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</si>
  <si>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</si>
  <si>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</si>
  <si>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</si>
  <si>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</si>
  <si>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</si>
  <si>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</si>
  <si>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</si>
  <si>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</si>
  <si>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Прикладные научные исследования в области культуры, кинематографии</t>
  </si>
  <si>
    <t>0803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</si>
  <si>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</si>
  <si>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</si>
  <si>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</si>
  <si>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</si>
  <si>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</si>
  <si>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</si>
  <si>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</si>
  <si>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</si>
  <si>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</si>
  <si>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</si>
  <si>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</si>
  <si>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</si>
  <si>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</si>
  <si>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</si>
  <si>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</si>
  <si>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</si>
  <si>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Санитарно-эпидемиологическое благополучие</t>
  </si>
  <si>
    <t>0907</t>
  </si>
  <si>
    <t xml:space="preserve">Прикладные научные исследования в области здравоохранения </t>
  </si>
  <si>
    <t>0908</t>
  </si>
  <si>
    <t xml:space="preserve">Другие вопросы в области здравоохранения 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</si>
  <si>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</si>
  <si>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</si>
  <si>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</si>
  <si>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</si>
  <si>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</si>
  <si>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</si>
  <si>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</si>
  <si>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</si>
  <si>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</si>
  <si>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</si>
  <si>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</si>
  <si>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Прикладные научные исследования в области социальной политики</t>
  </si>
  <si>
    <t>1005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</si>
  <si>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</si>
  <si>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</si>
  <si>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</si>
  <si>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</si>
  <si>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</si>
  <si>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</si>
  <si>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</si>
  <si>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</si>
  <si>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</si>
  <si>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</si>
  <si>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Прикладные научные исследования в области физической культуры и спорта</t>
  </si>
  <si>
    <t>1104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</si>
  <si>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</si>
  <si>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</si>
  <si>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</si>
  <si>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</si>
  <si>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</si>
  <si>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</si>
  <si>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</si>
  <si>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</si>
  <si>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Прикладные научные исследования в области средств массовой информации</t>
  </si>
  <si>
    <t>1203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</si>
  <si>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</si>
  <si>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</si>
  <si>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</si>
  <si>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</si>
  <si>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</si>
  <si>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</si>
  <si>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государственного внешнего долга</t>
  </si>
  <si>
    <t>1302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</si>
  <si>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</si>
  <si>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</si>
  <si>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</si>
  <si>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</si>
  <si>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</si>
  <si>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</si>
  <si>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</si>
  <si>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</si>
  <si>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Приложение 4</t>
  </si>
  <si>
    <t xml:space="preserve">ИНФОРМАЦИЯ О ЛИМИТАХ БЮДЖЕТНЫХ ОБЯЗАТЕЛЬСТВ И  ИСПОЛНЕНИИ РАСХОДОВ
 В РАЗРЕЗЕ ГОСУДАРСТВЕННЫХ ПРОГРАММ РОССИЙСКОЙ ФЕДЕРАЦИИ                         </t>
  </si>
  <si>
    <t>за январь-октябрь 2016 года</t>
  </si>
  <si>
    <t>Наименование показателя</t>
  </si>
  <si>
    <t>ГП</t>
  </si>
  <si>
    <t>Доведенные ЛБО на 2016 год</t>
  </si>
  <si>
    <t xml:space="preserve">Доведенные БА на  ПНО на 2016 год  </t>
  </si>
  <si>
    <t>Распределенные ЛБО на 2016 год</t>
  </si>
  <si>
    <t>Распределенные БА  ПНО на 2016 год</t>
  </si>
  <si>
    <t xml:space="preserve">Уточненная роспись без учета доведенных БА на ПНО </t>
  </si>
  <si>
    <t xml:space="preserve">Исполнение </t>
  </si>
  <si>
    <t>% доведенных ЛБО от уточн. росп. без учета доведенных БА на ПНО</t>
  </si>
  <si>
    <t>% распределенных ЛБО от доведенных</t>
  </si>
  <si>
    <t xml:space="preserve">% исполнения от уточненной росписи </t>
  </si>
  <si>
    <t>1</t>
  </si>
  <si>
    <t>2</t>
  </si>
  <si>
    <t>6</t>
  </si>
  <si>
    <t>7</t>
  </si>
  <si>
    <t>8=7-4</t>
  </si>
  <si>
    <t>9</t>
  </si>
  <si>
    <t>10=3/8*100</t>
  </si>
  <si>
    <t>11=5/3*100</t>
  </si>
  <si>
    <t>12=9/7*100</t>
  </si>
  <si>
    <t>Всего</t>
  </si>
  <si>
    <t>из них:</t>
  </si>
  <si>
    <t>Государственная программа Российской Федерации "Развитие здравоохранения"</t>
  </si>
  <si>
    <t>01</t>
  </si>
  <si>
    <t>Государственная программа Российской Федерации "Развитие образования" на 2013 - 2020 годы</t>
  </si>
  <si>
    <t>02</t>
  </si>
  <si>
    <t>Государственная программа Российской Федерации "Социальная поддержка граждан"</t>
  </si>
  <si>
    <t>03</t>
  </si>
  <si>
    <t>Государственная программа Российской Федерации "Доступная среда" на 2011 - 2020 годы</t>
  </si>
  <si>
    <t>04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</si>
  <si>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</t>
  </si>
  <si>
    <t>05</t>
  </si>
  <si>
    <t>Государственная программа Российской Федерации "Содействие занятости населения"</t>
  </si>
  <si>
    <t>07</t>
  </si>
  <si>
    <t>Государственная программа Российской Федерации "Обеспечение общественного порядка и противодействие преступности"</t>
  </si>
  <si>
    <t>08</t>
  </si>
  <si>
    <t>Государственная программа Российской Федерации "Противодействие незаконному обороту наркотиков"</t>
  </si>
  <si>
    <t>09</t>
  </si>
  <si>
    <t>Государственная программа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</t>
  </si>
  <si>
    <t>10</t>
  </si>
  <si>
    <t>Государственная программа Российской Федерации "Развитие культуры и туризма" на 2013 - 2020 годы</t>
  </si>
  <si>
    <t>11</t>
  </si>
  <si>
    <t>Государственная программа Российской Федерации "Охрана окружающей среды" на 2012 - 2020 годы</t>
  </si>
  <si>
    <t>12</t>
  </si>
  <si>
    <t>Государственная программа Российской Федерации "Развитие физической культуры и спорта"</t>
  </si>
  <si>
    <t>13</t>
  </si>
  <si>
    <t>Государственная программа Российской Федерации "Развитие науки и технологий" на 2013 - 2020 годы</t>
  </si>
  <si>
    <t>14</t>
  </si>
  <si>
    <t>Государственная программа Российской Федерации "Экономическое развитие и инновационная экономика"</t>
  </si>
  <si>
    <t>15</t>
  </si>
  <si>
    <t>Государственная программа Российской Федерации "Развитие промышленности и повышение ее конкурентоспособности"</t>
  </si>
  <si>
    <t>16</t>
  </si>
  <si>
    <t>Государственная программа Российской Федерации "Развитие авиационной промышленности на 2013 - 2025 годы"</t>
  </si>
  <si>
    <t>17</t>
  </si>
  <si>
    <t>Государственная программа Российской Федерации "Развитие судостроения и техники для освоения шельфовых месторождений на 2013 - 2030 годы"</t>
  </si>
  <si>
    <t>18</t>
  </si>
  <si>
    <t>Государственная программа Российской Федерации "Развитие электронной и радиоэлектронной промышленности на 2013 - 2025 годы"</t>
  </si>
  <si>
    <t>19</t>
  </si>
  <si>
    <t>Государственная программа Российской Федерации "Развитие фармацевтической и медицинской промышленности" на 2013 - 2020 годы</t>
  </si>
  <si>
    <t>20</t>
  </si>
  <si>
    <t>Государственная программа Российской Федерации "Космическая деятельность России на 2013 - 2020 годы"</t>
  </si>
  <si>
    <t>21</t>
  </si>
  <si>
    <t>Государственная программа Российской Федерации "Развитие атомного энергопромышленного комплекса"</t>
  </si>
  <si>
    <t>22</t>
  </si>
  <si>
    <t>Государственная программа Российской Федерации "Информационное общество (2011 - 2020 годы)"</t>
  </si>
  <si>
    <t>23</t>
  </si>
  <si>
    <t>Государственная программа Российской Федерации "Развитие транспортной системы"</t>
  </si>
  <si>
    <t>24</t>
  </si>
  <si>
    <t>Государственная программа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</si>
  <si>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25</t>
  </si>
  <si>
    <t>Государственная программа Российской Федерации "Развитие рыбохозяйственного комплекса"</t>
  </si>
  <si>
    <t>26</t>
  </si>
  <si>
    <t>Государственная программа Российской Федерации "Развитие внешнеэкономической деятельности"</t>
  </si>
  <si>
    <t>27</t>
  </si>
  <si>
    <t>Государственная программа Российской Федерации "Воспроизводство и использование природных ресурсов"</t>
  </si>
  <si>
    <t>28</t>
  </si>
  <si>
    <t>Государственная программа Российской Федерации "Развитие лесного хозяйства" на 2013 - 2020 годы</t>
  </si>
  <si>
    <t>29</t>
  </si>
  <si>
    <t>Государственная программа Российской Федерации "Энергоэффективность и развитие энергетики"</t>
  </si>
  <si>
    <t>30</t>
  </si>
  <si>
    <t>Государственная программа Российской Федерации "Обеспечение государственной безопасности"</t>
  </si>
  <si>
    <t>32</t>
  </si>
  <si>
    <t>Государственная программа Российской Федерации "Социально-экономическое развитие Дальнего Востока и Байкальского региона"</t>
  </si>
  <si>
    <t>34</t>
  </si>
  <si>
    <t>Государственная программа Российской Федерации "Развитие Северо-Кавказского федерального округа" на период до 2025 года</t>
  </si>
  <si>
    <t>35</t>
  </si>
  <si>
    <t>Государственная программа Российской Федерации 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</si>
  <si>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>36</t>
  </si>
  <si>
    <t>Государственная программа Российской Федерации "Социально-экономическое развитие Калининградской области до 2020 года"</t>
  </si>
  <si>
    <t>37</t>
  </si>
  <si>
    <t>Государственная программа Российской Федерации "Управление федеральным имуществом"</t>
  </si>
  <si>
    <t>38</t>
  </si>
  <si>
    <t>Государственная программа Российской Федерации "Управление государственными финансами и регулирование финансовых рынков"</t>
  </si>
  <si>
    <t>39</t>
  </si>
  <si>
    <t>Государственная программа Российской Федерации "Внешнеполитическая деятельность"</t>
  </si>
  <si>
    <t>41</t>
  </si>
  <si>
    <t>Государственная программа Российской Федерации "Юстиция"</t>
  </si>
  <si>
    <t>42</t>
  </si>
  <si>
    <t>Государственная программа Российской Федерации "Развитие оборонно-промышленного комплекса"</t>
  </si>
  <si>
    <t>44</t>
  </si>
  <si>
    <t>Государственная программа Российской Федерации "Социально-экономическое развитие Крымского федерального округа на период до 2020 года"</t>
  </si>
  <si>
    <t>45</t>
  </si>
  <si>
    <t>Развитие пенсионной системы</t>
  </si>
  <si>
    <t>71</t>
  </si>
  <si>
    <t>Обеспечение функционирования Президента Российской Федерации и его администрации</t>
  </si>
  <si>
    <t>77</t>
  </si>
  <si>
    <t>Обеспечение функционирования Председателя Правительства Российской Федерации и его заместителей, Аппарата Правительства Российской Федерации</t>
  </si>
  <si>
    <t>78</t>
  </si>
  <si>
    <t>Следственный комитет Российской Федерации</t>
  </si>
  <si>
    <t>88</t>
  </si>
  <si>
    <t>Обеспечение деятельности отдельных федеральных государственных органов</t>
  </si>
  <si>
    <t>89</t>
  </si>
  <si>
    <t>Государственная судебная власть</t>
  </si>
  <si>
    <t>90</t>
  </si>
  <si>
    <t>Прокуратура Российской Федерации</t>
  </si>
  <si>
    <t>91</t>
  </si>
  <si>
    <t>Уполномоченный по правам человека в Российской Федерации</t>
  </si>
  <si>
    <t>92</t>
  </si>
  <si>
    <t>Счетная палата Российской Федерации</t>
  </si>
  <si>
    <t>93</t>
  </si>
  <si>
    <t>Центральная избирательная комиссия Российской Федерации</t>
  </si>
  <si>
    <t>94</t>
  </si>
  <si>
    <t>Совет Федерации Федерального Собрания Российской Федерации</t>
  </si>
  <si>
    <t>95</t>
  </si>
  <si>
    <t>Государственная Дума Федерального Собрания Российской Федерации</t>
  </si>
  <si>
    <t>96</t>
  </si>
  <si>
    <t>Государственная корреспонденция</t>
  </si>
  <si>
    <t>97</t>
  </si>
  <si>
    <t>Реализация функций иных федеральных органов государственной власти</t>
  </si>
  <si>
    <t>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</si>
</sst>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  <numFmt numFmtId="166" formatCode="[$-F800]dddd\,\ mmmm\ dd\,\ yyyy"/>
    <numFmt numFmtId="167" formatCode="0.0%"/>
    <numFmt numFmtId="168" formatCode="#,##0.0_ ;\-#,##0.0\ "/>
  </numFmts>
  <fonts count="52" x14ac:knownFonts="1">
    <font>
      <sz val="10"/>
      <name val="Arial Cyr"/>
      <charset val="204"/>
    </font>
    <font>
      <sz val="10"/>
      <name val="Arial Cyr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20"/>
      <name val="Times New Roman"/>
      <family val="1"/>
      <charset val="204"/>
    </font>
    <font>
      <sz val="8"/>
      <name val="Arial Cyr"/>
      <family val="2"/>
      <charset val="204"/>
    </font>
    <font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4"/>
      <name val="Times New Roman Cyr"/>
      <family val="1"/>
      <charset val="204"/>
    </font>
    <font>
      <b/>
      <sz val="24"/>
      <name val="Times New Roman"/>
      <family val="1"/>
      <charset val="204"/>
    </font>
    <font>
      <sz val="24"/>
      <name val="Times New Roman Cyr"/>
      <family val="1"/>
      <charset val="204"/>
    </font>
    <font>
      <sz val="24"/>
      <name val="Times New Roman"/>
      <family val="1"/>
      <charset val="204"/>
    </font>
    <font>
      <i/>
      <sz val="24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sz val="22"/>
      <name val="Times New Roman Cyr"/>
      <family val="1"/>
      <charset val="204"/>
    </font>
    <font>
      <b/>
      <i/>
      <sz val="24"/>
      <name val="Times New Roman Cyr"/>
      <family val="1"/>
      <charset val="204"/>
    </font>
    <font>
      <b/>
      <i/>
      <sz val="24"/>
      <name val="Times New Roman"/>
      <family val="1"/>
      <charset val="204"/>
    </font>
    <font>
      <sz val="2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sz val="32"/>
      <name val="Times New Roman"/>
      <family val="1"/>
      <charset val="204"/>
    </font>
    <font>
      <sz val="26"/>
      <color theme="9" tint="-0.499984740745262"/>
      <name val="Times New Roman"/>
      <family val="1"/>
      <charset val="204"/>
    </font>
    <font>
      <b/>
      <sz val="20"/>
      <color theme="9" tint="-0.499984740745262"/>
      <name val="Times New Roman"/>
      <family val="1"/>
      <charset val="204"/>
    </font>
    <font>
      <sz val="20"/>
      <color theme="9" tint="-0.499984740745262"/>
      <name val="Times New Roman"/>
      <family val="1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ECFF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1" fillId="0" borderId="0"/>
  </cellStyleXfs>
  <cellXfs count="150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65" fontId="13" fillId="2" borderId="1" xfId="2" applyNumberFormat="1" applyFont="1" applyFill="1" applyBorder="1" applyAlignment="1" applyProtection="1">
      <alignment horizontal="center" vertical="center"/>
      <protection locked="0"/>
    </xf>
    <xf numFmtId="165" fontId="11" fillId="2" borderId="1" xfId="2" applyNumberFormat="1" applyFont="1" applyFill="1" applyBorder="1" applyAlignment="1">
      <alignment horizontal="center" vertical="center"/>
    </xf>
    <xf numFmtId="165" fontId="11" fillId="2" borderId="1" xfId="2" applyNumberFormat="1" applyFont="1" applyFill="1" applyBorder="1" applyAlignment="1" applyProtection="1">
      <alignment horizontal="center" vertical="center"/>
      <protection locked="0"/>
    </xf>
    <xf numFmtId="165" fontId="9" fillId="2" borderId="1" xfId="2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65" fontId="2" fillId="2" borderId="1" xfId="0" applyNumberFormat="1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justify" vertical="center" wrapText="1"/>
      <protection locked="0"/>
    </xf>
    <xf numFmtId="49" fontId="2" fillId="2" borderId="1" xfId="0" applyNumberFormat="1" applyFont="1" applyFill="1" applyBorder="1" applyAlignment="1" applyProtection="1">
      <alignment horizontal="justify" vertical="center" wrapText="1"/>
      <protection locked="0"/>
    </xf>
    <xf numFmtId="49" fontId="2" fillId="2" borderId="1" xfId="0" applyNumberFormat="1" applyFont="1" applyFill="1" applyBorder="1" applyAlignment="1" applyProtection="1">
      <alignment vertical="center" wrapText="1"/>
      <protection locked="0"/>
    </xf>
    <xf numFmtId="165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vertical="center" wrapText="1"/>
      <protection locked="0"/>
    </xf>
    <xf numFmtId="49" fontId="5" fillId="2" borderId="1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 applyProtection="1">
      <alignment vertical="center" wrapText="1"/>
      <protection locked="0"/>
    </xf>
    <xf numFmtId="165" fontId="14" fillId="2" borderId="1" xfId="0" applyNumberFormat="1" applyFont="1" applyFill="1" applyBorder="1" applyAlignment="1">
      <alignment vertical="center" wrapText="1"/>
    </xf>
    <xf numFmtId="0" fontId="5" fillId="2" borderId="0" xfId="0" applyFont="1" applyFill="1" applyAlignment="1" applyProtection="1">
      <alignment vertical="center"/>
      <protection locked="0"/>
    </xf>
    <xf numFmtId="165" fontId="5" fillId="2" borderId="1" xfId="0" applyNumberFormat="1" applyFont="1" applyFill="1" applyBorder="1" applyAlignment="1" applyProtection="1">
      <alignment horizontal="justify" vertical="center" wrapText="1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2" fillId="2" borderId="1" xfId="0" quotePrefix="1" applyNumberFormat="1" applyFont="1" applyFill="1" applyBorder="1" applyAlignment="1" applyProtection="1">
      <alignment horizontal="justify" vertical="center" wrapText="1"/>
      <protection locked="0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165" fontId="13" fillId="2" borderId="1" xfId="2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vertical="center" wrapText="1"/>
    </xf>
    <xf numFmtId="165" fontId="3" fillId="2" borderId="3" xfId="0" applyNumberFormat="1" applyFont="1" applyFill="1" applyBorder="1" applyAlignment="1">
      <alignment horizontal="left" vertical="center" wrapText="1"/>
    </xf>
    <xf numFmtId="165" fontId="9" fillId="2" borderId="3" xfId="2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20" fillId="2" borderId="1" xfId="2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165" fontId="11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1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3" xfId="1" applyNumberFormat="1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164" fontId="10" fillId="2" borderId="1" xfId="1" applyNumberFormat="1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 applyProtection="1">
      <alignment horizontal="center" vertical="center"/>
      <protection locked="0"/>
    </xf>
    <xf numFmtId="164" fontId="12" fillId="2" borderId="1" xfId="1" applyNumberFormat="1" applyFont="1" applyFill="1" applyBorder="1" applyAlignment="1" applyProtection="1">
      <alignment horizontal="center" vertical="center"/>
      <protection locked="0"/>
    </xf>
    <xf numFmtId="164" fontId="21" fillId="2" borderId="1" xfId="1" applyNumberFormat="1" applyFont="1" applyFill="1" applyBorder="1" applyAlignment="1" applyProtection="1">
      <alignment horizontal="center" vertical="center"/>
      <protection locked="0"/>
    </xf>
    <xf numFmtId="165" fontId="13" fillId="2" borderId="1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right" vertical="center"/>
    </xf>
    <xf numFmtId="0" fontId="24" fillId="2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horizontal="right" vertical="center"/>
    </xf>
    <xf numFmtId="0" fontId="28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vertical="center"/>
    </xf>
    <xf numFmtId="0" fontId="29" fillId="2" borderId="0" xfId="0" applyFont="1" applyFill="1" applyAlignment="1">
      <alignment vertical="center"/>
    </xf>
    <xf numFmtId="4" fontId="11" fillId="2" borderId="1" xfId="2" applyNumberFormat="1" applyFont="1" applyFill="1" applyBorder="1" applyAlignment="1">
      <alignment horizontal="center" vertical="center"/>
    </xf>
    <xf numFmtId="0" fontId="27" fillId="3" borderId="0" xfId="0" applyFont="1" applyFill="1" applyAlignment="1">
      <alignment horizontal="right" vertical="center"/>
    </xf>
    <xf numFmtId="0" fontId="29" fillId="3" borderId="0" xfId="0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right" vertical="center"/>
    </xf>
    <xf numFmtId="0" fontId="15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/>
    </xf>
    <xf numFmtId="0" fontId="18" fillId="2" borderId="0" xfId="0" applyNumberFormat="1" applyFont="1" applyFill="1" applyAlignment="1">
      <alignment horizontal="center" vertical="center" wrapText="1"/>
    </xf>
    <xf numFmtId="0" fontId="10" fillId="2" borderId="0" xfId="0" applyNumberFormat="1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left" vertical="center" wrapText="1"/>
    </xf>
    <xf numFmtId="0" fontId="31" fillId="0" borderId="0" xfId="0" applyFont="1"/>
    <xf numFmtId="9" fontId="32" fillId="0" borderId="0" xfId="3" applyFont="1" applyAlignment="1">
      <alignment horizontal="right" vertical="center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4" fillId="0" borderId="0" xfId="0" applyFont="1"/>
    <xf numFmtId="9" fontId="35" fillId="0" borderId="0" xfId="3" applyFont="1" applyAlignment="1">
      <alignment horizontal="right"/>
    </xf>
    <xf numFmtId="0" fontId="36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/>
    </xf>
    <xf numFmtId="9" fontId="36" fillId="0" borderId="2" xfId="3" applyFont="1" applyBorder="1" applyAlignment="1">
      <alignment horizontal="center" vertical="center" wrapText="1"/>
    </xf>
    <xf numFmtId="166" fontId="36" fillId="0" borderId="2" xfId="0" applyNumberFormat="1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justify" vertical="center" wrapText="1"/>
    </xf>
    <xf numFmtId="165" fontId="39" fillId="0" borderId="3" xfId="0" applyNumberFormat="1" applyFont="1" applyFill="1" applyBorder="1" applyAlignment="1">
      <alignment horizontal="center" vertical="center"/>
    </xf>
    <xf numFmtId="165" fontId="39" fillId="0" borderId="3" xfId="0" applyNumberFormat="1" applyFont="1" applyBorder="1" applyAlignment="1">
      <alignment horizontal="center" vertical="center"/>
    </xf>
    <xf numFmtId="167" fontId="39" fillId="0" borderId="3" xfId="3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justify" vertical="center" wrapText="1"/>
    </xf>
    <xf numFmtId="165" fontId="40" fillId="2" borderId="1" xfId="0" applyNumberFormat="1" applyFont="1" applyFill="1" applyBorder="1" applyAlignment="1">
      <alignment horizontal="center" vertical="center"/>
    </xf>
    <xf numFmtId="165" fontId="40" fillId="0" borderId="1" xfId="0" applyNumberFormat="1" applyFont="1" applyBorder="1" applyAlignment="1">
      <alignment horizontal="center" vertical="center"/>
    </xf>
    <xf numFmtId="167" fontId="40" fillId="0" borderId="1" xfId="3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justify" vertical="center" wrapText="1"/>
    </xf>
    <xf numFmtId="165" fontId="39" fillId="0" borderId="1" xfId="0" applyNumberFormat="1" applyFont="1" applyFill="1" applyBorder="1" applyAlignment="1">
      <alignment horizontal="center" vertical="center"/>
    </xf>
    <xf numFmtId="165" fontId="39" fillId="0" borderId="1" xfId="0" applyNumberFormat="1" applyFont="1" applyBorder="1" applyAlignment="1">
      <alignment horizontal="center" vertical="center"/>
    </xf>
    <xf numFmtId="167" fontId="39" fillId="0" borderId="1" xfId="3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justify" vertical="center" wrapText="1"/>
    </xf>
    <xf numFmtId="165" fontId="41" fillId="0" borderId="1" xfId="0" applyNumberFormat="1" applyFont="1" applyFill="1" applyBorder="1" applyAlignment="1">
      <alignment horizontal="center" vertical="center"/>
    </xf>
    <xf numFmtId="165" fontId="41" fillId="0" borderId="1" xfId="0" applyNumberFormat="1" applyFont="1" applyBorder="1" applyAlignment="1">
      <alignment horizontal="center" vertical="center"/>
    </xf>
    <xf numFmtId="167" fontId="41" fillId="0" borderId="1" xfId="3" applyNumberFormat="1" applyFont="1" applyBorder="1" applyAlignment="1">
      <alignment horizontal="center" vertical="center"/>
    </xf>
    <xf numFmtId="0" fontId="40" fillId="0" borderId="1" xfId="0" applyFont="1" applyFill="1" applyBorder="1" applyAlignment="1">
      <alignment horizontal="justify" vertical="center" wrapText="1"/>
    </xf>
    <xf numFmtId="165" fontId="40" fillId="0" borderId="1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4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168" fontId="33" fillId="0" borderId="0" xfId="0" applyNumberFormat="1" applyFont="1" applyBorder="1" applyAlignment="1">
      <alignment horizontal="center" vertical="center" wrapText="1"/>
    </xf>
    <xf numFmtId="43" fontId="34" fillId="0" borderId="0" xfId="1" applyFont="1"/>
    <xf numFmtId="0" fontId="35" fillId="0" borderId="0" xfId="0" applyFont="1" applyBorder="1" applyAlignment="1">
      <alignment horizontal="right"/>
    </xf>
    <xf numFmtId="0" fontId="43" fillId="0" borderId="2" xfId="0" applyFont="1" applyBorder="1" applyAlignment="1">
      <alignment horizontal="center" vertical="center" wrapText="1"/>
    </xf>
    <xf numFmtId="0" fontId="42" fillId="0" borderId="8" xfId="0" quotePrefix="1" applyFont="1" applyBorder="1" applyAlignment="1">
      <alignment horizontal="justify" vertical="center" wrapText="1"/>
    </xf>
    <xf numFmtId="0" fontId="44" fillId="0" borderId="8" xfId="0" applyFont="1" applyBorder="1" applyAlignment="1">
      <alignment horizontal="center" vertical="center" wrapText="1"/>
    </xf>
    <xf numFmtId="168" fontId="44" fillId="0" borderId="1" xfId="1" applyNumberFormat="1" applyFont="1" applyBorder="1" applyAlignment="1">
      <alignment horizontal="center" vertical="center" wrapText="1"/>
    </xf>
    <xf numFmtId="0" fontId="45" fillId="0" borderId="1" xfId="0" quotePrefix="1" applyFont="1" applyBorder="1" applyAlignment="1">
      <alignment horizontal="justify" vertical="center" wrapText="1"/>
    </xf>
    <xf numFmtId="0" fontId="45" fillId="0" borderId="1" xfId="0" quotePrefix="1" applyFont="1" applyBorder="1" applyAlignment="1">
      <alignment horizontal="center" vertical="center" wrapText="1"/>
    </xf>
    <xf numFmtId="168" fontId="33" fillId="0" borderId="1" xfId="1" applyNumberFormat="1" applyFont="1" applyBorder="1" applyAlignment="1">
      <alignment horizontal="center" vertical="center" wrapText="1"/>
    </xf>
    <xf numFmtId="0" fontId="46" fillId="0" borderId="1" xfId="0" quotePrefix="1" applyFont="1" applyBorder="1" applyAlignment="1">
      <alignment horizontal="justify" vertical="center" wrapText="1"/>
    </xf>
    <xf numFmtId="0" fontId="46" fillId="0" borderId="1" xfId="0" quotePrefix="1" applyFont="1" applyBorder="1" applyAlignment="1">
      <alignment horizontal="center" vertical="center" wrapText="1"/>
    </xf>
    <xf numFmtId="168" fontId="47" fillId="0" borderId="1" xfId="1" applyNumberFormat="1" applyFont="1" applyBorder="1" applyAlignment="1">
      <alignment horizontal="center" vertical="center" wrapText="1"/>
    </xf>
    <xf numFmtId="0" fontId="46" fillId="2" borderId="1" xfId="0" quotePrefix="1" applyFont="1" applyFill="1" applyBorder="1" applyAlignment="1">
      <alignment horizontal="justify" vertical="center" wrapText="1"/>
    </xf>
    <xf numFmtId="0" fontId="32" fillId="2" borderId="0" xfId="0" applyNumberFormat="1" applyFont="1" applyFill="1" applyBorder="1" applyAlignment="1" applyProtection="1">
      <alignment horizontal="right" vertical="center" wrapText="1"/>
    </xf>
    <xf numFmtId="0" fontId="44" fillId="2" borderId="0" xfId="0" applyNumberFormat="1" applyFont="1" applyFill="1" applyBorder="1" applyAlignment="1" applyProtection="1">
      <alignment horizontal="center" vertical="center" wrapText="1"/>
    </xf>
    <xf numFmtId="0" fontId="35" fillId="2" borderId="7" xfId="0" applyNumberFormat="1" applyFont="1" applyFill="1" applyBorder="1" applyAlignment="1" applyProtection="1">
      <alignment horizontal="right" vertical="center" wrapText="1"/>
    </xf>
    <xf numFmtId="49" fontId="48" fillId="2" borderId="2" xfId="0" applyNumberFormat="1" applyFont="1" applyFill="1" applyBorder="1" applyAlignment="1" applyProtection="1">
      <alignment horizontal="center" vertical="center" wrapText="1"/>
    </xf>
    <xf numFmtId="49" fontId="48" fillId="2" borderId="2" xfId="0" applyNumberFormat="1" applyFont="1" applyFill="1" applyBorder="1" applyAlignment="1">
      <alignment horizontal="center" vertical="center" wrapText="1"/>
    </xf>
    <xf numFmtId="49" fontId="48" fillId="2" borderId="2" xfId="4" applyNumberFormat="1" applyFont="1" applyFill="1" applyBorder="1" applyAlignment="1">
      <alignment horizontal="center" vertical="center" wrapText="1"/>
    </xf>
    <xf numFmtId="49" fontId="48" fillId="2" borderId="2" xfId="5" applyNumberFormat="1" applyFont="1" applyFill="1" applyBorder="1" applyAlignment="1">
      <alignment horizontal="center" vertical="center" wrapText="1"/>
    </xf>
    <xf numFmtId="49" fontId="48" fillId="2" borderId="2" xfId="6" applyNumberFormat="1" applyFont="1" applyFill="1" applyBorder="1" applyAlignment="1">
      <alignment horizontal="center" vertical="center" wrapText="1"/>
    </xf>
    <xf numFmtId="0" fontId="50" fillId="2" borderId="3" xfId="0" applyNumberFormat="1" applyFont="1" applyFill="1" applyBorder="1" applyAlignment="1" applyProtection="1">
      <alignment horizontal="left" vertical="center" wrapText="1"/>
    </xf>
    <xf numFmtId="0" fontId="51" fillId="2" borderId="3" xfId="0" applyNumberFormat="1" applyFont="1" applyFill="1" applyBorder="1" applyAlignment="1" applyProtection="1">
      <alignment horizontal="center" vertical="center" wrapText="1"/>
    </xf>
    <xf numFmtId="165" fontId="45" fillId="0" borderId="3" xfId="7" applyNumberFormat="1" applyFont="1" applyBorder="1" applyAlignment="1">
      <alignment horizontal="center" vertical="center"/>
    </xf>
    <xf numFmtId="0" fontId="35" fillId="2" borderId="1" xfId="0" applyNumberFormat="1" applyFont="1" applyFill="1" applyBorder="1" applyAlignment="1" applyProtection="1">
      <alignment horizontal="left" vertical="top" wrapText="1"/>
    </xf>
    <xf numFmtId="0" fontId="35" fillId="2" borderId="1" xfId="0" applyNumberFormat="1" applyFont="1" applyFill="1" applyBorder="1" applyAlignment="1" applyProtection="1">
      <alignment horizontal="center" vertical="center" wrapText="1"/>
    </xf>
    <xf numFmtId="165" fontId="34" fillId="2" borderId="1" xfId="0" applyNumberFormat="1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 applyProtection="1">
      <alignment horizontal="center" vertical="center" wrapText="1"/>
    </xf>
    <xf numFmtId="165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4" fillId="2" borderId="1" xfId="0" applyNumberFormat="1" applyFont="1" applyFill="1" applyBorder="1" applyAlignment="1" applyProtection="1">
      <alignment horizontal="justify" vertical="center" wrapText="1"/>
    </xf>
    <xf numFmtId="0" fontId="46" fillId="2" borderId="1" xfId="0" applyNumberFormat="1" applyFont="1" applyFill="1" applyBorder="1" applyAlignment="1" applyProtection="1">
      <alignment horizontal="center" vertical="center" wrapText="1"/>
    </xf>
    <xf numFmtId="165" fontId="46" fillId="2" borderId="1" xfId="0" applyNumberFormat="1" applyFont="1" applyFill="1" applyBorder="1" applyAlignment="1">
      <alignment horizontal="center" vertical="center"/>
    </xf>
    <xf numFmtId="165" fontId="46" fillId="2" borderId="1" xfId="0" applyNumberFormat="1" applyFont="1" applyFill="1" applyBorder="1" applyAlignment="1" applyProtection="1">
      <alignment horizontal="center" vertical="center" wrapText="1"/>
    </xf>
  </cellXfs>
  <cellStyles count="8">
    <cellStyle name="Обычный" xfId="0" builtinId="0"/>
    <cellStyle name="Обычный 4" xfId="5"/>
    <cellStyle name="Обычный 5" xfId="6"/>
    <cellStyle name="Обычный 6" xfId="4"/>
    <cellStyle name="Обычный 7" xfId="7"/>
    <cellStyle name="Процентный" xfId="3" builtinId="5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colors>
    <mruColors>
      <color rgb="FFB3E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48/OneDrive/&#1052;&#1080;&#1085;&#1092;&#1080;&#1085;/&#1044;&#1054;&#1061;&#1054;&#1044;&#1067;/&#1054;&#1094;&#1077;&#1085;&#1082;&#1080;%2014-17%20&#1085;-&#1076;2014/&#1041;&#1102;&#1076;&#1078;&#1077;&#1090;%202016%20(&#1089;&#1077;&#1085;&#1090;&#1103;&#1073;&#1088;&#1100;-15)/&#1086;&#1090;&#1087;&#1088;&#1072;&#1074;&#1082;&#1072;%202/15.10.2015_&#1087;&#1088;&#1080;&#1083;&#1086;&#1078;&#1077;&#1085;&#1080;&#1077;_&#8470;%203%20(&#1092;&#1080;&#1085;&#1072;&#1083;)%20&#1076;&#1086;&#1093;&#1086;&#1076;&#1099;%20&#1087;&#1086;%20&#1050;&#1041;&#1050;%20&#1042;&#1045;&#1063;&#1045;&#10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13">
          <cell r="J13">
            <v>426320986</v>
          </cell>
        </row>
        <row r="18">
          <cell r="J18">
            <v>2592763529</v>
          </cell>
        </row>
        <row r="19">
          <cell r="J19">
            <v>523923607</v>
          </cell>
        </row>
        <row r="36">
          <cell r="J36">
            <v>1817143671</v>
          </cell>
        </row>
        <row r="37">
          <cell r="J37">
            <v>58052964</v>
          </cell>
        </row>
        <row r="122">
          <cell r="J122">
            <v>558300584</v>
          </cell>
        </row>
        <row r="444">
          <cell r="J444">
            <v>13738468671.799999</v>
          </cell>
        </row>
        <row r="446">
          <cell r="J446">
            <v>6044902875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K95"/>
  <sheetViews>
    <sheetView view="pageBreakPreview" topLeftCell="A3" zoomScale="50" zoomScaleNormal="50" zoomScaleSheetLayoutView="50" workbookViewId="0">
      <selection activeCell="I12" sqref="I12"/>
    </sheetView>
  </sheetViews>
  <sheetFormatPr defaultRowHeight="26.25" x14ac:dyDescent="0.2"/>
  <cols>
    <col min="1" max="1" width="124.140625" style="1" customWidth="1"/>
    <col min="2" max="2" width="40.28515625" style="35" customWidth="1"/>
    <col min="3" max="3" width="28.140625" style="53" hidden="1" customWidth="1"/>
    <col min="4" max="4" width="31.28515625" style="53" bestFit="1" customWidth="1"/>
    <col min="5" max="5" width="31.28515625" style="53" hidden="1" customWidth="1"/>
    <col min="6" max="7" width="31.28515625" style="67" hidden="1" customWidth="1"/>
    <col min="8" max="8" width="28.42578125" style="71" bestFit="1" customWidth="1"/>
    <col min="9" max="9" width="31.28515625" style="67" customWidth="1"/>
    <col min="10" max="10" width="28.140625" style="53" bestFit="1" customWidth="1"/>
    <col min="11" max="11" width="28.42578125" style="44" bestFit="1" customWidth="1"/>
    <col min="12" max="16384" width="9.140625" style="3"/>
  </cols>
  <sheetData>
    <row r="1" spans="1:11" ht="3" hidden="1" customHeight="1" x14ac:dyDescent="0.2">
      <c r="A1" s="39"/>
      <c r="B1" s="39"/>
      <c r="C1" s="60"/>
      <c r="D1" s="62"/>
      <c r="E1" s="63"/>
      <c r="F1" s="64"/>
      <c r="G1" s="64"/>
      <c r="H1" s="69"/>
      <c r="I1" s="64"/>
      <c r="J1" s="62"/>
      <c r="K1" s="60"/>
    </row>
    <row r="2" spans="1:11" ht="12" hidden="1" customHeight="1" x14ac:dyDescent="0.2">
      <c r="A2" s="39"/>
      <c r="B2" s="39"/>
      <c r="C2" s="60"/>
      <c r="D2" s="62"/>
      <c r="E2" s="63"/>
      <c r="F2" s="64"/>
      <c r="G2" s="64"/>
      <c r="H2" s="69"/>
      <c r="I2" s="64"/>
      <c r="J2" s="62"/>
      <c r="K2" s="60"/>
    </row>
    <row r="3" spans="1:11" ht="43.5" customHeight="1" x14ac:dyDescent="0.2">
      <c r="A3" s="39"/>
      <c r="B3" s="39"/>
      <c r="C3" s="60"/>
      <c r="D3" s="62"/>
      <c r="E3" s="63"/>
      <c r="F3" s="64"/>
      <c r="G3" s="64"/>
      <c r="H3" s="64"/>
      <c r="I3" s="64"/>
      <c r="J3" s="74" t="s">
        <v>57</v>
      </c>
      <c r="K3" s="74"/>
    </row>
    <row r="4" spans="1:11" ht="80.25" customHeight="1" x14ac:dyDescent="0.2">
      <c r="A4" s="77" t="s">
        <v>44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40.5" customHeight="1" x14ac:dyDescent="0.2">
      <c r="A5" s="78" t="s">
        <v>63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x14ac:dyDescent="0.2">
      <c r="A6" s="79"/>
      <c r="B6" s="79"/>
      <c r="C6" s="61"/>
      <c r="D6" s="50"/>
      <c r="E6" s="61"/>
      <c r="F6" s="65"/>
      <c r="G6" s="65"/>
      <c r="H6" s="65"/>
      <c r="I6" s="65"/>
      <c r="J6" s="50"/>
      <c r="K6" s="51" t="s">
        <v>23</v>
      </c>
    </row>
    <row r="7" spans="1:11" ht="26.25" customHeight="1" x14ac:dyDescent="0.2">
      <c r="A7" s="75" t="s">
        <v>30</v>
      </c>
      <c r="B7" s="75" t="s">
        <v>53</v>
      </c>
      <c r="C7" s="72" t="s">
        <v>56</v>
      </c>
      <c r="D7" s="72" t="s">
        <v>59</v>
      </c>
      <c r="E7" s="72" t="s">
        <v>58</v>
      </c>
      <c r="F7" s="72" t="s">
        <v>60</v>
      </c>
      <c r="G7" s="72" t="s">
        <v>61</v>
      </c>
      <c r="H7" s="72" t="s">
        <v>64</v>
      </c>
      <c r="I7" s="72" t="s">
        <v>65</v>
      </c>
      <c r="J7" s="72" t="s">
        <v>62</v>
      </c>
      <c r="K7" s="75" t="s">
        <v>36</v>
      </c>
    </row>
    <row r="8" spans="1:11" ht="37.5" customHeight="1" x14ac:dyDescent="0.2">
      <c r="A8" s="75"/>
      <c r="B8" s="75"/>
      <c r="C8" s="73"/>
      <c r="D8" s="73"/>
      <c r="E8" s="73"/>
      <c r="F8" s="73"/>
      <c r="G8" s="73"/>
      <c r="H8" s="73"/>
      <c r="I8" s="73"/>
      <c r="J8" s="73"/>
      <c r="K8" s="75"/>
    </row>
    <row r="9" spans="1:11" s="2" customFormat="1" ht="21" customHeight="1" x14ac:dyDescent="0.2">
      <c r="A9" s="15">
        <v>1</v>
      </c>
      <c r="B9" s="15">
        <v>2</v>
      </c>
      <c r="C9" s="15">
        <v>3</v>
      </c>
      <c r="D9" s="15">
        <v>3</v>
      </c>
      <c r="E9" s="15">
        <v>5</v>
      </c>
      <c r="F9" s="15">
        <v>6</v>
      </c>
      <c r="G9" s="15">
        <v>7</v>
      </c>
      <c r="H9" s="15">
        <v>4</v>
      </c>
      <c r="I9" s="15">
        <v>5</v>
      </c>
      <c r="J9" s="15">
        <v>6</v>
      </c>
      <c r="K9" s="15">
        <v>7</v>
      </c>
    </row>
    <row r="10" spans="1:11" s="7" customFormat="1" ht="46.5" customHeight="1" x14ac:dyDescent="0.2">
      <c r="A10" s="40" t="s">
        <v>1</v>
      </c>
      <c r="B10" s="41">
        <v>13738468.671</v>
      </c>
      <c r="C10" s="59">
        <v>2910684</v>
      </c>
      <c r="D10" s="59">
        <v>5868748.7999999998</v>
      </c>
      <c r="E10" s="59">
        <v>1101562.5</v>
      </c>
      <c r="F10" s="59">
        <v>1173668</v>
      </c>
      <c r="G10" s="59">
        <v>1150010.7999999998</v>
      </c>
      <c r="H10" s="59">
        <v>9295427.8000000007</v>
      </c>
      <c r="I10" s="59">
        <v>1145161.8999999999</v>
      </c>
      <c r="J10" s="59">
        <v>10440589.699999999</v>
      </c>
      <c r="K10" s="48">
        <v>75.995294308445267</v>
      </c>
    </row>
    <row r="11" spans="1:11" s="7" customFormat="1" ht="36.75" customHeight="1" x14ac:dyDescent="0.2">
      <c r="A11" s="42" t="s">
        <v>18</v>
      </c>
      <c r="B11" s="12">
        <v>6044902.875</v>
      </c>
      <c r="C11" s="45">
        <v>992181.1</v>
      </c>
      <c r="D11" s="45">
        <v>2108237.2999999998</v>
      </c>
      <c r="E11" s="45">
        <v>445313.8</v>
      </c>
      <c r="F11" s="45">
        <v>440103.6</v>
      </c>
      <c r="G11" s="45">
        <v>425755.6</v>
      </c>
      <c r="H11" s="45">
        <v>3419410.3</v>
      </c>
      <c r="I11" s="45">
        <v>434185.6</v>
      </c>
      <c r="J11" s="45">
        <v>3853595.9</v>
      </c>
      <c r="K11" s="49">
        <v>63.749508961299895</v>
      </c>
    </row>
    <row r="12" spans="1:11" s="2" customFormat="1" ht="45.75" customHeight="1" x14ac:dyDescent="0.2">
      <c r="A12" s="42" t="s">
        <v>19</v>
      </c>
      <c r="B12" s="12">
        <v>7693565.7960000001</v>
      </c>
      <c r="C12" s="45">
        <v>1918502.9</v>
      </c>
      <c r="D12" s="45">
        <v>3760511.5</v>
      </c>
      <c r="E12" s="45">
        <v>656248.69999999995</v>
      </c>
      <c r="F12" s="45">
        <v>733564.4</v>
      </c>
      <c r="G12" s="45">
        <v>724255.2</v>
      </c>
      <c r="H12" s="45">
        <v>5876017.5</v>
      </c>
      <c r="I12" s="45">
        <v>710976.3</v>
      </c>
      <c r="J12" s="45">
        <v>6586993.7999999998</v>
      </c>
      <c r="K12" s="49">
        <v>85.616916455366848</v>
      </c>
    </row>
    <row r="13" spans="1:11" s="7" customFormat="1" ht="37.5" customHeight="1" x14ac:dyDescent="0.2">
      <c r="A13" s="24" t="s">
        <v>2</v>
      </c>
      <c r="B13" s="13">
        <v>16098658.67</v>
      </c>
      <c r="C13" s="14">
        <v>3549343.9</v>
      </c>
      <c r="D13" s="14">
        <v>7297948.7000000002</v>
      </c>
      <c r="E13" s="14">
        <v>1114313.7</v>
      </c>
      <c r="F13" s="14">
        <v>1176275.8999999999</v>
      </c>
      <c r="G13" s="14">
        <v>1281176.7</v>
      </c>
      <c r="H13" s="14">
        <v>10804897.799999999</v>
      </c>
      <c r="I13" s="14">
        <v>1212982.8999999999</v>
      </c>
      <c r="J13" s="14">
        <v>12017880.699999999</v>
      </c>
      <c r="K13" s="54">
        <v>74.651441131523782</v>
      </c>
    </row>
    <row r="14" spans="1:11" s="7" customFormat="1" ht="39.75" customHeight="1" x14ac:dyDescent="0.2">
      <c r="A14" s="29" t="s">
        <v>4</v>
      </c>
      <c r="B14" s="12">
        <v>645836.9</v>
      </c>
      <c r="C14" s="45">
        <v>195089.9</v>
      </c>
      <c r="D14" s="45">
        <v>313988.8</v>
      </c>
      <c r="E14" s="45">
        <v>20068.3</v>
      </c>
      <c r="F14" s="45">
        <v>117304.2</v>
      </c>
      <c r="G14" s="45">
        <v>46324.600000000093</v>
      </c>
      <c r="H14" s="45">
        <v>497835.2</v>
      </c>
      <c r="I14" s="45">
        <v>46139.600000000093</v>
      </c>
      <c r="J14" s="45">
        <v>543974.80000000005</v>
      </c>
      <c r="K14" s="49">
        <v>84.22789097371178</v>
      </c>
    </row>
    <row r="15" spans="1:11" s="2" customFormat="1" ht="35.25" customHeight="1" x14ac:dyDescent="0.2">
      <c r="A15" s="29" t="s">
        <v>5</v>
      </c>
      <c r="B15" s="12">
        <v>15452821.77</v>
      </c>
      <c r="C15" s="12">
        <v>3354254</v>
      </c>
      <c r="D15" s="12">
        <v>6983959.9000000004</v>
      </c>
      <c r="E15" s="12">
        <v>1094245.3999999999</v>
      </c>
      <c r="F15" s="12">
        <v>1058971.7</v>
      </c>
      <c r="G15" s="12">
        <v>1234852.0999999999</v>
      </c>
      <c r="H15" s="12">
        <v>10307062.6</v>
      </c>
      <c r="I15" s="12">
        <v>1166843.2999999998</v>
      </c>
      <c r="J15" s="12">
        <v>11473905.899999999</v>
      </c>
      <c r="K15" s="49">
        <v>74.251201953777525</v>
      </c>
    </row>
    <row r="16" spans="1:11" s="2" customFormat="1" ht="48.75" customHeight="1" x14ac:dyDescent="0.2">
      <c r="A16" s="24" t="s">
        <v>12</v>
      </c>
      <c r="B16" s="14">
        <v>-2360189.9989999998</v>
      </c>
      <c r="C16" s="14">
        <v>-638659.89999999991</v>
      </c>
      <c r="D16" s="14">
        <v>-1429199.9000000004</v>
      </c>
      <c r="E16" s="14">
        <v>-12751.199999999953</v>
      </c>
      <c r="F16" s="14">
        <v>-2607.8999999999069</v>
      </c>
      <c r="G16" s="14">
        <v>-131165.90000000014</v>
      </c>
      <c r="H16" s="14">
        <v>-1509469.9999999981</v>
      </c>
      <c r="I16" s="14">
        <v>-67821</v>
      </c>
      <c r="J16" s="14">
        <v>-1577291</v>
      </c>
      <c r="K16" s="54">
        <v>66.828984135526809</v>
      </c>
    </row>
    <row r="17" spans="1:11" s="2" customFormat="1" ht="51" x14ac:dyDescent="0.2">
      <c r="A17" s="24" t="s">
        <v>13</v>
      </c>
      <c r="B17" s="13">
        <v>2360189.9989999998</v>
      </c>
      <c r="C17" s="13">
        <v>638659.89999999991</v>
      </c>
      <c r="D17" s="13">
        <v>1429199.9000000004</v>
      </c>
      <c r="E17" s="13">
        <v>12751.199999999953</v>
      </c>
      <c r="F17" s="13">
        <v>2607.8999999999069</v>
      </c>
      <c r="G17" s="13">
        <v>131165.90000000014</v>
      </c>
      <c r="H17" s="14">
        <v>1509469.9999999981</v>
      </c>
      <c r="I17" s="13">
        <v>67821</v>
      </c>
      <c r="J17" s="14">
        <v>1577291</v>
      </c>
      <c r="K17" s="54"/>
    </row>
    <row r="18" spans="1:11" s="33" customFormat="1" ht="42" customHeight="1" x14ac:dyDescent="0.2">
      <c r="A18" s="28" t="s">
        <v>0</v>
      </c>
      <c r="B18" s="13">
        <v>2411659.4680000003</v>
      </c>
      <c r="C18" s="13">
        <v>689042.49999999977</v>
      </c>
      <c r="D18" s="13">
        <v>1336967.3400000017</v>
      </c>
      <c r="E18" s="13">
        <v>8470.8600000000442</v>
      </c>
      <c r="F18" s="13">
        <v>8833.7600000001839</v>
      </c>
      <c r="G18" s="13">
        <v>92157.600000000384</v>
      </c>
      <c r="H18" s="13">
        <v>1380514.8399999989</v>
      </c>
      <c r="I18" s="13">
        <v>92427.800000000745</v>
      </c>
      <c r="J18" s="13">
        <v>1472942.5999999994</v>
      </c>
      <c r="K18" s="54"/>
    </row>
    <row r="19" spans="1:11" s="16" customFormat="1" ht="66.75" customHeight="1" x14ac:dyDescent="0.2">
      <c r="A19" s="32" t="s">
        <v>17</v>
      </c>
      <c r="B19" s="10">
        <v>92805.979000000021</v>
      </c>
      <c r="C19" s="10">
        <v>240453.59999999969</v>
      </c>
      <c r="D19" s="10">
        <v>131283.01399999083</v>
      </c>
      <c r="E19" s="10">
        <v>450211.07511110004</v>
      </c>
      <c r="F19" s="10">
        <v>-429350.34888890001</v>
      </c>
      <c r="G19" s="10">
        <v>-301998.7</v>
      </c>
      <c r="H19" s="10">
        <v>-91627.578000000052</v>
      </c>
      <c r="I19" s="10">
        <v>209945.09999999925</v>
      </c>
      <c r="J19" s="10">
        <v>118317.52199999992</v>
      </c>
      <c r="K19" s="55"/>
    </row>
    <row r="20" spans="1:11" s="31" customFormat="1" ht="72" customHeight="1" x14ac:dyDescent="0.2">
      <c r="A20" s="17" t="s">
        <v>45</v>
      </c>
      <c r="B20" s="11">
        <v>300000</v>
      </c>
      <c r="C20" s="11">
        <v>89447.6</v>
      </c>
      <c r="D20" s="11">
        <v>244456.52599999</v>
      </c>
      <c r="E20" s="11">
        <v>67585.911111100009</v>
      </c>
      <c r="F20" s="11">
        <v>-86055.648888900017</v>
      </c>
      <c r="G20" s="11">
        <v>47616.4</v>
      </c>
      <c r="H20" s="11">
        <v>266024.19999999995</v>
      </c>
      <c r="I20" s="11">
        <v>46964.2</v>
      </c>
      <c r="J20" s="11">
        <v>312988.39999999997</v>
      </c>
      <c r="K20" s="54"/>
    </row>
    <row r="21" spans="1:11" s="8" customFormat="1" ht="34.5" customHeight="1" x14ac:dyDescent="0.2">
      <c r="A21" s="18" t="s">
        <v>46</v>
      </c>
      <c r="B21" s="10">
        <v>1001965.75</v>
      </c>
      <c r="C21" s="10">
        <v>239041.5</v>
      </c>
      <c r="D21" s="10">
        <v>498447.97299998999</v>
      </c>
      <c r="E21" s="10">
        <v>96773.611111100006</v>
      </c>
      <c r="F21" s="10">
        <v>90684.051111099994</v>
      </c>
      <c r="G21" s="10">
        <v>47616.4</v>
      </c>
      <c r="H21" s="10">
        <v>788931.7</v>
      </c>
      <c r="I21" s="10">
        <v>-16024.5</v>
      </c>
      <c r="J21" s="10">
        <v>772907.2</v>
      </c>
      <c r="K21" s="46">
        <v>77.139083845929861</v>
      </c>
    </row>
    <row r="22" spans="1:11" ht="36" customHeight="1" x14ac:dyDescent="0.2">
      <c r="A22" s="18" t="s">
        <v>47</v>
      </c>
      <c r="B22" s="10">
        <v>-701965.75</v>
      </c>
      <c r="C22" s="10">
        <v>-149593.9</v>
      </c>
      <c r="D22" s="10">
        <v>-253991.44699999999</v>
      </c>
      <c r="E22" s="10">
        <v>-29187.7</v>
      </c>
      <c r="F22" s="10">
        <v>-176739.7</v>
      </c>
      <c r="G22" s="10">
        <v>0</v>
      </c>
      <c r="H22" s="10">
        <v>-522907.5</v>
      </c>
      <c r="I22" s="10">
        <v>62988.7</v>
      </c>
      <c r="J22" s="10">
        <v>-459918.8</v>
      </c>
      <c r="K22" s="46">
        <v>65.518695178504089</v>
      </c>
    </row>
    <row r="23" spans="1:11" ht="95.25" hidden="1" customHeight="1" x14ac:dyDescent="0.2">
      <c r="A23" s="19" t="s">
        <v>48</v>
      </c>
      <c r="B23" s="10"/>
      <c r="C23" s="12"/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46"/>
    </row>
    <row r="24" spans="1:11" ht="72" hidden="1" customHeight="1" x14ac:dyDescent="0.2">
      <c r="A24" s="18" t="s">
        <v>49</v>
      </c>
      <c r="B24" s="10"/>
      <c r="C24" s="10"/>
      <c r="D24" s="10"/>
      <c r="E24" s="10"/>
      <c r="F24" s="10"/>
      <c r="G24" s="10"/>
      <c r="H24" s="10">
        <v>0</v>
      </c>
      <c r="I24" s="10"/>
      <c r="J24" s="10">
        <v>0</v>
      </c>
      <c r="K24" s="46"/>
    </row>
    <row r="25" spans="1:11" ht="73.5" hidden="1" customHeight="1" x14ac:dyDescent="0.2">
      <c r="A25" s="18" t="s">
        <v>50</v>
      </c>
      <c r="B25" s="10"/>
      <c r="C25" s="10"/>
      <c r="D25" s="10"/>
      <c r="E25" s="10"/>
      <c r="F25" s="10"/>
      <c r="G25" s="10"/>
      <c r="H25" s="10">
        <v>0</v>
      </c>
      <c r="I25" s="10"/>
      <c r="J25" s="10">
        <v>0</v>
      </c>
      <c r="K25" s="46"/>
    </row>
    <row r="26" spans="1:11" s="31" customFormat="1" ht="49.5" customHeight="1" x14ac:dyDescent="0.2">
      <c r="A26" s="17" t="s">
        <v>32</v>
      </c>
      <c r="B26" s="11">
        <v>-184057.49</v>
      </c>
      <c r="C26" s="11">
        <v>-121923.69999999998</v>
      </c>
      <c r="D26" s="11">
        <v>-142665.29999999999</v>
      </c>
      <c r="E26" s="11">
        <v>-7248.7000000000007</v>
      </c>
      <c r="F26" s="11">
        <v>-47014.399999999994</v>
      </c>
      <c r="G26" s="11">
        <v>6861.4</v>
      </c>
      <c r="H26" s="11">
        <v>-190067.09999999998</v>
      </c>
      <c r="I26" s="11">
        <v>2396.2999999999993</v>
      </c>
      <c r="J26" s="11">
        <v>-187670.8</v>
      </c>
      <c r="K26" s="49">
        <v>-0.59014169974826891</v>
      </c>
    </row>
    <row r="27" spans="1:11" s="8" customFormat="1" ht="36.75" customHeight="1" x14ac:dyDescent="0.2">
      <c r="A27" s="18" t="s">
        <v>14</v>
      </c>
      <c r="B27" s="10">
        <v>-310018.99</v>
      </c>
      <c r="C27" s="10">
        <v>-144858.29999999999</v>
      </c>
      <c r="D27" s="10">
        <v>-206595.3</v>
      </c>
      <c r="E27" s="10">
        <v>-15768</v>
      </c>
      <c r="F27" s="10">
        <v>-52486.799999999988</v>
      </c>
      <c r="G27" s="10">
        <v>-7891.9</v>
      </c>
      <c r="H27" s="10">
        <v>-282742.09999999998</v>
      </c>
      <c r="I27" s="10">
        <v>-15383.7</v>
      </c>
      <c r="J27" s="10">
        <v>-298125.8</v>
      </c>
      <c r="K27" s="46">
        <v>96.163722099733306</v>
      </c>
    </row>
    <row r="28" spans="1:11" s="9" customFormat="1" ht="41.25" customHeight="1" x14ac:dyDescent="0.2">
      <c r="A28" s="18" t="s">
        <v>15</v>
      </c>
      <c r="B28" s="10">
        <v>125961.5</v>
      </c>
      <c r="C28" s="10">
        <v>22934.6</v>
      </c>
      <c r="D28" s="10">
        <v>63930</v>
      </c>
      <c r="E28" s="10">
        <v>8519.2999999999993</v>
      </c>
      <c r="F28" s="10">
        <v>5472.3999999999942</v>
      </c>
      <c r="G28" s="10">
        <v>14753.3</v>
      </c>
      <c r="H28" s="10">
        <v>92675</v>
      </c>
      <c r="I28" s="10">
        <v>17780</v>
      </c>
      <c r="J28" s="10">
        <v>110455</v>
      </c>
      <c r="K28" s="46">
        <v>87.689492424272501</v>
      </c>
    </row>
    <row r="29" spans="1:11" ht="52.5" x14ac:dyDescent="0.2">
      <c r="A29" s="19" t="s">
        <v>31</v>
      </c>
      <c r="B29" s="12">
        <v>33241.699999999997</v>
      </c>
      <c r="C29" s="12">
        <v>2093.1</v>
      </c>
      <c r="D29" s="12">
        <v>6188.6880000000001</v>
      </c>
      <c r="E29" s="12">
        <v>60505.5</v>
      </c>
      <c r="F29" s="12">
        <v>458.30000000000291</v>
      </c>
      <c r="G29" s="12">
        <v>334.7</v>
      </c>
      <c r="H29" s="12">
        <v>67487.187999999995</v>
      </c>
      <c r="I29" s="12">
        <v>330183</v>
      </c>
      <c r="J29" s="12">
        <v>397670.18799999997</v>
      </c>
      <c r="K29" s="49">
        <v>1196.2991904746148</v>
      </c>
    </row>
    <row r="30" spans="1:11" s="8" customFormat="1" ht="67.5" customHeight="1" x14ac:dyDescent="0.2">
      <c r="A30" s="20" t="s">
        <v>7</v>
      </c>
      <c r="B30" s="11">
        <v>-7440</v>
      </c>
      <c r="C30" s="11">
        <v>951.8</v>
      </c>
      <c r="D30" s="11">
        <v>3549.15</v>
      </c>
      <c r="E30" s="11">
        <v>-1968.4759999999999</v>
      </c>
      <c r="F30" s="11">
        <v>234.8</v>
      </c>
      <c r="G30" s="11">
        <v>165.2</v>
      </c>
      <c r="H30" s="11">
        <v>1980.7339999999999</v>
      </c>
      <c r="I30" s="11">
        <v>-2538.1</v>
      </c>
      <c r="J30" s="11">
        <v>-557.36599999999999</v>
      </c>
      <c r="K30" s="49">
        <v>0</v>
      </c>
    </row>
    <row r="31" spans="1:11" s="4" customFormat="1" ht="30.75" x14ac:dyDescent="0.2">
      <c r="A31" s="21" t="s">
        <v>11</v>
      </c>
      <c r="B31" s="10">
        <v>4522</v>
      </c>
      <c r="C31" s="10">
        <v>951.8</v>
      </c>
      <c r="D31" s="10">
        <v>3549.15</v>
      </c>
      <c r="E31" s="10">
        <v>406.18400000000003</v>
      </c>
      <c r="F31" s="10">
        <v>234.8</v>
      </c>
      <c r="G31" s="10">
        <v>165.2</v>
      </c>
      <c r="H31" s="10">
        <v>4355.3339999999998</v>
      </c>
      <c r="I31" s="10">
        <v>87.3</v>
      </c>
      <c r="J31" s="10">
        <v>4442.634</v>
      </c>
      <c r="K31" s="46">
        <v>98.244891640866868</v>
      </c>
    </row>
    <row r="32" spans="1:11" s="9" customFormat="1" ht="30.75" x14ac:dyDescent="0.2">
      <c r="A32" s="21" t="s">
        <v>29</v>
      </c>
      <c r="B32" s="37">
        <v>-11962</v>
      </c>
      <c r="C32" s="10">
        <v>0</v>
      </c>
      <c r="D32" s="10">
        <v>0</v>
      </c>
      <c r="E32" s="10">
        <v>-2374.66</v>
      </c>
      <c r="F32" s="10">
        <v>0</v>
      </c>
      <c r="G32" s="10">
        <v>0</v>
      </c>
      <c r="H32" s="10">
        <v>-2374.6</v>
      </c>
      <c r="I32" s="10">
        <v>-2625.4</v>
      </c>
      <c r="J32" s="10">
        <v>-5000</v>
      </c>
      <c r="K32" s="46">
        <v>41.799030262497908</v>
      </c>
    </row>
    <row r="33" spans="1:11" s="9" customFormat="1" ht="45.75" customHeight="1" x14ac:dyDescent="0.2">
      <c r="A33" s="22" t="s">
        <v>51</v>
      </c>
      <c r="B33" s="11">
        <v>-40938.231</v>
      </c>
      <c r="C33" s="12">
        <v>-133.80000000000001</v>
      </c>
      <c r="D33" s="12">
        <v>-133.80000000000001</v>
      </c>
      <c r="E33" s="12">
        <v>0</v>
      </c>
      <c r="F33" s="12">
        <v>0</v>
      </c>
      <c r="G33" s="12">
        <v>0</v>
      </c>
      <c r="H33" s="12">
        <v>-133.80000000000001</v>
      </c>
      <c r="I33" s="12">
        <v>0</v>
      </c>
      <c r="J33" s="12">
        <v>-133.80000000000001</v>
      </c>
      <c r="K33" s="56">
        <v>0.32683385855143576</v>
      </c>
    </row>
    <row r="34" spans="1:11" s="9" customFormat="1" ht="76.5" customHeight="1" x14ac:dyDescent="0.2">
      <c r="A34" s="22" t="s">
        <v>52</v>
      </c>
      <c r="B34" s="12">
        <v>-8000</v>
      </c>
      <c r="C34" s="45">
        <v>-1378</v>
      </c>
      <c r="D34" s="45">
        <v>-2745.8</v>
      </c>
      <c r="E34" s="45">
        <v>-491.5</v>
      </c>
      <c r="F34" s="45">
        <v>-434.89999999999964</v>
      </c>
      <c r="G34" s="45">
        <v>-499.4</v>
      </c>
      <c r="H34" s="45">
        <v>-4171.5999999999995</v>
      </c>
      <c r="I34" s="45">
        <v>-440.6</v>
      </c>
      <c r="J34" s="45">
        <v>-4612.2</v>
      </c>
      <c r="K34" s="56">
        <v>57.652499999999996</v>
      </c>
    </row>
    <row r="35" spans="1:11" s="9" customFormat="1" ht="93.75" hidden="1" customHeight="1" x14ac:dyDescent="0.2">
      <c r="A35" s="22" t="s">
        <v>41</v>
      </c>
      <c r="B35" s="12"/>
      <c r="C35" s="45"/>
      <c r="D35" s="45"/>
      <c r="E35" s="45"/>
      <c r="F35" s="45"/>
      <c r="G35" s="45"/>
      <c r="H35" s="45">
        <v>0</v>
      </c>
      <c r="I35" s="45"/>
      <c r="J35" s="45">
        <v>0</v>
      </c>
      <c r="K35" s="55"/>
    </row>
    <row r="36" spans="1:11" s="9" customFormat="1" ht="62.25" hidden="1" customHeight="1" x14ac:dyDescent="0.2">
      <c r="A36" s="22" t="s">
        <v>42</v>
      </c>
      <c r="B36" s="12"/>
      <c r="C36" s="45"/>
      <c r="D36" s="45"/>
      <c r="E36" s="45"/>
      <c r="F36" s="45"/>
      <c r="G36" s="45"/>
      <c r="H36" s="45">
        <v>0</v>
      </c>
      <c r="I36" s="45"/>
      <c r="J36" s="45">
        <v>0</v>
      </c>
      <c r="K36" s="55"/>
    </row>
    <row r="37" spans="1:11" s="9" customFormat="1" ht="78.75" x14ac:dyDescent="0.2">
      <c r="A37" s="22" t="s">
        <v>37</v>
      </c>
      <c r="B37" s="12"/>
      <c r="C37" s="45">
        <v>73444.100000000006</v>
      </c>
      <c r="D37" s="45">
        <v>90823.9</v>
      </c>
      <c r="E37" s="45">
        <v>-18082.8</v>
      </c>
      <c r="F37" s="45">
        <v>-3555.7000000000116</v>
      </c>
      <c r="G37" s="45">
        <v>-6465.1</v>
      </c>
      <c r="H37" s="45">
        <v>62720.1</v>
      </c>
      <c r="I37" s="45">
        <v>2987.3</v>
      </c>
      <c r="J37" s="45">
        <v>65707.399999999994</v>
      </c>
      <c r="K37" s="55"/>
    </row>
    <row r="38" spans="1:11" s="9" customFormat="1" ht="78.75" hidden="1" customHeight="1" x14ac:dyDescent="0.2">
      <c r="A38" s="22" t="s">
        <v>26</v>
      </c>
      <c r="B38" s="12"/>
      <c r="C38" s="45"/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55"/>
    </row>
    <row r="39" spans="1:11" s="9" customFormat="1" ht="105" x14ac:dyDescent="0.2">
      <c r="A39" s="22" t="s">
        <v>43</v>
      </c>
      <c r="B39" s="12"/>
      <c r="C39" s="45">
        <v>509688.5</v>
      </c>
      <c r="D39" s="45">
        <v>501699.9</v>
      </c>
      <c r="E39" s="45">
        <v>15467.6</v>
      </c>
      <c r="F39" s="45">
        <v>1251.2999999999884</v>
      </c>
      <c r="G39" s="45">
        <v>57338.1</v>
      </c>
      <c r="H39" s="45">
        <v>575756.9</v>
      </c>
      <c r="I39" s="45">
        <v>76206.8</v>
      </c>
      <c r="J39" s="45">
        <v>651963.70000000007</v>
      </c>
      <c r="K39" s="55"/>
    </row>
    <row r="40" spans="1:11" s="8" customFormat="1" ht="99.75" customHeight="1" x14ac:dyDescent="0.2">
      <c r="A40" s="22" t="s">
        <v>38</v>
      </c>
      <c r="B40" s="12"/>
      <c r="C40" s="45">
        <v>466971.7</v>
      </c>
      <c r="D40" s="45">
        <v>539584.80000000005</v>
      </c>
      <c r="E40" s="45">
        <v>41218.6</v>
      </c>
      <c r="F40" s="45">
        <v>-101728</v>
      </c>
      <c r="G40" s="45">
        <v>-76531.8</v>
      </c>
      <c r="H40" s="45">
        <v>402543.60000000003</v>
      </c>
      <c r="I40" s="45">
        <v>-106829.2</v>
      </c>
      <c r="J40" s="45">
        <v>295714.40000000002</v>
      </c>
      <c r="K40" s="55"/>
    </row>
    <row r="41" spans="1:11" s="8" customFormat="1" ht="73.5" customHeight="1" x14ac:dyDescent="0.2">
      <c r="A41" s="22" t="s">
        <v>54</v>
      </c>
      <c r="B41" s="12"/>
      <c r="C41" s="45">
        <v>-6704602</v>
      </c>
      <c r="D41" s="45">
        <v>-16201254.9</v>
      </c>
      <c r="E41" s="45">
        <v>-4031535</v>
      </c>
      <c r="F41" s="45">
        <v>-3295870</v>
      </c>
      <c r="G41" s="45">
        <v>17054430.600000001</v>
      </c>
      <c r="H41" s="45">
        <v>-26590491.899999999</v>
      </c>
      <c r="I41" s="45">
        <v>19742259.600000001</v>
      </c>
      <c r="J41" s="45">
        <v>-6848232.299999997</v>
      </c>
      <c r="K41" s="55"/>
    </row>
    <row r="42" spans="1:11" s="8" customFormat="1" ht="69" customHeight="1" x14ac:dyDescent="0.2">
      <c r="A42" s="22" t="s">
        <v>55</v>
      </c>
      <c r="B42" s="10"/>
      <c r="C42" s="45">
        <v>6504602</v>
      </c>
      <c r="D42" s="45">
        <v>16126654.9</v>
      </c>
      <c r="E42" s="45">
        <v>4062935</v>
      </c>
      <c r="F42" s="45">
        <v>3295000</v>
      </c>
      <c r="G42" s="45">
        <v>-17178580.600000001</v>
      </c>
      <c r="H42" s="45">
        <v>26422271.899999999</v>
      </c>
      <c r="I42" s="45">
        <v>-19708999.600000001</v>
      </c>
      <c r="J42" s="45">
        <v>6713272.299999997</v>
      </c>
      <c r="K42" s="57"/>
    </row>
    <row r="43" spans="1:11" s="8" customFormat="1" ht="69.75" customHeight="1" x14ac:dyDescent="0.2">
      <c r="A43" s="34" t="s">
        <v>39</v>
      </c>
      <c r="B43" s="12"/>
      <c r="C43" s="45">
        <v>-103628.19999999998</v>
      </c>
      <c r="D43" s="45">
        <v>-123851.20000000001</v>
      </c>
      <c r="E43" s="45">
        <v>-2022</v>
      </c>
      <c r="F43" s="45">
        <v>5970.2999999999884</v>
      </c>
      <c r="G43" s="45">
        <v>8254.8000000000029</v>
      </c>
      <c r="H43" s="45">
        <v>-111648.09999999998</v>
      </c>
      <c r="I43" s="45">
        <v>16112.5</v>
      </c>
      <c r="J43" s="45">
        <v>-95535.599999999977</v>
      </c>
      <c r="K43" s="55"/>
    </row>
    <row r="44" spans="1:11" s="8" customFormat="1" ht="42.75" customHeight="1" x14ac:dyDescent="0.2">
      <c r="A44" s="18" t="s">
        <v>40</v>
      </c>
      <c r="B44" s="12"/>
      <c r="C44" s="47">
        <v>-264795.09999999998</v>
      </c>
      <c r="D44" s="47">
        <v>-518727.2</v>
      </c>
      <c r="E44" s="47">
        <v>-81416.2</v>
      </c>
      <c r="F44" s="47">
        <v>-109729.90000000002</v>
      </c>
      <c r="G44" s="47">
        <v>-70460.3</v>
      </c>
      <c r="H44" s="47">
        <v>-780333.6</v>
      </c>
      <c r="I44" s="47">
        <v>-61419.199999999997</v>
      </c>
      <c r="J44" s="47">
        <v>-841752.79999999993</v>
      </c>
      <c r="K44" s="55"/>
    </row>
    <row r="45" spans="1:11" s="8" customFormat="1" ht="41.25" customHeight="1" x14ac:dyDescent="0.2">
      <c r="A45" s="18" t="s">
        <v>15</v>
      </c>
      <c r="B45" s="12"/>
      <c r="C45" s="47">
        <v>161166.9</v>
      </c>
      <c r="D45" s="47">
        <v>394876</v>
      </c>
      <c r="E45" s="47">
        <v>79394.2</v>
      </c>
      <c r="F45" s="47">
        <v>115700.20000000001</v>
      </c>
      <c r="G45" s="47">
        <v>78715.100000000006</v>
      </c>
      <c r="H45" s="47">
        <v>668685.5</v>
      </c>
      <c r="I45" s="47">
        <v>77531.7</v>
      </c>
      <c r="J45" s="47">
        <v>746217.2</v>
      </c>
      <c r="K45" s="55"/>
    </row>
    <row r="46" spans="1:11" ht="30.75" x14ac:dyDescent="0.2">
      <c r="A46" s="23" t="s">
        <v>3</v>
      </c>
      <c r="B46" s="12"/>
      <c r="C46" s="45">
        <v>-475079.5</v>
      </c>
      <c r="D46" s="45">
        <v>-911023.85</v>
      </c>
      <c r="E46" s="45">
        <v>263846.90000000002</v>
      </c>
      <c r="F46" s="45">
        <v>-197606.39999999999</v>
      </c>
      <c r="G46" s="45">
        <v>-214923</v>
      </c>
      <c r="H46" s="45">
        <v>-993899.7</v>
      </c>
      <c r="I46" s="45">
        <v>-188357.1</v>
      </c>
      <c r="J46" s="45">
        <v>-1182256.8</v>
      </c>
      <c r="K46" s="55"/>
    </row>
    <row r="47" spans="1:11" s="8" customFormat="1" ht="30.75" x14ac:dyDescent="0.2">
      <c r="A47" s="24" t="s">
        <v>24</v>
      </c>
      <c r="B47" s="13">
        <v>2318853.4890000005</v>
      </c>
      <c r="C47" s="13">
        <v>448588.89999999997</v>
      </c>
      <c r="D47" s="13">
        <v>1205684.3260000118</v>
      </c>
      <c r="E47" s="13">
        <v>-441740.17511110002</v>
      </c>
      <c r="F47" s="13">
        <v>438184.1088889002</v>
      </c>
      <c r="G47" s="13">
        <v>394156.3000000004</v>
      </c>
      <c r="H47" s="13">
        <v>1472142.4179999998</v>
      </c>
      <c r="I47" s="13">
        <v>-117517.2999999985</v>
      </c>
      <c r="J47" s="13">
        <v>1354625.0779999993</v>
      </c>
      <c r="K47" s="49"/>
    </row>
    <row r="48" spans="1:11" s="8" customFormat="1" ht="48" customHeight="1" x14ac:dyDescent="0.2">
      <c r="A48" s="25" t="s">
        <v>9</v>
      </c>
      <c r="B48" s="38"/>
      <c r="C48" s="47">
        <v>9152943.8000000007</v>
      </c>
      <c r="D48" s="47">
        <v>9152943.8000000007</v>
      </c>
      <c r="E48" s="47">
        <v>7947259.4499999899</v>
      </c>
      <c r="F48" s="47">
        <v>8388999.6000000015</v>
      </c>
      <c r="G48" s="47">
        <v>7950815.5</v>
      </c>
      <c r="H48" s="47">
        <v>9152943.8000000007</v>
      </c>
      <c r="I48" s="47">
        <v>7680801.4000000004</v>
      </c>
      <c r="J48" s="47">
        <v>9152943.8000000007</v>
      </c>
      <c r="K48" s="55"/>
    </row>
    <row r="49" spans="1:11" s="4" customFormat="1" ht="30.75" x14ac:dyDescent="0.2">
      <c r="A49" s="26" t="s">
        <v>10</v>
      </c>
      <c r="B49" s="10"/>
      <c r="C49" s="47">
        <v>8704354.9000000004</v>
      </c>
      <c r="D49" s="47">
        <v>7947259.4499999899</v>
      </c>
      <c r="E49" s="47">
        <v>8388999.5999999996</v>
      </c>
      <c r="F49" s="47">
        <v>7950815.5</v>
      </c>
      <c r="G49" s="47">
        <v>7556659.2000000002</v>
      </c>
      <c r="H49" s="47">
        <v>7680801.4000000004</v>
      </c>
      <c r="I49" s="47">
        <v>7798318.7000000002</v>
      </c>
      <c r="J49" s="47">
        <v>7798318.7000000002</v>
      </c>
      <c r="K49" s="55"/>
    </row>
    <row r="50" spans="1:11" s="6" customFormat="1" ht="42.75" customHeight="1" x14ac:dyDescent="0.2">
      <c r="A50" s="27" t="s">
        <v>27</v>
      </c>
      <c r="B50" s="37"/>
      <c r="C50" s="58"/>
      <c r="D50" s="58"/>
      <c r="E50" s="58"/>
      <c r="F50" s="58"/>
      <c r="G50" s="58"/>
      <c r="H50" s="58"/>
      <c r="I50" s="58"/>
      <c r="J50" s="58"/>
      <c r="K50" s="54"/>
    </row>
    <row r="51" spans="1:11" s="8" customFormat="1" ht="52.5" x14ac:dyDescent="0.2">
      <c r="A51" s="27" t="s">
        <v>28</v>
      </c>
      <c r="B51" s="43"/>
      <c r="C51" s="58">
        <v>320000</v>
      </c>
      <c r="D51" s="58">
        <v>563931</v>
      </c>
      <c r="E51" s="58">
        <v>-4676</v>
      </c>
      <c r="F51" s="58">
        <v>160806.59999999998</v>
      </c>
      <c r="G51" s="58">
        <v>315564.40000000002</v>
      </c>
      <c r="H51" s="58">
        <v>1035626</v>
      </c>
      <c r="I51" s="58">
        <v>182777.7</v>
      </c>
      <c r="J51" s="58">
        <v>1218403.7</v>
      </c>
      <c r="K51" s="54"/>
    </row>
    <row r="52" spans="1:11" s="8" customFormat="1" ht="38.25" customHeight="1" x14ac:dyDescent="0.2">
      <c r="A52" s="28" t="s">
        <v>6</v>
      </c>
      <c r="B52" s="13">
        <v>-51469.469000000012</v>
      </c>
      <c r="C52" s="13">
        <v>-50382.6</v>
      </c>
      <c r="D52" s="13">
        <v>92232.599999999991</v>
      </c>
      <c r="E52" s="13">
        <v>4280.2999999999993</v>
      </c>
      <c r="F52" s="13">
        <v>-6225.9</v>
      </c>
      <c r="G52" s="13">
        <v>39008.300000000003</v>
      </c>
      <c r="H52" s="13">
        <v>128955.19999999998</v>
      </c>
      <c r="I52" s="13">
        <v>-24606.800000000003</v>
      </c>
      <c r="J52" s="13">
        <v>104348.4</v>
      </c>
      <c r="K52" s="54"/>
    </row>
    <row r="53" spans="1:11" s="2" customFormat="1" ht="46.5" customHeight="1" x14ac:dyDescent="0.2">
      <c r="A53" s="29" t="s">
        <v>33</v>
      </c>
      <c r="B53" s="12">
        <v>200732.728</v>
      </c>
      <c r="C53" s="45">
        <v>358.9</v>
      </c>
      <c r="D53" s="45">
        <v>116224.29999999999</v>
      </c>
      <c r="E53" s="45">
        <v>12.8</v>
      </c>
      <c r="F53" s="45">
        <v>278.5</v>
      </c>
      <c r="G53" s="45">
        <v>80722.400000000009</v>
      </c>
      <c r="H53" s="45">
        <v>196897.9</v>
      </c>
      <c r="I53" s="45">
        <v>340.09999999999991</v>
      </c>
      <c r="J53" s="45">
        <v>197238</v>
      </c>
      <c r="K53" s="49">
        <v>98.259014344686236</v>
      </c>
    </row>
    <row r="54" spans="1:11" s="9" customFormat="1" ht="41.25" customHeight="1" x14ac:dyDescent="0.2">
      <c r="A54" s="29" t="s">
        <v>22</v>
      </c>
      <c r="B54" s="12">
        <v>-107543.027</v>
      </c>
      <c r="C54" s="45">
        <v>-46271.3</v>
      </c>
      <c r="D54" s="45">
        <v>-55651.899999999994</v>
      </c>
      <c r="E54" s="45">
        <v>-840.4</v>
      </c>
      <c r="F54" s="45">
        <v>-723.5</v>
      </c>
      <c r="G54" s="45">
        <v>-41332.200000000004</v>
      </c>
      <c r="H54" s="45">
        <v>-98548.1</v>
      </c>
      <c r="I54" s="45">
        <v>-969.20000000000289</v>
      </c>
      <c r="J54" s="45">
        <v>-99517.3</v>
      </c>
      <c r="K54" s="49">
        <v>92.537194438464155</v>
      </c>
    </row>
    <row r="55" spans="1:11" s="9" customFormat="1" ht="52.5" customHeight="1" x14ac:dyDescent="0.2">
      <c r="A55" s="29" t="s">
        <v>25</v>
      </c>
      <c r="B55" s="12">
        <v>-144659.17000000001</v>
      </c>
      <c r="C55" s="45">
        <v>-4470.2</v>
      </c>
      <c r="D55" s="45">
        <v>31660.2</v>
      </c>
      <c r="E55" s="45">
        <v>5107.8999999999996</v>
      </c>
      <c r="F55" s="45">
        <v>-5780.9</v>
      </c>
      <c r="G55" s="45">
        <v>-381.9</v>
      </c>
      <c r="H55" s="45">
        <v>30605.4</v>
      </c>
      <c r="I55" s="45">
        <v>-23977.7</v>
      </c>
      <c r="J55" s="45">
        <v>6627.7000000000007</v>
      </c>
      <c r="K55" s="55"/>
    </row>
    <row r="56" spans="1:11" s="9" customFormat="1" ht="3" hidden="1" customHeight="1" x14ac:dyDescent="0.2">
      <c r="A56" s="29" t="s">
        <v>35</v>
      </c>
      <c r="B56" s="12"/>
      <c r="C56" s="45"/>
      <c r="D56" s="45"/>
      <c r="E56" s="45"/>
      <c r="F56" s="45"/>
      <c r="G56" s="45"/>
      <c r="H56" s="45"/>
      <c r="I56" s="45"/>
      <c r="J56" s="45"/>
      <c r="K56" s="55"/>
    </row>
    <row r="57" spans="1:11" ht="30" x14ac:dyDescent="0.2">
      <c r="A57" s="28" t="s">
        <v>21</v>
      </c>
      <c r="B57" s="14">
        <v>-1714353.0989999995</v>
      </c>
      <c r="C57" s="14">
        <v>-443570</v>
      </c>
      <c r="D57" s="14">
        <v>-1115211.1000000006</v>
      </c>
      <c r="E57" s="14">
        <v>7317.1000000000931</v>
      </c>
      <c r="F57" s="14">
        <v>114696.30000000005</v>
      </c>
      <c r="G57" s="14">
        <v>-84841.300000000047</v>
      </c>
      <c r="H57" s="14">
        <v>-1011634.7999999989</v>
      </c>
      <c r="I57" s="14">
        <v>-21681.399999999907</v>
      </c>
      <c r="J57" s="14">
        <v>-1033316.1999999993</v>
      </c>
      <c r="K57" s="54"/>
    </row>
    <row r="58" spans="1:11" s="16" customFormat="1" ht="30" x14ac:dyDescent="0.2">
      <c r="A58" s="28" t="s">
        <v>34</v>
      </c>
      <c r="B58" s="13">
        <v>78673000</v>
      </c>
      <c r="C58" s="14">
        <v>18561332.100000001</v>
      </c>
      <c r="D58" s="14">
        <v>38540701.200000003</v>
      </c>
      <c r="E58" s="14">
        <v>7033419.5</v>
      </c>
      <c r="F58" s="14">
        <v>6883931.7000000002</v>
      </c>
      <c r="G58" s="14">
        <v>7806562</v>
      </c>
      <c r="H58" s="14">
        <v>60264614.400000006</v>
      </c>
      <c r="I58" s="14">
        <v>7510125.7000000002</v>
      </c>
      <c r="J58" s="14">
        <v>67774740.100000009</v>
      </c>
      <c r="K58" s="54"/>
    </row>
    <row r="59" spans="1:11" ht="36" customHeight="1" x14ac:dyDescent="0.2">
      <c r="A59" s="30" t="s">
        <v>8</v>
      </c>
      <c r="B59" s="11">
        <v>-2.9999999987289154</v>
      </c>
      <c r="C59" s="11">
        <v>-3.4408085398137986</v>
      </c>
      <c r="D59" s="11">
        <v>-3.7082872275297376</v>
      </c>
      <c r="E59" s="11">
        <v>-0.18129446139249838</v>
      </c>
      <c r="F59" s="68">
        <v>-3.7883873833319801E-2</v>
      </c>
      <c r="G59" s="11">
        <v>-1.6802005799736188</v>
      </c>
      <c r="H59" s="11">
        <v>-2.5047368427200922</v>
      </c>
      <c r="I59" s="11">
        <v>-0.90306078365639075</v>
      </c>
      <c r="J59" s="11">
        <v>-2.3272549591082825</v>
      </c>
      <c r="K59" s="54"/>
    </row>
    <row r="60" spans="1:11" s="16" customFormat="1" ht="41.25" customHeight="1" x14ac:dyDescent="0.2">
      <c r="A60" s="30" t="s">
        <v>20</v>
      </c>
      <c r="B60" s="11">
        <v>-2.1790869790144005</v>
      </c>
      <c r="C60" s="11">
        <v>-2.3897530501057087</v>
      </c>
      <c r="D60" s="11">
        <v>-2.8935931762445475</v>
      </c>
      <c r="E60" s="11">
        <v>0.10403332262493505</v>
      </c>
      <c r="F60" s="11">
        <v>1.66614523499703</v>
      </c>
      <c r="G60" s="11">
        <v>-1.0867946735067249</v>
      </c>
      <c r="H60" s="11">
        <v>-1.6786547297646011</v>
      </c>
      <c r="I60" s="11">
        <v>-0.28869556737245966</v>
      </c>
      <c r="J60" s="11">
        <v>-1.5246332165573278</v>
      </c>
      <c r="K60" s="54"/>
    </row>
    <row r="61" spans="1:11" s="16" customFormat="1" ht="18.75" hidden="1" customHeight="1" x14ac:dyDescent="0.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</row>
    <row r="62" spans="1:11" ht="38.25" customHeight="1" x14ac:dyDescent="0.2">
      <c r="A62" s="76" t="s">
        <v>16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</row>
    <row r="63" spans="1:11" ht="60" customHeight="1" x14ac:dyDescent="0.2">
      <c r="A63" s="5"/>
      <c r="B63" s="36"/>
      <c r="C63" s="52"/>
      <c r="D63" s="52"/>
      <c r="E63" s="52"/>
      <c r="F63" s="66"/>
      <c r="G63" s="66"/>
      <c r="H63" s="70"/>
      <c r="I63" s="66"/>
      <c r="J63" s="52"/>
    </row>
    <row r="64" spans="1:11" ht="38.25" customHeight="1" x14ac:dyDescent="0.2">
      <c r="A64" s="5"/>
      <c r="B64" s="36"/>
      <c r="C64" s="52"/>
      <c r="D64" s="52"/>
      <c r="E64" s="52"/>
      <c r="F64" s="66"/>
      <c r="G64" s="66"/>
      <c r="H64" s="70"/>
      <c r="I64" s="66"/>
      <c r="J64" s="52"/>
    </row>
    <row r="65" spans="1:10" x14ac:dyDescent="0.2">
      <c r="A65" s="5"/>
      <c r="B65" s="36"/>
      <c r="C65" s="52"/>
      <c r="D65" s="52"/>
      <c r="E65" s="52"/>
      <c r="F65" s="66"/>
      <c r="G65" s="66"/>
      <c r="H65" s="70"/>
      <c r="I65" s="66"/>
      <c r="J65" s="52"/>
    </row>
    <row r="66" spans="1:10" x14ac:dyDescent="0.2">
      <c r="A66" s="5"/>
      <c r="B66" s="36"/>
      <c r="C66" s="52"/>
      <c r="D66" s="52"/>
      <c r="E66" s="52"/>
      <c r="F66" s="66"/>
      <c r="G66" s="66"/>
      <c r="H66" s="70"/>
      <c r="I66" s="66"/>
      <c r="J66" s="52"/>
    </row>
    <row r="67" spans="1:10" x14ac:dyDescent="0.2">
      <c r="A67" s="5"/>
      <c r="B67" s="36"/>
      <c r="C67" s="52"/>
      <c r="D67" s="52"/>
      <c r="E67" s="52"/>
      <c r="F67" s="66"/>
      <c r="G67" s="66"/>
      <c r="H67" s="70"/>
      <c r="I67" s="66"/>
      <c r="J67" s="52"/>
    </row>
    <row r="68" spans="1:10" x14ac:dyDescent="0.2">
      <c r="A68" s="5"/>
      <c r="B68" s="36"/>
      <c r="C68" s="52"/>
      <c r="D68" s="52"/>
      <c r="E68" s="52"/>
      <c r="F68" s="66"/>
      <c r="G68" s="66"/>
      <c r="H68" s="70"/>
      <c r="I68" s="66"/>
      <c r="J68" s="52"/>
    </row>
    <row r="69" spans="1:10" x14ac:dyDescent="0.2">
      <c r="A69" s="5"/>
      <c r="B69" s="36"/>
      <c r="C69" s="52"/>
      <c r="D69" s="52"/>
      <c r="E69" s="52"/>
      <c r="F69" s="66"/>
      <c r="G69" s="66"/>
      <c r="H69" s="70"/>
      <c r="I69" s="66"/>
      <c r="J69" s="52"/>
    </row>
    <row r="70" spans="1:10" x14ac:dyDescent="0.2">
      <c r="A70" s="5"/>
      <c r="B70" s="36"/>
      <c r="C70" s="52"/>
      <c r="D70" s="52"/>
      <c r="E70" s="52"/>
      <c r="F70" s="66"/>
      <c r="G70" s="66"/>
      <c r="H70" s="70"/>
      <c r="I70" s="66"/>
      <c r="J70" s="52"/>
    </row>
    <row r="71" spans="1:10" x14ac:dyDescent="0.2">
      <c r="A71" s="5"/>
      <c r="B71" s="36"/>
      <c r="C71" s="52"/>
      <c r="D71" s="52"/>
      <c r="E71" s="52"/>
      <c r="F71" s="66"/>
      <c r="G71" s="66"/>
      <c r="H71" s="70"/>
      <c r="I71" s="66"/>
      <c r="J71" s="52"/>
    </row>
    <row r="72" spans="1:10" x14ac:dyDescent="0.2">
      <c r="A72" s="5"/>
      <c r="B72" s="36"/>
      <c r="C72" s="52"/>
      <c r="D72" s="52"/>
      <c r="E72" s="52"/>
      <c r="F72" s="66"/>
      <c r="G72" s="66"/>
      <c r="H72" s="70"/>
      <c r="I72" s="66"/>
      <c r="J72" s="52"/>
    </row>
    <row r="73" spans="1:10" x14ac:dyDescent="0.2">
      <c r="A73" s="5"/>
      <c r="B73" s="36"/>
      <c r="C73" s="52"/>
      <c r="D73" s="52"/>
      <c r="E73" s="52"/>
      <c r="F73" s="66"/>
      <c r="G73" s="66"/>
      <c r="H73" s="70"/>
      <c r="I73" s="66"/>
      <c r="J73" s="52"/>
    </row>
    <row r="74" spans="1:10" x14ac:dyDescent="0.2">
      <c r="A74" s="5"/>
      <c r="B74" s="36"/>
      <c r="C74" s="52"/>
      <c r="D74" s="52"/>
      <c r="E74" s="52"/>
      <c r="F74" s="66"/>
      <c r="G74" s="66"/>
      <c r="H74" s="70"/>
      <c r="I74" s="66"/>
      <c r="J74" s="52"/>
    </row>
    <row r="75" spans="1:10" x14ac:dyDescent="0.2">
      <c r="A75" s="5"/>
      <c r="B75" s="36"/>
      <c r="C75" s="52"/>
      <c r="D75" s="52"/>
      <c r="E75" s="52"/>
      <c r="F75" s="66"/>
      <c r="G75" s="66"/>
      <c r="H75" s="70"/>
      <c r="I75" s="66"/>
      <c r="J75" s="52"/>
    </row>
    <row r="76" spans="1:10" x14ac:dyDescent="0.2">
      <c r="A76" s="5"/>
      <c r="B76" s="36"/>
      <c r="C76" s="52"/>
      <c r="D76" s="52"/>
      <c r="E76" s="52"/>
      <c r="F76" s="66"/>
      <c r="G76" s="66"/>
      <c r="H76" s="70"/>
      <c r="I76" s="66"/>
      <c r="J76" s="52"/>
    </row>
    <row r="77" spans="1:10" x14ac:dyDescent="0.2">
      <c r="A77" s="5"/>
      <c r="B77" s="36"/>
      <c r="C77" s="52"/>
      <c r="D77" s="52"/>
      <c r="E77" s="52"/>
      <c r="F77" s="66"/>
      <c r="G77" s="66"/>
      <c r="H77" s="70"/>
      <c r="I77" s="66"/>
      <c r="J77" s="52"/>
    </row>
    <row r="78" spans="1:10" x14ac:dyDescent="0.2">
      <c r="A78" s="5"/>
      <c r="B78" s="36"/>
      <c r="C78" s="52"/>
      <c r="D78" s="52"/>
      <c r="E78" s="52"/>
      <c r="F78" s="66"/>
      <c r="G78" s="66"/>
      <c r="H78" s="70"/>
      <c r="I78" s="66"/>
      <c r="J78" s="52"/>
    </row>
    <row r="79" spans="1:10" x14ac:dyDescent="0.2">
      <c r="A79" s="5"/>
      <c r="B79" s="36"/>
      <c r="C79" s="52"/>
      <c r="D79" s="52"/>
      <c r="E79" s="52"/>
      <c r="F79" s="66"/>
      <c r="G79" s="66"/>
      <c r="H79" s="70"/>
      <c r="I79" s="66"/>
      <c r="J79" s="52"/>
    </row>
    <row r="80" spans="1:10" x14ac:dyDescent="0.2">
      <c r="A80" s="5"/>
      <c r="B80" s="36"/>
      <c r="C80" s="52"/>
      <c r="D80" s="52"/>
      <c r="E80" s="52"/>
      <c r="F80" s="66"/>
      <c r="G80" s="66"/>
      <c r="H80" s="70"/>
      <c r="I80" s="66"/>
      <c r="J80" s="52"/>
    </row>
    <row r="81" spans="1:10" x14ac:dyDescent="0.2">
      <c r="A81" s="5"/>
      <c r="B81" s="36"/>
      <c r="C81" s="52"/>
      <c r="D81" s="52"/>
      <c r="E81" s="52"/>
      <c r="F81" s="66"/>
      <c r="G81" s="66"/>
      <c r="H81" s="70"/>
      <c r="I81" s="66"/>
      <c r="J81" s="52"/>
    </row>
    <row r="82" spans="1:10" x14ac:dyDescent="0.2">
      <c r="A82" s="5"/>
      <c r="B82" s="36"/>
      <c r="C82" s="52"/>
      <c r="D82" s="52"/>
      <c r="E82" s="52"/>
      <c r="F82" s="66"/>
      <c r="G82" s="66"/>
      <c r="H82" s="70"/>
      <c r="I82" s="66"/>
      <c r="J82" s="52"/>
    </row>
    <row r="83" spans="1:10" x14ac:dyDescent="0.2">
      <c r="A83" s="5"/>
      <c r="B83" s="36"/>
      <c r="C83" s="52"/>
      <c r="D83" s="52"/>
      <c r="E83" s="52"/>
      <c r="F83" s="66"/>
      <c r="G83" s="66"/>
      <c r="H83" s="70"/>
      <c r="I83" s="66"/>
      <c r="J83" s="52"/>
    </row>
    <row r="84" spans="1:10" x14ac:dyDescent="0.2">
      <c r="A84" s="5"/>
      <c r="B84" s="36"/>
      <c r="C84" s="52"/>
      <c r="D84" s="52"/>
      <c r="E84" s="52"/>
      <c r="F84" s="66"/>
      <c r="G84" s="66"/>
      <c r="H84" s="70"/>
      <c r="I84" s="66"/>
      <c r="J84" s="52"/>
    </row>
    <row r="85" spans="1:10" x14ac:dyDescent="0.2">
      <c r="A85" s="5"/>
      <c r="B85" s="36"/>
      <c r="C85" s="52"/>
      <c r="D85" s="52"/>
      <c r="E85" s="52"/>
      <c r="F85" s="66"/>
      <c r="G85" s="66"/>
      <c r="H85" s="70"/>
      <c r="I85" s="66"/>
      <c r="J85" s="52"/>
    </row>
    <row r="86" spans="1:10" x14ac:dyDescent="0.2">
      <c r="A86" s="5"/>
      <c r="B86" s="36"/>
      <c r="C86" s="52"/>
      <c r="D86" s="52"/>
      <c r="E86" s="52"/>
      <c r="F86" s="66"/>
      <c r="G86" s="66"/>
      <c r="H86" s="70"/>
      <c r="I86" s="66"/>
      <c r="J86" s="52"/>
    </row>
    <row r="87" spans="1:10" x14ac:dyDescent="0.2">
      <c r="A87" s="5"/>
      <c r="B87" s="36"/>
      <c r="C87" s="52"/>
      <c r="D87" s="52"/>
      <c r="E87" s="52"/>
      <c r="F87" s="66"/>
      <c r="G87" s="66"/>
      <c r="H87" s="70"/>
      <c r="I87" s="66"/>
      <c r="J87" s="52"/>
    </row>
    <row r="88" spans="1:10" x14ac:dyDescent="0.2">
      <c r="A88" s="5"/>
      <c r="B88" s="36"/>
      <c r="C88" s="52"/>
      <c r="D88" s="52"/>
      <c r="E88" s="52"/>
      <c r="F88" s="66"/>
      <c r="G88" s="66"/>
      <c r="H88" s="70"/>
      <c r="I88" s="66"/>
      <c r="J88" s="52"/>
    </row>
    <row r="89" spans="1:10" x14ac:dyDescent="0.2">
      <c r="A89" s="5"/>
      <c r="B89" s="36"/>
      <c r="C89" s="52"/>
      <c r="D89" s="52"/>
      <c r="E89" s="52"/>
      <c r="F89" s="66"/>
      <c r="G89" s="66"/>
      <c r="H89" s="70"/>
      <c r="I89" s="66"/>
      <c r="J89" s="52"/>
    </row>
    <row r="90" spans="1:10" x14ac:dyDescent="0.2">
      <c r="A90" s="5"/>
      <c r="B90" s="36"/>
      <c r="C90" s="52"/>
      <c r="D90" s="52"/>
      <c r="E90" s="52"/>
      <c r="F90" s="66"/>
      <c r="G90" s="66"/>
      <c r="H90" s="70"/>
      <c r="I90" s="66"/>
      <c r="J90" s="52"/>
    </row>
    <row r="91" spans="1:10" x14ac:dyDescent="0.2">
      <c r="A91" s="5"/>
      <c r="B91" s="36"/>
      <c r="C91" s="52"/>
      <c r="D91" s="52"/>
      <c r="E91" s="52"/>
      <c r="F91" s="66"/>
      <c r="G91" s="66"/>
      <c r="H91" s="70"/>
      <c r="I91" s="66"/>
      <c r="J91" s="52"/>
    </row>
    <row r="92" spans="1:10" x14ac:dyDescent="0.2">
      <c r="A92" s="5"/>
      <c r="B92" s="36"/>
      <c r="C92" s="52"/>
      <c r="D92" s="52"/>
      <c r="E92" s="52"/>
      <c r="F92" s="66"/>
      <c r="G92" s="66"/>
      <c r="H92" s="70"/>
      <c r="I92" s="66"/>
      <c r="J92" s="52"/>
    </row>
    <row r="93" spans="1:10" x14ac:dyDescent="0.2">
      <c r="A93" s="5"/>
      <c r="B93" s="36"/>
      <c r="C93" s="52"/>
      <c r="D93" s="52"/>
      <c r="E93" s="52"/>
      <c r="F93" s="66"/>
      <c r="G93" s="66"/>
      <c r="H93" s="70"/>
      <c r="I93" s="66"/>
      <c r="J93" s="52"/>
    </row>
    <row r="94" spans="1:10" x14ac:dyDescent="0.2">
      <c r="A94" s="5"/>
      <c r="B94" s="36"/>
      <c r="C94" s="52"/>
      <c r="D94" s="52"/>
      <c r="E94" s="52"/>
      <c r="F94" s="66"/>
      <c r="G94" s="66"/>
      <c r="H94" s="70"/>
      <c r="I94" s="66"/>
      <c r="J94" s="52"/>
    </row>
    <row r="95" spans="1:10" x14ac:dyDescent="0.2">
      <c r="A95" s="5"/>
      <c r="B95" s="36"/>
      <c r="C95" s="52"/>
      <c r="D95" s="52"/>
      <c r="E95" s="52"/>
      <c r="F95" s="66"/>
      <c r="G95" s="66"/>
      <c r="H95" s="70"/>
      <c r="I95" s="66"/>
      <c r="J95" s="52"/>
    </row>
  </sheetData>
  <sheetProtection formatCells="0" formatColumns="0" formatRows="0"/>
  <customSheetViews>
    <customSheetView guid="{0049FB14-FD07-453F-846F-348D2B267D20}" scale="55" showPageBreaks="1" printArea="1" hiddenRows="1" view="pageBreakPreview" topLeftCell="A3">
      <selection activeCell="H64" sqref="H64"/>
      <rowBreaks count="1" manualBreakCount="1">
        <brk id="42" max="3" man="1"/>
      </rowBreaks>
      <pageMargins left="0.35433070866141736" right="0.44" top="0.38" bottom="0.23622047244094491" header="0.15748031496062992" footer="0.15748031496062992"/>
      <pageSetup paperSize="9" scale="44" fitToHeight="0" orientation="portrait" r:id="rId1"/>
      <headerFooter alignWithMargins="0"/>
    </customSheetView>
  </customSheetViews>
  <mergeCells count="17">
    <mergeCell ref="A62:K62"/>
    <mergeCell ref="A7:A8"/>
    <mergeCell ref="A4:K4"/>
    <mergeCell ref="A5:K5"/>
    <mergeCell ref="A6:B6"/>
    <mergeCell ref="K7:K8"/>
    <mergeCell ref="J7:J8"/>
    <mergeCell ref="A61:K61"/>
    <mergeCell ref="C7:C8"/>
    <mergeCell ref="D7:D8"/>
    <mergeCell ref="E7:E8"/>
    <mergeCell ref="F7:F8"/>
    <mergeCell ref="G7:G8"/>
    <mergeCell ref="I7:I8"/>
    <mergeCell ref="H7:H8"/>
    <mergeCell ref="J3:K3"/>
    <mergeCell ref="B7:B8"/>
  </mergeCells>
  <phoneticPr fontId="6" type="noConversion"/>
  <pageMargins left="0.47" right="0.43307086614173229" top="0.23" bottom="0.4" header="0.15748031496062992" footer="0.37"/>
  <pageSetup paperSize="9" scale="45" fitToHeight="0" orientation="landscape" r:id="rId2"/>
  <headerFooter alignWithMargins="0"/>
  <rowBreaks count="1" manualBreakCount="1">
    <brk id="3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28" sqref="A28"/>
    </sheetView>
  </sheetViews>
  <sheetFormatPr defaultRowHeight="12.75" x14ac:dyDescent="0.2"/>
  <cols>
    <col min="1" max="1" width="50.85546875" customWidth="1"/>
    <col min="2" max="2" width="20.7109375" customWidth="1"/>
    <col min="3" max="3" width="0" hidden="1" customWidth="1"/>
    <col min="4" max="5" width="16.5703125" customWidth="1"/>
    <col min="6" max="6" width="15" customWidth="1"/>
    <col min="7" max="7" width="16.5703125" customWidth="1"/>
    <col min="8" max="8" width="16.28515625" customWidth="1"/>
  </cols>
  <sheetData>
    <row r="1" spans="1:8" ht="20.25" x14ac:dyDescent="0.2">
      <c r="C1" s="81"/>
      <c r="D1" s="81"/>
      <c r="E1" s="81"/>
      <c r="F1" s="81"/>
      <c r="G1" s="81"/>
      <c r="H1" s="82" t="s">
        <v>66</v>
      </c>
    </row>
    <row r="2" spans="1:8" ht="18.75" x14ac:dyDescent="0.2">
      <c r="A2" s="83" t="s">
        <v>67</v>
      </c>
      <c r="B2" s="83"/>
      <c r="C2" s="83"/>
      <c r="D2" s="83"/>
      <c r="E2" s="83"/>
      <c r="F2" s="83"/>
      <c r="G2" s="83"/>
      <c r="H2" s="83"/>
    </row>
    <row r="3" spans="1:8" ht="18.75" x14ac:dyDescent="0.2">
      <c r="A3" s="84" t="s">
        <v>68</v>
      </c>
      <c r="B3" s="84"/>
      <c r="C3" s="84"/>
      <c r="D3" s="84"/>
      <c r="E3" s="84"/>
      <c r="F3" s="84"/>
      <c r="G3" s="84"/>
      <c r="H3" s="84"/>
    </row>
    <row r="4" spans="1:8" x14ac:dyDescent="0.2">
      <c r="A4" s="85"/>
      <c r="B4" s="85"/>
      <c r="C4" s="85"/>
      <c r="D4" s="85"/>
      <c r="E4" s="85"/>
      <c r="F4" s="85"/>
      <c r="G4" s="85"/>
      <c r="H4" s="86" t="s">
        <v>23</v>
      </c>
    </row>
    <row r="5" spans="1:8" x14ac:dyDescent="0.2">
      <c r="A5" s="87" t="s">
        <v>69</v>
      </c>
      <c r="B5" s="87" t="s">
        <v>70</v>
      </c>
      <c r="C5" s="88" t="s">
        <v>71</v>
      </c>
      <c r="D5" s="88"/>
      <c r="E5" s="88"/>
      <c r="F5" s="88"/>
      <c r="G5" s="88"/>
      <c r="H5" s="89" t="s">
        <v>72</v>
      </c>
    </row>
    <row r="6" spans="1:8" ht="27" x14ac:dyDescent="0.2">
      <c r="A6" s="87"/>
      <c r="B6" s="87"/>
      <c r="C6" s="90" t="s">
        <v>56</v>
      </c>
      <c r="D6" s="90" t="s">
        <v>59</v>
      </c>
      <c r="E6" s="90" t="s">
        <v>64</v>
      </c>
      <c r="F6" s="90" t="s">
        <v>73</v>
      </c>
      <c r="G6" s="91" t="s">
        <v>74</v>
      </c>
      <c r="H6" s="89"/>
    </row>
    <row r="7" spans="1:8" x14ac:dyDescent="0.2">
      <c r="A7" s="92">
        <v>1</v>
      </c>
      <c r="B7" s="92">
        <v>2</v>
      </c>
      <c r="C7" s="92">
        <v>3</v>
      </c>
      <c r="D7" s="92">
        <v>3</v>
      </c>
      <c r="E7" s="92">
        <v>4</v>
      </c>
      <c r="F7" s="92">
        <v>5</v>
      </c>
      <c r="G7" s="92">
        <v>6</v>
      </c>
      <c r="H7" s="92">
        <v>7</v>
      </c>
    </row>
    <row r="8" spans="1:8" ht="18.75" x14ac:dyDescent="0.2">
      <c r="A8" s="93" t="s">
        <v>75</v>
      </c>
      <c r="B8" s="94">
        <f>[1]Лист1!$J$444/1000</f>
        <v>13738468.671799999</v>
      </c>
      <c r="C8" s="95">
        <v>2910684.0280125202</v>
      </c>
      <c r="D8" s="95">
        <v>5868748.7999999998</v>
      </c>
      <c r="E8" s="95">
        <v>9295427.8000000007</v>
      </c>
      <c r="F8" s="95">
        <f>G8-E8</f>
        <v>1145161.8999999985</v>
      </c>
      <c r="G8" s="95">
        <v>10440589.699999999</v>
      </c>
      <c r="H8" s="96">
        <f t="shared" ref="H8:H22" si="0">G8/B8</f>
        <v>0.75995294304020022</v>
      </c>
    </row>
    <row r="9" spans="1:8" ht="15.75" x14ac:dyDescent="0.2">
      <c r="A9" s="97" t="s">
        <v>76</v>
      </c>
      <c r="B9" s="98">
        <v>7498944.2999999998</v>
      </c>
      <c r="C9" s="99">
        <v>1637000.77837325</v>
      </c>
      <c r="D9" s="99">
        <v>3283267.8</v>
      </c>
      <c r="E9" s="99">
        <v>5110877.4000000004</v>
      </c>
      <c r="F9" s="99">
        <f>G9-E9</f>
        <v>691800.59999999963</v>
      </c>
      <c r="G9" s="99">
        <v>5802678</v>
      </c>
      <c r="H9" s="100">
        <f t="shared" si="0"/>
        <v>0.77379931999228213</v>
      </c>
    </row>
    <row r="10" spans="1:8" ht="15.75" x14ac:dyDescent="0.2">
      <c r="A10" s="97" t="s">
        <v>77</v>
      </c>
      <c r="B10" s="98">
        <v>4733192.9000000004</v>
      </c>
      <c r="C10" s="99">
        <v>949569.3</v>
      </c>
      <c r="D10" s="99">
        <v>1960736.9</v>
      </c>
      <c r="E10" s="99">
        <v>3121467.9</v>
      </c>
      <c r="F10" s="99">
        <v>378594.5</v>
      </c>
      <c r="G10" s="99">
        <v>3500062.4</v>
      </c>
      <c r="H10" s="100">
        <f t="shared" si="0"/>
        <v>0.73947174221443623</v>
      </c>
    </row>
    <row r="11" spans="1:8" ht="15.75" x14ac:dyDescent="0.2">
      <c r="A11" s="97" t="s">
        <v>78</v>
      </c>
      <c r="B11" s="98">
        <v>1506331.5</v>
      </c>
      <c r="C11" s="99">
        <v>324113.94963927008</v>
      </c>
      <c r="D11" s="99">
        <v>624744.10000000009</v>
      </c>
      <c r="E11" s="99">
        <f>E8-E9-E10</f>
        <v>1063082.5000000005</v>
      </c>
      <c r="F11" s="99">
        <f t="shared" ref="F11" si="1">G11-E11</f>
        <v>74766.799999998882</v>
      </c>
      <c r="G11" s="99">
        <f>G8-G9-G10</f>
        <v>1137849.2999999993</v>
      </c>
      <c r="H11" s="100">
        <f t="shared" si="0"/>
        <v>0.75537775051507539</v>
      </c>
    </row>
    <row r="12" spans="1:8" ht="15.75" x14ac:dyDescent="0.2">
      <c r="A12" s="101" t="s">
        <v>18</v>
      </c>
      <c r="B12" s="102">
        <f>[1]Лист1!$J$446/1000</f>
        <v>6044902.875</v>
      </c>
      <c r="C12" s="103">
        <v>992181.1</v>
      </c>
      <c r="D12" s="103">
        <v>2108237.2999999998</v>
      </c>
      <c r="E12" s="103">
        <v>3419410.3</v>
      </c>
      <c r="F12" s="103">
        <f>G12-E12</f>
        <v>434185.60000000009</v>
      </c>
      <c r="G12" s="103">
        <v>3853595.9</v>
      </c>
      <c r="H12" s="104">
        <f t="shared" si="0"/>
        <v>0.63749508961299894</v>
      </c>
    </row>
    <row r="13" spans="1:8" ht="15.75" x14ac:dyDescent="0.2">
      <c r="A13" s="101" t="s">
        <v>19</v>
      </c>
      <c r="B13" s="102">
        <f>B8-B12</f>
        <v>7693565.7967999987</v>
      </c>
      <c r="C13" s="103">
        <v>1918502.9280125201</v>
      </c>
      <c r="D13" s="103">
        <v>3760511.5</v>
      </c>
      <c r="E13" s="103">
        <v>5876017.5</v>
      </c>
      <c r="F13" s="103">
        <f>G13-E13</f>
        <v>710976.29999999981</v>
      </c>
      <c r="G13" s="103">
        <v>6586993.7999999998</v>
      </c>
      <c r="H13" s="104">
        <f t="shared" si="0"/>
        <v>0.85616916446464164</v>
      </c>
    </row>
    <row r="14" spans="1:8" ht="15.75" x14ac:dyDescent="0.2">
      <c r="A14" s="105" t="s">
        <v>79</v>
      </c>
      <c r="B14" s="106">
        <f>B15+B16+B17</f>
        <v>3543008.122</v>
      </c>
      <c r="C14" s="107">
        <v>1010902.8188148401</v>
      </c>
      <c r="D14" s="107">
        <v>1882519.4326663399</v>
      </c>
      <c r="E14" s="107">
        <v>2852599.6</v>
      </c>
      <c r="F14" s="107">
        <f>G14-E14</f>
        <v>415247.89999999991</v>
      </c>
      <c r="G14" s="107">
        <f>G15+G16+G17</f>
        <v>3267847.5</v>
      </c>
      <c r="H14" s="108">
        <f t="shared" si="0"/>
        <v>0.92233700501802007</v>
      </c>
    </row>
    <row r="15" spans="1:8" ht="15.75" x14ac:dyDescent="0.2">
      <c r="A15" s="109" t="s">
        <v>80</v>
      </c>
      <c r="B15" s="110">
        <f>[1]Лист1!$J$18/1000</f>
        <v>2592763.5290000001</v>
      </c>
      <c r="C15" s="99">
        <v>731644.32061914005</v>
      </c>
      <c r="D15" s="99">
        <v>1341055.8764271901</v>
      </c>
      <c r="E15" s="99">
        <v>2002723.6</v>
      </c>
      <c r="F15" s="99">
        <f>G15-E15</f>
        <v>320787.69999999972</v>
      </c>
      <c r="G15" s="99">
        <v>2323511.2999999998</v>
      </c>
      <c r="H15" s="100">
        <f t="shared" si="0"/>
        <v>0.896152415757002</v>
      </c>
    </row>
    <row r="16" spans="1:8" ht="15.75" x14ac:dyDescent="0.2">
      <c r="A16" s="109" t="s">
        <v>81</v>
      </c>
      <c r="B16" s="110">
        <f>[1]Лист1!$J$19/1000</f>
        <v>523923.60700000002</v>
      </c>
      <c r="C16" s="99">
        <v>177286.33087568</v>
      </c>
      <c r="D16" s="99">
        <v>301083.41889438999</v>
      </c>
      <c r="E16" s="99">
        <v>460931.1</v>
      </c>
      <c r="F16" s="99">
        <f t="shared" ref="F16:F17" si="2">G16-E16</f>
        <v>55358.600000000035</v>
      </c>
      <c r="G16" s="99">
        <v>516289.7</v>
      </c>
      <c r="H16" s="100">
        <f t="shared" si="0"/>
        <v>0.98542935096261086</v>
      </c>
    </row>
    <row r="17" spans="1:8" ht="15.75" x14ac:dyDescent="0.2">
      <c r="A17" s="109" t="s">
        <v>82</v>
      </c>
      <c r="B17" s="110">
        <f>[1]Лист1!$J$13/1000</f>
        <v>426320.98599999998</v>
      </c>
      <c r="C17" s="99">
        <v>101972.16732002</v>
      </c>
      <c r="D17" s="99">
        <v>240380.13734475995</v>
      </c>
      <c r="E17" s="99">
        <v>388945</v>
      </c>
      <c r="F17" s="99">
        <f t="shared" si="2"/>
        <v>39101.5</v>
      </c>
      <c r="G17" s="99">
        <v>428046.5</v>
      </c>
      <c r="H17" s="100">
        <f t="shared" si="0"/>
        <v>1.0040474526393595</v>
      </c>
    </row>
    <row r="18" spans="1:8" ht="15.75" x14ac:dyDescent="0.2">
      <c r="A18" s="105" t="s">
        <v>83</v>
      </c>
      <c r="B18" s="106">
        <f>B19+B20+B21</f>
        <v>2433497.219</v>
      </c>
      <c r="C18" s="107">
        <v>578471.92777258996</v>
      </c>
      <c r="D18" s="107">
        <v>1183728.70583926</v>
      </c>
      <c r="E18" s="107">
        <v>1837256.5</v>
      </c>
      <c r="F18" s="107">
        <f>G18-E18</f>
        <v>216215</v>
      </c>
      <c r="G18" s="107">
        <f>G19+G20+G21</f>
        <v>2053471.5</v>
      </c>
      <c r="H18" s="108">
        <f t="shared" si="0"/>
        <v>0.84383556470380328</v>
      </c>
    </row>
    <row r="19" spans="1:8" ht="15.75" x14ac:dyDescent="0.2">
      <c r="A19" s="109" t="s">
        <v>84</v>
      </c>
      <c r="B19" s="110">
        <f>[1]Лист1!$J$36/1000</f>
        <v>1817143.6710000001</v>
      </c>
      <c r="C19" s="99">
        <v>441922.37777259003</v>
      </c>
      <c r="D19" s="99">
        <v>892954.42265228997</v>
      </c>
      <c r="E19" s="99">
        <v>1382009.8</v>
      </c>
      <c r="F19" s="99">
        <f>G19-E19</f>
        <v>163895.30000000005</v>
      </c>
      <c r="G19" s="99">
        <v>1545905.1</v>
      </c>
      <c r="H19" s="100">
        <f t="shared" si="0"/>
        <v>0.85073355765494674</v>
      </c>
    </row>
    <row r="20" spans="1:8" ht="15.75" x14ac:dyDescent="0.2">
      <c r="A20" s="109" t="s">
        <v>85</v>
      </c>
      <c r="B20" s="110">
        <f>[1]Лист1!$J$37/1000</f>
        <v>58052.964</v>
      </c>
      <c r="C20" s="99">
        <v>10029.6</v>
      </c>
      <c r="D20" s="99">
        <v>25513.402144560001</v>
      </c>
      <c r="E20" s="99">
        <v>40144.300000000003</v>
      </c>
      <c r="F20" s="99">
        <f t="shared" ref="F20:F21" si="3">G20-E20</f>
        <v>5744.3999999999942</v>
      </c>
      <c r="G20" s="99">
        <v>45888.7</v>
      </c>
      <c r="H20" s="100">
        <f t="shared" si="0"/>
        <v>0.79046265406879135</v>
      </c>
    </row>
    <row r="21" spans="1:8" ht="15.75" x14ac:dyDescent="0.2">
      <c r="A21" s="109" t="s">
        <v>86</v>
      </c>
      <c r="B21" s="110">
        <f>([1]Лист1!$J$122)/1000</f>
        <v>558300.58400000003</v>
      </c>
      <c r="C21" s="99">
        <v>126519.95</v>
      </c>
      <c r="D21" s="99">
        <v>265260.88104240998</v>
      </c>
      <c r="E21" s="99">
        <v>415102.5</v>
      </c>
      <c r="F21" s="99">
        <f t="shared" si="3"/>
        <v>46575.200000000012</v>
      </c>
      <c r="G21" s="99">
        <v>461677.7</v>
      </c>
      <c r="H21" s="100">
        <f t="shared" si="0"/>
        <v>0.82693393707788054</v>
      </c>
    </row>
    <row r="22" spans="1:8" ht="15.75" x14ac:dyDescent="0.2">
      <c r="A22" s="105" t="s">
        <v>87</v>
      </c>
      <c r="B22" s="106">
        <f>B13-B14-B18</f>
        <v>1717060.4557999987</v>
      </c>
      <c r="C22" s="107">
        <v>329128.18142509006</v>
      </c>
      <c r="D22" s="107">
        <v>694263.36149440007</v>
      </c>
      <c r="E22" s="107">
        <f>E13-E14-E18</f>
        <v>1186161.3999999999</v>
      </c>
      <c r="F22" s="107">
        <f>G22-E22</f>
        <v>79513.399999999907</v>
      </c>
      <c r="G22" s="107">
        <f>G13-G14-G18</f>
        <v>1265674.7999999998</v>
      </c>
      <c r="H22" s="108">
        <f t="shared" si="0"/>
        <v>0.73711720267316216</v>
      </c>
    </row>
  </sheetData>
  <mergeCells count="6">
    <mergeCell ref="A2:H2"/>
    <mergeCell ref="A3:H3"/>
    <mergeCell ref="A5:A6"/>
    <mergeCell ref="B5:B6"/>
    <mergeCell ref="C5:G5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abSelected="1" workbookViewId="0">
      <selection activeCell="A4" sqref="A4:E4"/>
    </sheetView>
  </sheetViews>
  <sheetFormatPr defaultRowHeight="12.75" x14ac:dyDescent="0.2"/>
  <cols>
    <col min="1" max="1" width="67.28515625" customWidth="1"/>
    <col min="2" max="2" width="6.5703125" customWidth="1"/>
    <col min="3" max="3" width="18.5703125" customWidth="1"/>
    <col min="4" max="4" width="19.7109375" customWidth="1"/>
    <col min="5" max="5" width="12.5703125" customWidth="1"/>
  </cols>
  <sheetData>
    <row r="1" spans="1:5" ht="20.25" x14ac:dyDescent="0.2">
      <c r="A1" s="111" t="s">
        <v>88</v>
      </c>
      <c r="B1" s="111"/>
      <c r="C1" s="111"/>
      <c r="D1" s="111"/>
      <c r="E1" s="111"/>
    </row>
    <row r="2" spans="1:5" ht="18.75" x14ac:dyDescent="0.2">
      <c r="A2" s="112"/>
      <c r="B2" s="112"/>
      <c r="C2" s="112"/>
      <c r="D2" s="112"/>
      <c r="E2" s="112"/>
    </row>
    <row r="3" spans="1:5" ht="18.75" x14ac:dyDescent="0.2">
      <c r="A3" s="112"/>
      <c r="B3" s="112"/>
      <c r="C3" s="112"/>
      <c r="D3" s="112"/>
      <c r="E3" s="112"/>
    </row>
    <row r="4" spans="1:5" ht="99.75" customHeight="1" x14ac:dyDescent="0.2">
      <c r="A4" s="113" t="s">
        <v>89</v>
      </c>
      <c r="B4" s="113"/>
      <c r="C4" s="113"/>
      <c r="D4" s="113"/>
      <c r="E4" s="113"/>
    </row>
    <row r="5" spans="1:5" ht="18.75" x14ac:dyDescent="0.2">
      <c r="A5" s="114"/>
      <c r="B5" s="114"/>
      <c r="C5" s="114"/>
      <c r="D5" s="115"/>
      <c r="E5" s="116"/>
    </row>
    <row r="6" spans="1:5" x14ac:dyDescent="0.2">
      <c r="A6" s="117" t="s">
        <v>90</v>
      </c>
      <c r="B6" s="117"/>
      <c r="C6" s="117"/>
      <c r="D6" s="117"/>
      <c r="E6" s="117"/>
    </row>
    <row r="7" spans="1:5" ht="30" x14ac:dyDescent="0.2">
      <c r="A7" s="118" t="s">
        <v>91</v>
      </c>
      <c r="B7" s="118" t="s">
        <v>92</v>
      </c>
      <c r="C7" s="118" t="s">
        <v>93</v>
      </c>
      <c r="D7" s="118" t="s">
        <v>94</v>
      </c>
      <c r="E7" s="118" t="s">
        <v>95</v>
      </c>
    </row>
    <row r="8" spans="1:5" ht="15" x14ac:dyDescent="0.2">
      <c r="A8" s="118">
        <v>1</v>
      </c>
      <c r="B8" s="118">
        <v>2</v>
      </c>
      <c r="C8" s="118">
        <v>3</v>
      </c>
      <c r="D8" s="118">
        <v>4</v>
      </c>
      <c r="E8" s="118">
        <v>5</v>
      </c>
    </row>
    <row r="9" spans="1:5" ht="20.25" x14ac:dyDescent="0.2">
      <c r="A9" s="119" t="s">
        <v>96</v>
      </c>
      <c r="B9" s="120"/>
      <c r="C9" s="121">
        <v>16330729.272999998</v>
      </c>
      <c r="D9" s="121">
        <v>12017880.705687061</v>
      </c>
      <c r="E9" s="121">
        <v>73.590594178525279</v>
      </c>
    </row>
    <row r="10" spans="1:5" ht="18.75" x14ac:dyDescent="0.2">
      <c r="A10" s="122" t="s">
        <v>97</v>
      </c>
      <c r="B10" s="123" t="s">
        <v>98</v>
      </c>
      <c r="C10" s="124">
        <v>1159444.2330000005</v>
      </c>
      <c r="D10" s="124">
        <v>845767.14749418979</v>
      </c>
      <c r="E10" s="124">
        <v>72.945910068120483</v>
      </c>
    </row>
    <row r="11" spans="1:5" ht="18.75" x14ac:dyDescent="0.2">
      <c r="A11" s="125" t="s">
        <v>99</v>
      </c>
      <c r="B11" s="126" t="s">
        <v>100</v>
      </c>
      <c r="C11" s="127">
        <v>17424.867899999997</v>
      </c>
      <c r="D11" s="127">
        <v>12531.476510160001</v>
      </c>
      <c r="E11" s="127">
        <v>71.917196629995701</v>
      </c>
    </row>
    <row r="12" spans="1:5" ht="47.25" x14ac:dyDescent="0.2">
      <c r="A12" s="125" t="s">
        <v>101</v>
      </c>
      <c r="B12" s="126" t="s">
        <v>102</v>
      </c>
      <c r="C12" s="127">
        <v>14963.4241</v>
      </c>
      <c r="D12" s="127">
        <v>10388.511620990001</v>
      </c>
      <c r="E12" s="127">
        <v>69.426032113799408</v>
      </c>
    </row>
    <row r="13" spans="1:5" ht="47.25" x14ac:dyDescent="0.2">
      <c r="A13" s="125" t="s">
        <v>103</v>
      </c>
      <c r="B13" s="126" t="s">
        <v>104</v>
      </c>
      <c r="C13" s="127">
        <v>6291.1108999999997</v>
      </c>
      <c r="D13" s="127">
        <v>4390.7821813400005</v>
      </c>
      <c r="E13" s="127">
        <v>69.793431575653841</v>
      </c>
    </row>
    <row r="14" spans="1:5" ht="18.75" x14ac:dyDescent="0.2">
      <c r="A14" s="125" t="s">
        <v>105</v>
      </c>
      <c r="B14" s="126" t="s">
        <v>106</v>
      </c>
      <c r="C14" s="127">
        <v>169361.48550000004</v>
      </c>
      <c r="D14" s="127">
        <v>126138.43050866001</v>
      </c>
      <c r="E14" s="127">
        <v>74.478816796077268</v>
      </c>
    </row>
    <row r="15" spans="1:5" ht="47.25" x14ac:dyDescent="0.2">
      <c r="A15" s="125" t="s">
        <v>107</v>
      </c>
      <c r="B15" s="126" t="s">
        <v>108</v>
      </c>
      <c r="C15" s="127">
        <v>255952.14909999998</v>
      </c>
      <c r="D15" s="127">
        <v>178738.75372503002</v>
      </c>
      <c r="E15" s="127">
        <v>69.832878666393668</v>
      </c>
    </row>
    <row r="16" spans="1:5" ht="18.75" x14ac:dyDescent="0.2">
      <c r="A16" s="125" t="s">
        <v>109</v>
      </c>
      <c r="B16" s="126" t="s">
        <v>110</v>
      </c>
      <c r="C16" s="127">
        <v>17025.6505</v>
      </c>
      <c r="D16" s="127">
        <v>14052.85105712</v>
      </c>
      <c r="E16" s="127">
        <v>82.53929009713903</v>
      </c>
    </row>
    <row r="17" spans="1:5" ht="18.75" x14ac:dyDescent="0.2">
      <c r="A17" s="125" t="s">
        <v>111</v>
      </c>
      <c r="B17" s="126" t="s">
        <v>112</v>
      </c>
      <c r="C17" s="127">
        <v>252481.57670000001</v>
      </c>
      <c r="D17" s="127">
        <v>217023.23149613</v>
      </c>
      <c r="E17" s="127">
        <v>85.956066312908916</v>
      </c>
    </row>
    <row r="18" spans="1:5" ht="18.75" x14ac:dyDescent="0.2">
      <c r="A18" s="125" t="s">
        <v>113</v>
      </c>
      <c r="B18" s="126" t="s">
        <v>114</v>
      </c>
      <c r="C18" s="127">
        <v>86290.928200000009</v>
      </c>
      <c r="D18" s="127">
        <v>60394.987437279997</v>
      </c>
      <c r="E18" s="127">
        <v>69.989961514030838</v>
      </c>
    </row>
    <row r="19" spans="1:5" ht="18.75" x14ac:dyDescent="0.2">
      <c r="A19" s="125" t="s">
        <v>115</v>
      </c>
      <c r="B19" s="126" t="s">
        <v>116</v>
      </c>
      <c r="C19" s="127">
        <v>110703.82340000001</v>
      </c>
      <c r="D19" s="127">
        <v>90621.254674470008</v>
      </c>
      <c r="E19" s="127">
        <v>81.859191391279452</v>
      </c>
    </row>
    <row r="20" spans="1:5" ht="18.75" x14ac:dyDescent="0.2">
      <c r="A20" s="125" t="s">
        <v>117</v>
      </c>
      <c r="B20" s="126" t="s">
        <v>118</v>
      </c>
      <c r="C20" s="127">
        <v>3976.5598</v>
      </c>
      <c r="D20" s="127">
        <v>0</v>
      </c>
      <c r="E20" s="127">
        <v>0</v>
      </c>
    </row>
    <row r="21" spans="1:5" ht="31.5" x14ac:dyDescent="0.2">
      <c r="A21" s="125" t="s">
        <v>119</v>
      </c>
      <c r="B21" s="126" t="s">
        <v>120</v>
      </c>
      <c r="C21" s="127">
        <v>15693.1294</v>
      </c>
      <c r="D21" s="127">
        <v>13025.058248129999</v>
      </c>
      <c r="E21" s="127">
        <v>82.998476060039366</v>
      </c>
    </row>
    <row r="22" spans="1:5" ht="18.75" x14ac:dyDescent="0.2">
      <c r="A22" s="125" t="s">
        <v>121</v>
      </c>
      <c r="B22" s="126" t="s">
        <v>122</v>
      </c>
      <c r="C22" s="127">
        <v>209279.5275</v>
      </c>
      <c r="D22" s="127">
        <v>118461.81003488001</v>
      </c>
      <c r="E22" s="127">
        <v>56.604585957353152</v>
      </c>
    </row>
    <row r="23" spans="1:5" ht="18.75" x14ac:dyDescent="0.2">
      <c r="A23" s="122" t="s">
        <v>123</v>
      </c>
      <c r="B23" s="123" t="s">
        <v>124</v>
      </c>
      <c r="C23" s="124">
        <v>3079519.1514999992</v>
      </c>
      <c r="D23" s="124">
        <v>2181192.7836632598</v>
      </c>
      <c r="E23" s="124">
        <v>70.829005320549001</v>
      </c>
    </row>
    <row r="24" spans="1:5" ht="18.75" x14ac:dyDescent="0.2">
      <c r="A24" s="125" t="s">
        <v>125</v>
      </c>
      <c r="B24" s="126" t="s">
        <v>126</v>
      </c>
      <c r="C24" s="127">
        <v>2261933.8321999991</v>
      </c>
      <c r="D24" s="127">
        <v>1708819.13473575</v>
      </c>
      <c r="E24" s="127">
        <v>75.546822387537333</v>
      </c>
    </row>
    <row r="25" spans="1:5" ht="18.75" x14ac:dyDescent="0.2">
      <c r="A25" s="125" t="s">
        <v>127</v>
      </c>
      <c r="B25" s="126" t="s">
        <v>128</v>
      </c>
      <c r="C25" s="127">
        <v>5427.5648000000001</v>
      </c>
      <c r="D25" s="127">
        <v>4734.1103342899996</v>
      </c>
      <c r="E25" s="127">
        <v>87.223469617350304</v>
      </c>
    </row>
    <row r="26" spans="1:5" ht="18.75" x14ac:dyDescent="0.2">
      <c r="A26" s="125" t="s">
        <v>129</v>
      </c>
      <c r="B26" s="126" t="s">
        <v>130</v>
      </c>
      <c r="C26" s="127">
        <v>3834.9367999999999</v>
      </c>
      <c r="D26" s="127">
        <v>1910.70007416</v>
      </c>
      <c r="E26" s="127">
        <v>49.82350880358706</v>
      </c>
    </row>
    <row r="27" spans="1:5" ht="18.75" x14ac:dyDescent="0.2">
      <c r="A27" s="125" t="s">
        <v>131</v>
      </c>
      <c r="B27" s="126" t="s">
        <v>132</v>
      </c>
      <c r="C27" s="127">
        <v>46014.089</v>
      </c>
      <c r="D27" s="127">
        <v>37672.237532209998</v>
      </c>
      <c r="E27" s="127">
        <v>81.871092856385786</v>
      </c>
    </row>
    <row r="28" spans="1:5" ht="31.5" x14ac:dyDescent="0.2">
      <c r="A28" s="125" t="s">
        <v>133</v>
      </c>
      <c r="B28" s="126" t="s">
        <v>134</v>
      </c>
      <c r="C28" s="127">
        <v>9517.9126000000015</v>
      </c>
      <c r="D28" s="127">
        <v>5568.75422454</v>
      </c>
      <c r="E28" s="127">
        <v>58.508146256144435</v>
      </c>
    </row>
    <row r="29" spans="1:5" ht="31.5" x14ac:dyDescent="0.2">
      <c r="A29" s="125" t="s">
        <v>135</v>
      </c>
      <c r="B29" s="126" t="s">
        <v>136</v>
      </c>
      <c r="C29" s="127">
        <v>353689.43800000002</v>
      </c>
      <c r="D29" s="127">
        <v>225046.09716707998</v>
      </c>
      <c r="E29" s="127">
        <v>63.628164425729885</v>
      </c>
    </row>
    <row r="30" spans="1:5" ht="18.75" x14ac:dyDescent="0.2">
      <c r="A30" s="125" t="s">
        <v>137</v>
      </c>
      <c r="B30" s="126" t="s">
        <v>138</v>
      </c>
      <c r="C30" s="127">
        <v>399101.37810000003</v>
      </c>
      <c r="D30" s="127">
        <v>197441.74959523001</v>
      </c>
      <c r="E30" s="127">
        <v>49.471578007369949</v>
      </c>
    </row>
    <row r="31" spans="1:5" ht="31.5" x14ac:dyDescent="0.2">
      <c r="A31" s="122" t="s">
        <v>139</v>
      </c>
      <c r="B31" s="123" t="s">
        <v>140</v>
      </c>
      <c r="C31" s="124">
        <v>1961598.9230000004</v>
      </c>
      <c r="D31" s="124">
        <v>1422324.6695545805</v>
      </c>
      <c r="E31" s="124">
        <v>72.508434465253842</v>
      </c>
    </row>
    <row r="32" spans="1:5" ht="18.75" x14ac:dyDescent="0.2">
      <c r="A32" s="125" t="s">
        <v>141</v>
      </c>
      <c r="B32" s="126" t="s">
        <v>142</v>
      </c>
      <c r="C32" s="127">
        <v>87171.430800000016</v>
      </c>
      <c r="D32" s="127">
        <v>67936.7223276</v>
      </c>
      <c r="E32" s="127">
        <v>77.934618835693115</v>
      </c>
    </row>
    <row r="33" spans="1:5" ht="18.75" x14ac:dyDescent="0.2">
      <c r="A33" s="125" t="s">
        <v>143</v>
      </c>
      <c r="B33" s="126" t="s">
        <v>144</v>
      </c>
      <c r="C33" s="127">
        <v>704544.23130000022</v>
      </c>
      <c r="D33" s="127">
        <v>529830.61948883999</v>
      </c>
      <c r="E33" s="127">
        <v>75.201895913790267</v>
      </c>
    </row>
    <row r="34" spans="1:5" ht="18.75" x14ac:dyDescent="0.2">
      <c r="A34" s="125" t="s">
        <v>145</v>
      </c>
      <c r="B34" s="126" t="s">
        <v>146</v>
      </c>
      <c r="C34" s="127">
        <v>117552.59120000002</v>
      </c>
      <c r="D34" s="127">
        <v>83781.103413429999</v>
      </c>
      <c r="E34" s="127">
        <v>71.27116685236453</v>
      </c>
    </row>
    <row r="35" spans="1:5" ht="18.75" x14ac:dyDescent="0.2">
      <c r="A35" s="125" t="s">
        <v>147</v>
      </c>
      <c r="B35" s="126" t="s">
        <v>148</v>
      </c>
      <c r="C35" s="127">
        <v>55694.503899999996</v>
      </c>
      <c r="D35" s="127">
        <v>43104.318542510002</v>
      </c>
      <c r="E35" s="127">
        <v>77.39420503664816</v>
      </c>
    </row>
    <row r="36" spans="1:5" ht="18.75" x14ac:dyDescent="0.2">
      <c r="A36" s="125" t="s">
        <v>149</v>
      </c>
      <c r="B36" s="126" t="s">
        <v>150</v>
      </c>
      <c r="C36" s="127">
        <v>198129.91210000002</v>
      </c>
      <c r="D36" s="127">
        <v>165356.65993302999</v>
      </c>
      <c r="E36" s="127">
        <v>83.458705543447309</v>
      </c>
    </row>
    <row r="37" spans="1:5" ht="18.75" x14ac:dyDescent="0.2">
      <c r="A37" s="125" t="s">
        <v>151</v>
      </c>
      <c r="B37" s="126" t="s">
        <v>152</v>
      </c>
      <c r="C37" s="127">
        <v>311367.03379999998</v>
      </c>
      <c r="D37" s="127">
        <v>218356.18386659</v>
      </c>
      <c r="E37" s="127">
        <v>70.128228156242926</v>
      </c>
    </row>
    <row r="38" spans="1:5" ht="18.75" x14ac:dyDescent="0.2">
      <c r="A38" s="125" t="s">
        <v>153</v>
      </c>
      <c r="B38" s="126" t="s">
        <v>154</v>
      </c>
      <c r="C38" s="127">
        <v>129533.74670000002</v>
      </c>
      <c r="D38" s="127">
        <v>99634.287834729999</v>
      </c>
      <c r="E38" s="127">
        <v>76.917629863268672</v>
      </c>
    </row>
    <row r="39" spans="1:5" ht="31.5" x14ac:dyDescent="0.2">
      <c r="A39" s="125" t="s">
        <v>155</v>
      </c>
      <c r="B39" s="126" t="s">
        <v>156</v>
      </c>
      <c r="C39" s="127">
        <v>20002.483399999997</v>
      </c>
      <c r="D39" s="127">
        <v>15298.531242809999</v>
      </c>
      <c r="E39" s="127">
        <v>76.483159300159699</v>
      </c>
    </row>
    <row r="40" spans="1:5" ht="31.5" x14ac:dyDescent="0.2">
      <c r="A40" s="125" t="s">
        <v>157</v>
      </c>
      <c r="B40" s="126" t="s">
        <v>158</v>
      </c>
      <c r="C40" s="127">
        <v>81869.252600000007</v>
      </c>
      <c r="D40" s="127">
        <v>62101.084779969999</v>
      </c>
      <c r="E40" s="127">
        <v>75.853977907170972</v>
      </c>
    </row>
    <row r="41" spans="1:5" ht="18.75" x14ac:dyDescent="0.2">
      <c r="A41" s="125" t="s">
        <v>159</v>
      </c>
      <c r="B41" s="126" t="s">
        <v>160</v>
      </c>
      <c r="C41" s="127">
        <v>119791.85770000001</v>
      </c>
      <c r="D41" s="127">
        <v>88973.733188109996</v>
      </c>
      <c r="E41" s="127">
        <v>74.273606651072072</v>
      </c>
    </row>
    <row r="42" spans="1:5" ht="18.75" x14ac:dyDescent="0.2">
      <c r="A42" s="125" t="s">
        <v>161</v>
      </c>
      <c r="B42" s="126" t="s">
        <v>162</v>
      </c>
      <c r="C42" s="127">
        <v>35297.077599999997</v>
      </c>
      <c r="D42" s="127">
        <v>22814.157191099999</v>
      </c>
      <c r="E42" s="127">
        <v>64.634691431508202</v>
      </c>
    </row>
    <row r="43" spans="1:5" ht="31.5" x14ac:dyDescent="0.2">
      <c r="A43" s="125" t="s">
        <v>163</v>
      </c>
      <c r="B43" s="126" t="s">
        <v>164</v>
      </c>
      <c r="C43" s="127">
        <v>29878.817699999996</v>
      </c>
      <c r="D43" s="127">
        <v>16306.582475290001</v>
      </c>
      <c r="E43" s="127">
        <v>54.575728661746894</v>
      </c>
    </row>
    <row r="44" spans="1:5" ht="31.5" x14ac:dyDescent="0.2">
      <c r="A44" s="125" t="s">
        <v>165</v>
      </c>
      <c r="B44" s="126" t="s">
        <v>166</v>
      </c>
      <c r="C44" s="127">
        <v>70765.984200000006</v>
      </c>
      <c r="D44" s="127">
        <v>8830.6852705700003</v>
      </c>
      <c r="E44" s="127">
        <v>12.478714696615494</v>
      </c>
    </row>
    <row r="45" spans="1:5" ht="18.75" x14ac:dyDescent="0.2">
      <c r="A45" s="122" t="s">
        <v>167</v>
      </c>
      <c r="B45" s="123" t="s">
        <v>168</v>
      </c>
      <c r="C45" s="124">
        <v>2805432.1935999994</v>
      </c>
      <c r="D45" s="124">
        <v>1546198.4062500899</v>
      </c>
      <c r="E45" s="124">
        <v>55.11444581613538</v>
      </c>
    </row>
    <row r="46" spans="1:5" ht="18.75" x14ac:dyDescent="0.2">
      <c r="A46" s="125" t="s">
        <v>169</v>
      </c>
      <c r="B46" s="126" t="s">
        <v>170</v>
      </c>
      <c r="C46" s="127">
        <v>218861.26499999996</v>
      </c>
      <c r="D46" s="127">
        <v>15633.44168869</v>
      </c>
      <c r="E46" s="127">
        <v>7.1430829428359575</v>
      </c>
    </row>
    <row r="47" spans="1:5" ht="18.75" x14ac:dyDescent="0.2">
      <c r="A47" s="125" t="s">
        <v>171</v>
      </c>
      <c r="B47" s="126" t="s">
        <v>172</v>
      </c>
      <c r="C47" s="127">
        <v>44524.2255</v>
      </c>
      <c r="D47" s="127">
        <v>26416.59215068</v>
      </c>
      <c r="E47" s="127">
        <v>59.330829125101793</v>
      </c>
    </row>
    <row r="48" spans="1:5" ht="18.75" x14ac:dyDescent="0.2">
      <c r="A48" s="125" t="s">
        <v>173</v>
      </c>
      <c r="B48" s="126" t="s">
        <v>174</v>
      </c>
      <c r="C48" s="127">
        <v>54353.111500000014</v>
      </c>
      <c r="D48" s="127">
        <v>19176.551755369997</v>
      </c>
      <c r="E48" s="127">
        <v>35.281424054941162</v>
      </c>
    </row>
    <row r="49" spans="1:5" ht="18.75" x14ac:dyDescent="0.2">
      <c r="A49" s="125" t="s">
        <v>175</v>
      </c>
      <c r="B49" s="126" t="s">
        <v>176</v>
      </c>
      <c r="C49" s="127">
        <v>36236.396999999997</v>
      </c>
      <c r="D49" s="127">
        <v>23624.37286725</v>
      </c>
      <c r="E49" s="127">
        <v>65.195148588448248</v>
      </c>
    </row>
    <row r="50" spans="1:5" ht="18.75" x14ac:dyDescent="0.2">
      <c r="A50" s="125" t="s">
        <v>177</v>
      </c>
      <c r="B50" s="126" t="s">
        <v>178</v>
      </c>
      <c r="C50" s="127">
        <v>228062.81759999995</v>
      </c>
      <c r="D50" s="127">
        <v>172267.02302791001</v>
      </c>
      <c r="E50" s="127">
        <v>75.534900796520745</v>
      </c>
    </row>
    <row r="51" spans="1:5" ht="18.75" x14ac:dyDescent="0.2">
      <c r="A51" s="125" t="s">
        <v>179</v>
      </c>
      <c r="B51" s="126" t="s">
        <v>180</v>
      </c>
      <c r="C51" s="127">
        <v>23115.525900000001</v>
      </c>
      <c r="D51" s="127">
        <v>10691.592487309999</v>
      </c>
      <c r="E51" s="127">
        <v>46.252862831513596</v>
      </c>
    </row>
    <row r="52" spans="1:5" ht="18.75" x14ac:dyDescent="0.2">
      <c r="A52" s="125" t="s">
        <v>181</v>
      </c>
      <c r="B52" s="126" t="s">
        <v>182</v>
      </c>
      <c r="C52" s="127">
        <v>29811.398300000001</v>
      </c>
      <c r="D52" s="127">
        <v>21537.663057069996</v>
      </c>
      <c r="E52" s="127">
        <v>72.246403339859427</v>
      </c>
    </row>
    <row r="53" spans="1:5" ht="18.75" x14ac:dyDescent="0.2">
      <c r="A53" s="125" t="s">
        <v>183</v>
      </c>
      <c r="B53" s="126" t="s">
        <v>184</v>
      </c>
      <c r="C53" s="127">
        <v>339064.11750000005</v>
      </c>
      <c r="D53" s="127">
        <v>206297.54381720998</v>
      </c>
      <c r="E53" s="127">
        <v>60.843224974170255</v>
      </c>
    </row>
    <row r="54" spans="1:5" ht="18.75" x14ac:dyDescent="0.2">
      <c r="A54" s="125" t="s">
        <v>185</v>
      </c>
      <c r="B54" s="126" t="s">
        <v>186</v>
      </c>
      <c r="C54" s="127">
        <v>721267.32430000009</v>
      </c>
      <c r="D54" s="127">
        <v>434160.50266221003</v>
      </c>
      <c r="E54" s="127">
        <v>60.194117775066104</v>
      </c>
    </row>
    <row r="55" spans="1:5" ht="18.75" x14ac:dyDescent="0.2">
      <c r="A55" s="125" t="s">
        <v>187</v>
      </c>
      <c r="B55" s="126" t="s">
        <v>188</v>
      </c>
      <c r="C55" s="127">
        <v>35409.144699999997</v>
      </c>
      <c r="D55" s="127">
        <v>22682.787186919999</v>
      </c>
      <c r="E55" s="127">
        <v>64.059121955916666</v>
      </c>
    </row>
    <row r="56" spans="1:5" ht="31.5" x14ac:dyDescent="0.2">
      <c r="A56" s="125" t="s">
        <v>189</v>
      </c>
      <c r="B56" s="126" t="s">
        <v>190</v>
      </c>
      <c r="C56" s="127">
        <v>265737.44040000002</v>
      </c>
      <c r="D56" s="127">
        <v>121855.58423605001</v>
      </c>
      <c r="E56" s="127">
        <v>45.855632556943227</v>
      </c>
    </row>
    <row r="57" spans="1:5" ht="18.75" x14ac:dyDescent="0.2">
      <c r="A57" s="125" t="s">
        <v>191</v>
      </c>
      <c r="B57" s="126" t="s">
        <v>192</v>
      </c>
      <c r="C57" s="127">
        <v>808989.42590000003</v>
      </c>
      <c r="D57" s="127">
        <v>471854.75131342001</v>
      </c>
      <c r="E57" s="127">
        <v>58.326442374507181</v>
      </c>
    </row>
    <row r="58" spans="1:5" ht="18.75" x14ac:dyDescent="0.2">
      <c r="A58" s="122" t="s">
        <v>193</v>
      </c>
      <c r="B58" s="123" t="s">
        <v>194</v>
      </c>
      <c r="C58" s="124">
        <v>83869.195699999997</v>
      </c>
      <c r="D58" s="124">
        <v>50890.341117280004</v>
      </c>
      <c r="E58" s="124">
        <v>60.678227199548552</v>
      </c>
    </row>
    <row r="59" spans="1:5" ht="18.75" x14ac:dyDescent="0.2">
      <c r="A59" s="125" t="s">
        <v>195</v>
      </c>
      <c r="B59" s="126" t="s">
        <v>196</v>
      </c>
      <c r="C59" s="127">
        <v>32563.238000000005</v>
      </c>
      <c r="D59" s="127">
        <v>14264.64774959</v>
      </c>
      <c r="E59" s="127">
        <v>43.805986829657414</v>
      </c>
    </row>
    <row r="60" spans="1:5" ht="18.75" x14ac:dyDescent="0.2">
      <c r="A60" s="125" t="s">
        <v>197</v>
      </c>
      <c r="B60" s="126" t="s">
        <v>198</v>
      </c>
      <c r="C60" s="127">
        <v>17864.007799999996</v>
      </c>
      <c r="D60" s="127">
        <v>6116.6750106099998</v>
      </c>
      <c r="E60" s="127">
        <v>34.240216860015039</v>
      </c>
    </row>
    <row r="61" spans="1:5" ht="18.75" x14ac:dyDescent="0.2">
      <c r="A61" s="128" t="s">
        <v>199</v>
      </c>
      <c r="B61" s="126" t="s">
        <v>200</v>
      </c>
      <c r="C61" s="127">
        <v>545.62900000000002</v>
      </c>
      <c r="D61" s="127">
        <v>252.35249999999999</v>
      </c>
      <c r="E61" s="127">
        <v>46.249832761821672</v>
      </c>
    </row>
    <row r="62" spans="1:5" ht="18.75" x14ac:dyDescent="0.2">
      <c r="A62" s="125" t="s">
        <v>201</v>
      </c>
      <c r="B62" s="126" t="s">
        <v>202</v>
      </c>
      <c r="C62" s="127">
        <v>32896.320899999999</v>
      </c>
      <c r="D62" s="127">
        <v>30256.665857079999</v>
      </c>
      <c r="E62" s="127">
        <v>91.975835076073807</v>
      </c>
    </row>
    <row r="63" spans="1:5" ht="18.75" x14ac:dyDescent="0.2">
      <c r="A63" s="122" t="s">
        <v>203</v>
      </c>
      <c r="B63" s="123" t="s">
        <v>204</v>
      </c>
      <c r="C63" s="124">
        <v>59904.222699999998</v>
      </c>
      <c r="D63" s="124">
        <v>53785.434578130007</v>
      </c>
      <c r="E63" s="124">
        <v>89.785714852669315</v>
      </c>
    </row>
    <row r="64" spans="1:5" ht="18.75" x14ac:dyDescent="0.2">
      <c r="A64" s="125" t="s">
        <v>205</v>
      </c>
      <c r="B64" s="126" t="s">
        <v>206</v>
      </c>
      <c r="C64" s="127">
        <v>943.35509999999999</v>
      </c>
      <c r="D64" s="127">
        <v>42.056476340000003</v>
      </c>
      <c r="E64" s="127">
        <v>4.4581808419756257</v>
      </c>
    </row>
    <row r="65" spans="1:5" ht="31.5" x14ac:dyDescent="0.2">
      <c r="A65" s="125" t="s">
        <v>207</v>
      </c>
      <c r="B65" s="126" t="s">
        <v>208</v>
      </c>
      <c r="C65" s="127">
        <v>9265.1305000000011</v>
      </c>
      <c r="D65" s="127">
        <v>8826.4799236899999</v>
      </c>
      <c r="E65" s="127">
        <v>95.265575845801621</v>
      </c>
    </row>
    <row r="66" spans="1:5" ht="31.5" x14ac:dyDescent="0.2">
      <c r="A66" s="125" t="s">
        <v>209</v>
      </c>
      <c r="B66" s="126" t="s">
        <v>210</v>
      </c>
      <c r="C66" s="127">
        <v>534.86189999999999</v>
      </c>
      <c r="D66" s="127">
        <v>506.60235666</v>
      </c>
      <c r="E66" s="127">
        <v>94.7164785265131</v>
      </c>
    </row>
    <row r="67" spans="1:5" ht="18.75" x14ac:dyDescent="0.2">
      <c r="A67" s="125" t="s">
        <v>211</v>
      </c>
      <c r="B67" s="126" t="s">
        <v>212</v>
      </c>
      <c r="C67" s="127">
        <v>49160.875199999988</v>
      </c>
      <c r="D67" s="127">
        <v>44410.295821440006</v>
      </c>
      <c r="E67" s="127">
        <v>90.336666385142024</v>
      </c>
    </row>
    <row r="68" spans="1:5" ht="18.75" x14ac:dyDescent="0.2">
      <c r="A68" s="122" t="s">
        <v>213</v>
      </c>
      <c r="B68" s="123" t="s">
        <v>214</v>
      </c>
      <c r="C68" s="124">
        <v>628706.08389999997</v>
      </c>
      <c r="D68" s="124">
        <v>500873.25251995004</v>
      </c>
      <c r="E68" s="124">
        <v>79.667314401178501</v>
      </c>
    </row>
    <row r="69" spans="1:5" ht="18.75" x14ac:dyDescent="0.2">
      <c r="A69" s="125" t="s">
        <v>215</v>
      </c>
      <c r="B69" s="126" t="s">
        <v>216</v>
      </c>
      <c r="C69" s="127">
        <v>7334.456799999999</v>
      </c>
      <c r="D69" s="127">
        <v>2412.5194317399996</v>
      </c>
      <c r="E69" s="127">
        <v>32.892953050592652</v>
      </c>
    </row>
    <row r="70" spans="1:5" ht="18.75" x14ac:dyDescent="0.2">
      <c r="A70" s="125" t="s">
        <v>217</v>
      </c>
      <c r="B70" s="126" t="s">
        <v>218</v>
      </c>
      <c r="C70" s="127">
        <v>55461.016299999996</v>
      </c>
      <c r="D70" s="127">
        <v>30962.43493711</v>
      </c>
      <c r="E70" s="127">
        <v>55.827384715829673</v>
      </c>
    </row>
    <row r="71" spans="1:5" ht="18.75" x14ac:dyDescent="0.2">
      <c r="A71" s="125" t="s">
        <v>219</v>
      </c>
      <c r="B71" s="126" t="s">
        <v>220</v>
      </c>
      <c r="C71" s="127">
        <v>10266.886399999999</v>
      </c>
      <c r="D71" s="127">
        <v>7667.63234379</v>
      </c>
      <c r="E71" s="127">
        <v>74.683132208319762</v>
      </c>
    </row>
    <row r="72" spans="1:5" ht="31.5" x14ac:dyDescent="0.2">
      <c r="A72" s="125" t="s">
        <v>221</v>
      </c>
      <c r="B72" s="126" t="s">
        <v>222</v>
      </c>
      <c r="C72" s="127">
        <v>6852.6977000000006</v>
      </c>
      <c r="D72" s="127">
        <v>5064.5601573500007</v>
      </c>
      <c r="E72" s="127">
        <v>73.906078730862447</v>
      </c>
    </row>
    <row r="73" spans="1:5" ht="18.75" x14ac:dyDescent="0.2">
      <c r="A73" s="125" t="s">
        <v>223</v>
      </c>
      <c r="B73" s="126" t="s">
        <v>224</v>
      </c>
      <c r="C73" s="127">
        <v>513396.34050000005</v>
      </c>
      <c r="D73" s="127">
        <v>433877.13135889004</v>
      </c>
      <c r="E73" s="127">
        <v>84.511146093549144</v>
      </c>
    </row>
    <row r="74" spans="1:5" ht="18.75" x14ac:dyDescent="0.2">
      <c r="A74" s="125" t="s">
        <v>225</v>
      </c>
      <c r="B74" s="126" t="s">
        <v>226</v>
      </c>
      <c r="C74" s="127">
        <v>6841.0775999999996</v>
      </c>
      <c r="D74" s="127">
        <v>5872.8161873299996</v>
      </c>
      <c r="E74" s="127">
        <v>85.846361212596094</v>
      </c>
    </row>
    <row r="75" spans="1:5" ht="18.75" x14ac:dyDescent="0.2">
      <c r="A75" s="125" t="s">
        <v>227</v>
      </c>
      <c r="B75" s="126" t="s">
        <v>228</v>
      </c>
      <c r="C75" s="127">
        <v>13957.429400000001</v>
      </c>
      <c r="D75" s="127">
        <v>7772.2273433599994</v>
      </c>
      <c r="E75" s="127">
        <v>55.685234871114588</v>
      </c>
    </row>
    <row r="76" spans="1:5" ht="18.75" x14ac:dyDescent="0.2">
      <c r="A76" s="125" t="s">
        <v>229</v>
      </c>
      <c r="B76" s="126" t="s">
        <v>230</v>
      </c>
      <c r="C76" s="127">
        <v>14596.1792</v>
      </c>
      <c r="D76" s="127">
        <v>7243.9307603799998</v>
      </c>
      <c r="E76" s="127">
        <v>49.628951940929852</v>
      </c>
    </row>
    <row r="77" spans="1:5" ht="18.75" x14ac:dyDescent="0.2">
      <c r="A77" s="122" t="s">
        <v>231</v>
      </c>
      <c r="B77" s="123" t="s">
        <v>232</v>
      </c>
      <c r="C77" s="124">
        <v>97688.198499999999</v>
      </c>
      <c r="D77" s="124">
        <v>65245.023778269999</v>
      </c>
      <c r="E77" s="124">
        <v>66.789054133565585</v>
      </c>
    </row>
    <row r="78" spans="1:5" ht="18.75" x14ac:dyDescent="0.2">
      <c r="A78" s="125" t="s">
        <v>233</v>
      </c>
      <c r="B78" s="126" t="s">
        <v>234</v>
      </c>
      <c r="C78" s="127">
        <v>82628.195000000022</v>
      </c>
      <c r="D78" s="127">
        <v>56384.421109820003</v>
      </c>
      <c r="E78" s="127">
        <v>68.238718163721217</v>
      </c>
    </row>
    <row r="79" spans="1:5" ht="18.75" x14ac:dyDescent="0.2">
      <c r="A79" s="125" t="s">
        <v>235</v>
      </c>
      <c r="B79" s="126" t="s">
        <v>236</v>
      </c>
      <c r="C79" s="127">
        <v>7655.0603000000001</v>
      </c>
      <c r="D79" s="127">
        <v>6384.3183747700004</v>
      </c>
      <c r="E79" s="127">
        <v>83.399974978250668</v>
      </c>
    </row>
    <row r="80" spans="1:5" ht="31.5" x14ac:dyDescent="0.2">
      <c r="A80" s="125" t="s">
        <v>237</v>
      </c>
      <c r="B80" s="126" t="s">
        <v>238</v>
      </c>
      <c r="C80" s="127">
        <v>401.00029999999998</v>
      </c>
      <c r="D80" s="127">
        <v>277.92425567999999</v>
      </c>
      <c r="E80" s="127">
        <v>69.307742582736225</v>
      </c>
    </row>
    <row r="81" spans="1:5" ht="18.75" x14ac:dyDescent="0.2">
      <c r="A81" s="125" t="s">
        <v>239</v>
      </c>
      <c r="B81" s="126" t="s">
        <v>240</v>
      </c>
      <c r="C81" s="127">
        <v>7003.9428999999991</v>
      </c>
      <c r="D81" s="127">
        <v>2198.3600380000003</v>
      </c>
      <c r="E81" s="127">
        <v>31.387463738460813</v>
      </c>
    </row>
    <row r="82" spans="1:5" ht="18.75" x14ac:dyDescent="0.2">
      <c r="A82" s="122" t="s">
        <v>241</v>
      </c>
      <c r="B82" s="123" t="s">
        <v>242</v>
      </c>
      <c r="C82" s="124">
        <v>549553.25079999992</v>
      </c>
      <c r="D82" s="124">
        <v>401282.41483734996</v>
      </c>
      <c r="E82" s="124">
        <v>73.019750907340097</v>
      </c>
    </row>
    <row r="83" spans="1:5" ht="18.75" x14ac:dyDescent="0.2">
      <c r="A83" s="125" t="s">
        <v>243</v>
      </c>
      <c r="B83" s="126" t="s">
        <v>244</v>
      </c>
      <c r="C83" s="127">
        <v>240853.06209999995</v>
      </c>
      <c r="D83" s="127">
        <v>183283.40549545002</v>
      </c>
      <c r="E83" s="127">
        <v>76.097602371088996</v>
      </c>
    </row>
    <row r="84" spans="1:5" ht="18.75" x14ac:dyDescent="0.2">
      <c r="A84" s="125" t="s">
        <v>245</v>
      </c>
      <c r="B84" s="126" t="s">
        <v>246</v>
      </c>
      <c r="C84" s="127">
        <v>118505.99760000002</v>
      </c>
      <c r="D84" s="127">
        <v>80365.772069789993</v>
      </c>
      <c r="E84" s="127">
        <v>67.815784599403244</v>
      </c>
    </row>
    <row r="85" spans="1:5" ht="18.75" x14ac:dyDescent="0.2">
      <c r="A85" s="125" t="s">
        <v>247</v>
      </c>
      <c r="B85" s="126" t="s">
        <v>248</v>
      </c>
      <c r="C85" s="127">
        <v>22.549900000000001</v>
      </c>
      <c r="D85" s="127">
        <v>16.397400000000001</v>
      </c>
      <c r="E85" s="127">
        <v>72.716065259712906</v>
      </c>
    </row>
    <row r="86" spans="1:5" ht="18.75" x14ac:dyDescent="0.2">
      <c r="A86" s="125" t="s">
        <v>249</v>
      </c>
      <c r="B86" s="126" t="s">
        <v>250</v>
      </c>
      <c r="C86" s="127">
        <v>442.21449999999999</v>
      </c>
      <c r="D86" s="127">
        <v>368.17340000000002</v>
      </c>
      <c r="E86" s="127">
        <v>83.256745312512365</v>
      </c>
    </row>
    <row r="87" spans="1:5" ht="18.75" x14ac:dyDescent="0.2">
      <c r="A87" s="125" t="s">
        <v>251</v>
      </c>
      <c r="B87" s="126" t="s">
        <v>252</v>
      </c>
      <c r="C87" s="127">
        <v>46053.214299999992</v>
      </c>
      <c r="D87" s="127">
        <v>28601.488784339999</v>
      </c>
      <c r="E87" s="127">
        <v>62.105304090229382</v>
      </c>
    </row>
    <row r="88" spans="1:5" ht="31.5" x14ac:dyDescent="0.2">
      <c r="A88" s="125" t="s">
        <v>253</v>
      </c>
      <c r="B88" s="126" t="s">
        <v>254</v>
      </c>
      <c r="C88" s="127">
        <v>3951.1866999999997</v>
      </c>
      <c r="D88" s="127">
        <v>3343.4454999999998</v>
      </c>
      <c r="E88" s="127">
        <v>84.618767824866396</v>
      </c>
    </row>
    <row r="89" spans="1:5" ht="18.75" x14ac:dyDescent="0.2">
      <c r="A89" s="125" t="s">
        <v>255</v>
      </c>
      <c r="B89" s="126" t="s">
        <v>256</v>
      </c>
      <c r="C89" s="127">
        <v>19226.435699999998</v>
      </c>
      <c r="D89" s="127">
        <v>13396.71868917</v>
      </c>
      <c r="E89" s="127">
        <v>69.678638818998579</v>
      </c>
    </row>
    <row r="90" spans="1:5" ht="18.75" x14ac:dyDescent="0.2">
      <c r="A90" s="125" t="s">
        <v>257</v>
      </c>
      <c r="B90" s="126" t="s">
        <v>258</v>
      </c>
      <c r="C90" s="127">
        <v>20126.686400000002</v>
      </c>
      <c r="D90" s="127">
        <v>17623.582189230001</v>
      </c>
      <c r="E90" s="127">
        <v>87.563257254457938</v>
      </c>
    </row>
    <row r="91" spans="1:5" ht="18.75" x14ac:dyDescent="0.2">
      <c r="A91" s="125" t="s">
        <v>259</v>
      </c>
      <c r="B91" s="126" t="s">
        <v>260</v>
      </c>
      <c r="C91" s="127">
        <v>100371.90359999999</v>
      </c>
      <c r="D91" s="127">
        <v>74283.431309369989</v>
      </c>
      <c r="E91" s="127">
        <v>74.008192178363743</v>
      </c>
    </row>
    <row r="92" spans="1:5" ht="18.75" x14ac:dyDescent="0.2">
      <c r="A92" s="122" t="s">
        <v>261</v>
      </c>
      <c r="B92" s="123" t="s">
        <v>262</v>
      </c>
      <c r="C92" s="124">
        <v>4426081.4606000008</v>
      </c>
      <c r="D92" s="124">
        <v>3780207.0910173906</v>
      </c>
      <c r="E92" s="124">
        <v>85.407535416326127</v>
      </c>
    </row>
    <row r="93" spans="1:5" ht="18.75" x14ac:dyDescent="0.2">
      <c r="A93" s="125" t="s">
        <v>263</v>
      </c>
      <c r="B93" s="126" t="s">
        <v>264</v>
      </c>
      <c r="C93" s="127">
        <v>3092428.5141999996</v>
      </c>
      <c r="D93" s="127">
        <v>2639166.2527034702</v>
      </c>
      <c r="E93" s="127">
        <v>85.342837856551483</v>
      </c>
    </row>
    <row r="94" spans="1:5" ht="18.75" x14ac:dyDescent="0.2">
      <c r="A94" s="125" t="s">
        <v>265</v>
      </c>
      <c r="B94" s="126" t="s">
        <v>266</v>
      </c>
      <c r="C94" s="127">
        <v>12412.9509</v>
      </c>
      <c r="D94" s="127">
        <v>8106.2209851300004</v>
      </c>
      <c r="E94" s="127">
        <v>65.304544023693836</v>
      </c>
    </row>
    <row r="95" spans="1:5" ht="18.75" x14ac:dyDescent="0.2">
      <c r="A95" s="125" t="s">
        <v>267</v>
      </c>
      <c r="B95" s="126" t="s">
        <v>268</v>
      </c>
      <c r="C95" s="127">
        <v>898859.75629999978</v>
      </c>
      <c r="D95" s="127">
        <v>736523.41089679999</v>
      </c>
      <c r="E95" s="127">
        <v>81.939747077850143</v>
      </c>
    </row>
    <row r="96" spans="1:5" ht="18.75" x14ac:dyDescent="0.2">
      <c r="A96" s="125" t="s">
        <v>269</v>
      </c>
      <c r="B96" s="126" t="s">
        <v>270</v>
      </c>
      <c r="C96" s="127">
        <v>412577.99180000002</v>
      </c>
      <c r="D96" s="127">
        <v>390107.98636553006</v>
      </c>
      <c r="E96" s="127">
        <v>94.553755682304441</v>
      </c>
    </row>
    <row r="97" spans="1:5" ht="31.5" x14ac:dyDescent="0.2">
      <c r="A97" s="125" t="s">
        <v>271</v>
      </c>
      <c r="B97" s="126" t="s">
        <v>272</v>
      </c>
      <c r="C97" s="127">
        <v>141.7534</v>
      </c>
      <c r="D97" s="127">
        <v>91.111958310000006</v>
      </c>
      <c r="E97" s="127">
        <v>64.274972106489159</v>
      </c>
    </row>
    <row r="98" spans="1:5" ht="18.75" x14ac:dyDescent="0.2">
      <c r="A98" s="125" t="s">
        <v>273</v>
      </c>
      <c r="B98" s="126" t="s">
        <v>274</v>
      </c>
      <c r="C98" s="127">
        <v>9660.4940000000006</v>
      </c>
      <c r="D98" s="127">
        <v>6212.1081081499997</v>
      </c>
      <c r="E98" s="127">
        <v>64.304248914703521</v>
      </c>
    </row>
    <row r="99" spans="1:5" ht="18.75" x14ac:dyDescent="0.2">
      <c r="A99" s="122" t="s">
        <v>275</v>
      </c>
      <c r="B99" s="123" t="s">
        <v>276</v>
      </c>
      <c r="C99" s="124">
        <v>72187.532299999992</v>
      </c>
      <c r="D99" s="124">
        <v>35975.694937669999</v>
      </c>
      <c r="E99" s="124">
        <v>49.836438220606695</v>
      </c>
    </row>
    <row r="100" spans="1:5" ht="18.75" x14ac:dyDescent="0.2">
      <c r="A100" s="125" t="s">
        <v>277</v>
      </c>
      <c r="B100" s="126" t="s">
        <v>278</v>
      </c>
      <c r="C100" s="127">
        <v>4272.9370999999992</v>
      </c>
      <c r="D100" s="127">
        <v>3652.3512179299996</v>
      </c>
      <c r="E100" s="127">
        <v>85.476362802766275</v>
      </c>
    </row>
    <row r="101" spans="1:5" ht="18.75" x14ac:dyDescent="0.2">
      <c r="A101" s="125" t="s">
        <v>279</v>
      </c>
      <c r="B101" s="126" t="s">
        <v>280</v>
      </c>
      <c r="C101" s="127">
        <v>7119.0227999999997</v>
      </c>
      <c r="D101" s="127">
        <v>3031.3408587100002</v>
      </c>
      <c r="E101" s="127">
        <v>42.580856163432998</v>
      </c>
    </row>
    <row r="102" spans="1:5" ht="18.75" x14ac:dyDescent="0.2">
      <c r="A102" s="125" t="s">
        <v>281</v>
      </c>
      <c r="B102" s="126" t="s">
        <v>282</v>
      </c>
      <c r="C102" s="127">
        <v>59833.983899999999</v>
      </c>
      <c r="D102" s="127">
        <v>28703.484250599999</v>
      </c>
      <c r="E102" s="127">
        <v>47.971875478944995</v>
      </c>
    </row>
    <row r="103" spans="1:5" ht="31.5" x14ac:dyDescent="0.2">
      <c r="A103" s="125" t="s">
        <v>283</v>
      </c>
      <c r="B103" s="126" t="s">
        <v>284</v>
      </c>
      <c r="C103" s="127">
        <v>284.33540000000005</v>
      </c>
      <c r="D103" s="127">
        <v>157.78370000000001</v>
      </c>
      <c r="E103" s="127">
        <v>55.492105450112781</v>
      </c>
    </row>
    <row r="104" spans="1:5" ht="18.75" x14ac:dyDescent="0.2">
      <c r="A104" s="125" t="s">
        <v>285</v>
      </c>
      <c r="B104" s="126" t="s">
        <v>286</v>
      </c>
      <c r="C104" s="127">
        <v>677.25310000000002</v>
      </c>
      <c r="D104" s="127">
        <v>430.73491043000001</v>
      </c>
      <c r="E104" s="127">
        <v>63.600286278497656</v>
      </c>
    </row>
    <row r="105" spans="1:5" ht="18.75" x14ac:dyDescent="0.2">
      <c r="A105" s="122" t="s">
        <v>287</v>
      </c>
      <c r="B105" s="123" t="s">
        <v>288</v>
      </c>
      <c r="C105" s="124">
        <v>80178.494699999981</v>
      </c>
      <c r="D105" s="124">
        <v>56324.743538279996</v>
      </c>
      <c r="E105" s="124">
        <v>70.249190570398696</v>
      </c>
    </row>
    <row r="106" spans="1:5" ht="18.75" x14ac:dyDescent="0.2">
      <c r="A106" s="125" t="s">
        <v>289</v>
      </c>
      <c r="B106" s="126" t="s">
        <v>290</v>
      </c>
      <c r="C106" s="127">
        <v>65688.157099999997</v>
      </c>
      <c r="D106" s="127">
        <v>45282.354731970001</v>
      </c>
      <c r="E106" s="127">
        <v>68.935340449625741</v>
      </c>
    </row>
    <row r="107" spans="1:5" ht="18.75" x14ac:dyDescent="0.2">
      <c r="A107" s="125" t="s">
        <v>291</v>
      </c>
      <c r="B107" s="126" t="s">
        <v>292</v>
      </c>
      <c r="C107" s="127">
        <v>5529.1229999999996</v>
      </c>
      <c r="D107" s="127">
        <v>3886.6591080300004</v>
      </c>
      <c r="E107" s="127">
        <v>70.294314451496206</v>
      </c>
    </row>
    <row r="108" spans="1:5" ht="31.5" x14ac:dyDescent="0.2">
      <c r="A108" s="125" t="s">
        <v>293</v>
      </c>
      <c r="B108" s="126" t="s">
        <v>294</v>
      </c>
      <c r="C108" s="127">
        <v>15.781600000000001</v>
      </c>
      <c r="D108" s="127">
        <v>14.2034</v>
      </c>
      <c r="E108" s="127">
        <v>89.999746540274757</v>
      </c>
    </row>
    <row r="109" spans="1:5" ht="18.75" x14ac:dyDescent="0.2">
      <c r="A109" s="125" t="s">
        <v>295</v>
      </c>
      <c r="B109" s="126" t="s">
        <v>296</v>
      </c>
      <c r="C109" s="127">
        <v>8945.4330000000009</v>
      </c>
      <c r="D109" s="127">
        <v>7141.5262982799995</v>
      </c>
      <c r="E109" s="127">
        <v>79.834327732151138</v>
      </c>
    </row>
    <row r="110" spans="1:5" ht="31.5" x14ac:dyDescent="0.2">
      <c r="A110" s="122" t="s">
        <v>297</v>
      </c>
      <c r="B110" s="123" t="s">
        <v>298</v>
      </c>
      <c r="C110" s="124">
        <v>645836.90989999997</v>
      </c>
      <c r="D110" s="124">
        <v>543974.80661015993</v>
      </c>
      <c r="E110" s="124">
        <v>84.227890706089852</v>
      </c>
    </row>
    <row r="111" spans="1:5" ht="31.5" x14ac:dyDescent="0.2">
      <c r="A111" s="125" t="s">
        <v>299</v>
      </c>
      <c r="B111" s="126" t="s">
        <v>300</v>
      </c>
      <c r="C111" s="127">
        <v>481961.68060000002</v>
      </c>
      <c r="D111" s="127">
        <v>396517.02330196003</v>
      </c>
      <c r="E111" s="127">
        <v>82.271483244960692</v>
      </c>
    </row>
    <row r="112" spans="1:5" ht="18.75" x14ac:dyDescent="0.2">
      <c r="A112" s="125" t="s">
        <v>301</v>
      </c>
      <c r="B112" s="126" t="s">
        <v>302</v>
      </c>
      <c r="C112" s="127">
        <v>163875.22930000001</v>
      </c>
      <c r="D112" s="127">
        <v>147457.78330820001</v>
      </c>
      <c r="E112" s="127">
        <v>89.981740338715127</v>
      </c>
    </row>
    <row r="113" spans="1:5" ht="47.25" x14ac:dyDescent="0.2">
      <c r="A113" s="122" t="s">
        <v>303</v>
      </c>
      <c r="B113" s="123" t="s">
        <v>304</v>
      </c>
      <c r="C113" s="124">
        <v>680729.42280000006</v>
      </c>
      <c r="D113" s="124">
        <v>533838.89579045004</v>
      </c>
      <c r="E113" s="124">
        <v>78.421598642621504</v>
      </c>
    </row>
    <row r="114" spans="1:5" ht="47.25" x14ac:dyDescent="0.2">
      <c r="A114" s="125" t="s">
        <v>305</v>
      </c>
      <c r="B114" s="126" t="s">
        <v>306</v>
      </c>
      <c r="C114" s="127">
        <v>514599.7279</v>
      </c>
      <c r="D114" s="127">
        <v>442317.82890000002</v>
      </c>
      <c r="E114" s="127">
        <v>85.953762685617619</v>
      </c>
    </row>
    <row r="115" spans="1:5" ht="18.75" x14ac:dyDescent="0.2">
      <c r="A115" s="125" t="s">
        <v>307</v>
      </c>
      <c r="B115" s="126" t="s">
        <v>308</v>
      </c>
      <c r="C115" s="127">
        <v>148774.76590000003</v>
      </c>
      <c r="D115" s="127">
        <v>80935.777549999999</v>
      </c>
      <c r="E115" s="127">
        <v>54.401549254933144</v>
      </c>
    </row>
    <row r="116" spans="1:5" ht="18.75" x14ac:dyDescent="0.2">
      <c r="A116" s="125" t="s">
        <v>309</v>
      </c>
      <c r="B116" s="126" t="s">
        <v>310</v>
      </c>
      <c r="C116" s="127">
        <v>17354.929</v>
      </c>
      <c r="D116" s="127">
        <v>10585.289340450001</v>
      </c>
      <c r="E116" s="127">
        <v>60.992985568826022</v>
      </c>
    </row>
  </sheetData>
  <mergeCells count="3">
    <mergeCell ref="A1:E1"/>
    <mergeCell ref="A4:E4"/>
    <mergeCell ref="A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A4" sqref="A4:L4"/>
    </sheetView>
  </sheetViews>
  <sheetFormatPr defaultRowHeight="12.75" x14ac:dyDescent="0.2"/>
  <cols>
    <col min="1" max="1" width="44" customWidth="1"/>
    <col min="2" max="2" width="4" customWidth="1"/>
    <col min="3" max="3" width="14.85546875" customWidth="1"/>
    <col min="4" max="4" width="16.140625" customWidth="1"/>
    <col min="5" max="5" width="15.140625" customWidth="1"/>
    <col min="6" max="6" width="14.5703125" customWidth="1"/>
    <col min="7" max="7" width="12.7109375" customWidth="1"/>
    <col min="8" max="8" width="15.7109375" customWidth="1"/>
    <col min="9" max="9" width="12.7109375" customWidth="1"/>
    <col min="10" max="10" width="17.7109375" customWidth="1"/>
    <col min="11" max="11" width="17.42578125" customWidth="1"/>
    <col min="12" max="12" width="13.28515625" customWidth="1"/>
  </cols>
  <sheetData>
    <row r="1" spans="1:12" ht="20.25" x14ac:dyDescent="0.2">
      <c r="A1" s="129" t="s">
        <v>311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x14ac:dyDescent="0.2">
      <c r="A2" s="130" t="s">
        <v>312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38.25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20.25" x14ac:dyDescent="0.2">
      <c r="A4" s="130" t="s">
        <v>313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 x14ac:dyDescent="0.2">
      <c r="A5" s="131" t="s">
        <v>23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2" ht="63.75" x14ac:dyDescent="0.2">
      <c r="A6" s="132" t="s">
        <v>314</v>
      </c>
      <c r="B6" s="133" t="s">
        <v>315</v>
      </c>
      <c r="C6" s="134" t="s">
        <v>316</v>
      </c>
      <c r="D6" s="135" t="s">
        <v>317</v>
      </c>
      <c r="E6" s="135" t="s">
        <v>318</v>
      </c>
      <c r="F6" s="135" t="s">
        <v>319</v>
      </c>
      <c r="G6" s="133" t="s">
        <v>93</v>
      </c>
      <c r="H6" s="135" t="s">
        <v>320</v>
      </c>
      <c r="I6" s="133" t="s">
        <v>321</v>
      </c>
      <c r="J6" s="136" t="s">
        <v>322</v>
      </c>
      <c r="K6" s="135" t="s">
        <v>323</v>
      </c>
      <c r="L6" s="135" t="s">
        <v>324</v>
      </c>
    </row>
    <row r="7" spans="1:12" x14ac:dyDescent="0.2">
      <c r="A7" s="132" t="s">
        <v>325</v>
      </c>
      <c r="B7" s="132" t="s">
        <v>326</v>
      </c>
      <c r="C7" s="132">
        <v>3</v>
      </c>
      <c r="D7" s="132">
        <v>4</v>
      </c>
      <c r="E7" s="132">
        <v>5</v>
      </c>
      <c r="F7" s="132" t="s">
        <v>327</v>
      </c>
      <c r="G7" s="132" t="s">
        <v>328</v>
      </c>
      <c r="H7" s="132" t="s">
        <v>329</v>
      </c>
      <c r="I7" s="132" t="s">
        <v>330</v>
      </c>
      <c r="J7" s="132" t="s">
        <v>331</v>
      </c>
      <c r="K7" s="132" t="s">
        <v>332</v>
      </c>
      <c r="L7" s="132" t="s">
        <v>333</v>
      </c>
    </row>
    <row r="8" spans="1:12" ht="15.75" x14ac:dyDescent="0.2">
      <c r="A8" s="137" t="s">
        <v>334</v>
      </c>
      <c r="B8" s="138"/>
      <c r="C8" s="139">
        <v>15515488.619999999</v>
      </c>
      <c r="D8" s="139">
        <v>704490.26710000006</v>
      </c>
      <c r="E8" s="139">
        <v>13900859.2247</v>
      </c>
      <c r="F8" s="139">
        <v>673119.07590000005</v>
      </c>
      <c r="G8" s="139">
        <v>16330729.333000001</v>
      </c>
      <c r="H8" s="139">
        <v>15626238.965899998</v>
      </c>
      <c r="I8" s="139">
        <v>12017880.699999999</v>
      </c>
      <c r="J8" s="139">
        <v>99.2912539854172</v>
      </c>
      <c r="K8" s="139">
        <v>89.593435083838173</v>
      </c>
      <c r="L8" s="139">
        <v>73.61156723980325</v>
      </c>
    </row>
    <row r="9" spans="1:12" x14ac:dyDescent="0.2">
      <c r="A9" s="140" t="s">
        <v>335</v>
      </c>
      <c r="B9" s="141"/>
      <c r="C9" s="142"/>
      <c r="D9" s="142"/>
      <c r="E9" s="142"/>
      <c r="F9" s="142"/>
      <c r="G9" s="142"/>
      <c r="H9" s="143"/>
      <c r="I9" s="142"/>
      <c r="J9" s="144"/>
      <c r="K9" s="145"/>
      <c r="L9" s="145"/>
    </row>
    <row r="10" spans="1:12" ht="25.5" x14ac:dyDescent="0.2">
      <c r="A10" s="146" t="s">
        <v>336</v>
      </c>
      <c r="B10" s="147" t="s">
        <v>337</v>
      </c>
      <c r="C10" s="148">
        <v>402165.80069999996</v>
      </c>
      <c r="D10" s="148">
        <v>0</v>
      </c>
      <c r="E10" s="148">
        <v>376835.56639999995</v>
      </c>
      <c r="F10" s="148">
        <v>0</v>
      </c>
      <c r="G10" s="148">
        <v>402386.35710000002</v>
      </c>
      <c r="H10" s="149">
        <f>G10-D10</f>
        <v>402386.35710000002</v>
      </c>
      <c r="I10" s="148">
        <v>311004.08100000001</v>
      </c>
      <c r="J10" s="148">
        <f>C10/H10*100</f>
        <v>99.945187903091551</v>
      </c>
      <c r="K10" s="148">
        <f>E10/C10*100</f>
        <v>93.701544423739961</v>
      </c>
      <c r="L10" s="148">
        <f>I10/G10*100</f>
        <v>77.289916895147144</v>
      </c>
    </row>
    <row r="11" spans="1:12" ht="38.25" x14ac:dyDescent="0.2">
      <c r="A11" s="146" t="s">
        <v>338</v>
      </c>
      <c r="B11" s="147" t="s">
        <v>339</v>
      </c>
      <c r="C11" s="148">
        <v>442812.7426</v>
      </c>
      <c r="D11" s="148">
        <v>219.65</v>
      </c>
      <c r="E11" s="148">
        <v>423524.86420000001</v>
      </c>
      <c r="F11" s="148">
        <v>218</v>
      </c>
      <c r="G11" s="148">
        <v>443406.65489999996</v>
      </c>
      <c r="H11" s="149">
        <f>G11-D11</f>
        <v>443187.00489999994</v>
      </c>
      <c r="I11" s="148">
        <v>384567.96710000001</v>
      </c>
      <c r="J11" s="148">
        <f t="shared" ref="J11:J63" si="0">C11/H11*100</f>
        <v>99.915552059094253</v>
      </c>
      <c r="K11" s="148">
        <f t="shared" ref="K11:K63" si="1">E11/C11*100</f>
        <v>95.644235916349174</v>
      </c>
      <c r="L11" s="148">
        <f t="shared" ref="L11:L63" si="2">I11/G11*100</f>
        <v>86.730310167927087</v>
      </c>
    </row>
    <row r="12" spans="1:12" ht="25.5" x14ac:dyDescent="0.2">
      <c r="A12" s="146" t="s">
        <v>340</v>
      </c>
      <c r="B12" s="147" t="s">
        <v>341</v>
      </c>
      <c r="C12" s="148">
        <v>1128746.1161</v>
      </c>
      <c r="D12" s="148">
        <v>65352.091</v>
      </c>
      <c r="E12" s="148">
        <v>1058735.3019000001</v>
      </c>
      <c r="F12" s="148">
        <v>55484.7353</v>
      </c>
      <c r="G12" s="148">
        <v>1194098.5015</v>
      </c>
      <c r="H12" s="149">
        <f t="shared" ref="H12:H63" si="3">G12-D12</f>
        <v>1128746.4105</v>
      </c>
      <c r="I12" s="148">
        <v>1024899.1561</v>
      </c>
      <c r="J12" s="148">
        <f t="shared" si="0"/>
        <v>99.999973917967992</v>
      </c>
      <c r="K12" s="148">
        <f t="shared" si="1"/>
        <v>93.797470201545536</v>
      </c>
      <c r="L12" s="148">
        <f t="shared" si="2"/>
        <v>85.830369505743832</v>
      </c>
    </row>
    <row r="13" spans="1:12" ht="25.5" x14ac:dyDescent="0.2">
      <c r="A13" s="146" t="s">
        <v>342</v>
      </c>
      <c r="B13" s="147" t="s">
        <v>343</v>
      </c>
      <c r="C13" s="148">
        <v>41478.5887</v>
      </c>
      <c r="D13" s="148">
        <v>0</v>
      </c>
      <c r="E13" s="148">
        <v>39790.537899999996</v>
      </c>
      <c r="F13" s="148">
        <v>0</v>
      </c>
      <c r="G13" s="148">
        <v>41512.5887</v>
      </c>
      <c r="H13" s="149">
        <f t="shared" si="3"/>
        <v>41512.5887</v>
      </c>
      <c r="I13" s="148">
        <v>29948.737300000001</v>
      </c>
      <c r="J13" s="148">
        <f t="shared" si="0"/>
        <v>99.918097133749697</v>
      </c>
      <c r="K13" s="148">
        <f t="shared" si="1"/>
        <v>95.930308014554015</v>
      </c>
      <c r="L13" s="148">
        <f t="shared" si="2"/>
        <v>72.143747807276597</v>
      </c>
    </row>
    <row r="14" spans="1:12" ht="51" x14ac:dyDescent="0.2">
      <c r="A14" s="146" t="s">
        <v>344</v>
      </c>
      <c r="B14" s="147" t="s">
        <v>345</v>
      </c>
      <c r="C14" s="148">
        <v>80524.661800000002</v>
      </c>
      <c r="D14" s="148">
        <v>0</v>
      </c>
      <c r="E14" s="148">
        <v>71160.096400000009</v>
      </c>
      <c r="F14" s="148">
        <v>0</v>
      </c>
      <c r="G14" s="148">
        <v>80525.173699999999</v>
      </c>
      <c r="H14" s="149">
        <f t="shared" si="3"/>
        <v>80525.173699999999</v>
      </c>
      <c r="I14" s="148">
        <v>63366.828099999999</v>
      </c>
      <c r="J14" s="148">
        <f t="shared" si="0"/>
        <v>99.999364298173504</v>
      </c>
      <c r="K14" s="148">
        <f t="shared" si="1"/>
        <v>88.370562271644346</v>
      </c>
      <c r="L14" s="148">
        <f t="shared" si="2"/>
        <v>78.691948354033798</v>
      </c>
    </row>
    <row r="15" spans="1:12" ht="25.5" x14ac:dyDescent="0.2">
      <c r="A15" s="146" t="s">
        <v>346</v>
      </c>
      <c r="B15" s="147" t="s">
        <v>347</v>
      </c>
      <c r="C15" s="148">
        <v>83366.108699999997</v>
      </c>
      <c r="D15" s="148">
        <v>26.2362</v>
      </c>
      <c r="E15" s="148">
        <v>72467.989300000001</v>
      </c>
      <c r="F15" s="148">
        <v>25.824099999999998</v>
      </c>
      <c r="G15" s="148">
        <v>83393.140499999994</v>
      </c>
      <c r="H15" s="149">
        <f t="shared" si="3"/>
        <v>83366.904299999995</v>
      </c>
      <c r="I15" s="148">
        <v>58649.579600000005</v>
      </c>
      <c r="J15" s="148">
        <f t="shared" si="0"/>
        <v>99.999045664455593</v>
      </c>
      <c r="K15" s="148">
        <f t="shared" si="1"/>
        <v>86.927398231794882</v>
      </c>
      <c r="L15" s="148">
        <f t="shared" si="2"/>
        <v>70.329021365971954</v>
      </c>
    </row>
    <row r="16" spans="1:12" ht="38.25" x14ac:dyDescent="0.2">
      <c r="A16" s="146" t="s">
        <v>348</v>
      </c>
      <c r="B16" s="147" t="s">
        <v>349</v>
      </c>
      <c r="C16" s="148">
        <v>835662.99010000005</v>
      </c>
      <c r="D16" s="148">
        <v>632.79669999999999</v>
      </c>
      <c r="E16" s="148">
        <v>788419.97199999995</v>
      </c>
      <c r="F16" s="148">
        <v>632.29750000000001</v>
      </c>
      <c r="G16" s="148">
        <v>836333.85519999999</v>
      </c>
      <c r="H16" s="149">
        <f t="shared" si="3"/>
        <v>835701.05850000004</v>
      </c>
      <c r="I16" s="148">
        <v>624336.18060000008</v>
      </c>
      <c r="J16" s="148">
        <f t="shared" si="0"/>
        <v>99.995444734739436</v>
      </c>
      <c r="K16" s="148">
        <f t="shared" si="1"/>
        <v>94.346642287658725</v>
      </c>
      <c r="L16" s="148">
        <f t="shared" si="2"/>
        <v>74.651549344573283</v>
      </c>
    </row>
    <row r="17" spans="1:12" ht="38.25" x14ac:dyDescent="0.2">
      <c r="A17" s="146" t="s">
        <v>350</v>
      </c>
      <c r="B17" s="147" t="s">
        <v>351</v>
      </c>
      <c r="C17" s="148">
        <v>20614.412600000003</v>
      </c>
      <c r="D17" s="148">
        <v>28.180900000000001</v>
      </c>
      <c r="E17" s="148">
        <v>16309.4683</v>
      </c>
      <c r="F17" s="148">
        <v>28.032599999999999</v>
      </c>
      <c r="G17" s="148">
        <v>20643.0802</v>
      </c>
      <c r="H17" s="149">
        <f t="shared" si="3"/>
        <v>20614.899300000001</v>
      </c>
      <c r="I17" s="148">
        <v>15509.777300000002</v>
      </c>
      <c r="J17" s="148">
        <f t="shared" si="0"/>
        <v>99.997639086211791</v>
      </c>
      <c r="K17" s="148">
        <f t="shared" si="1"/>
        <v>79.11682285819775</v>
      </c>
      <c r="L17" s="148">
        <f t="shared" si="2"/>
        <v>75.133057420374712</v>
      </c>
    </row>
    <row r="18" spans="1:12" ht="63.75" x14ac:dyDescent="0.2">
      <c r="A18" s="146" t="s">
        <v>352</v>
      </c>
      <c r="B18" s="147" t="s">
        <v>353</v>
      </c>
      <c r="C18" s="148">
        <v>193428.03759999998</v>
      </c>
      <c r="D18" s="148">
        <v>179.48170000000002</v>
      </c>
      <c r="E18" s="148">
        <v>168618.35559999998</v>
      </c>
      <c r="F18" s="148">
        <v>163.76499999999999</v>
      </c>
      <c r="G18" s="148">
        <v>193739.37040000001</v>
      </c>
      <c r="H18" s="149">
        <f t="shared" si="3"/>
        <v>193559.88870000001</v>
      </c>
      <c r="I18" s="148">
        <v>137653.3982</v>
      </c>
      <c r="J18" s="148">
        <f t="shared" si="0"/>
        <v>99.931880979636034</v>
      </c>
      <c r="K18" s="148">
        <f t="shared" si="1"/>
        <v>87.173688826174597</v>
      </c>
      <c r="L18" s="148">
        <f t="shared" si="2"/>
        <v>71.050813221802429</v>
      </c>
    </row>
    <row r="19" spans="1:12" ht="38.25" x14ac:dyDescent="0.2">
      <c r="A19" s="146" t="s">
        <v>354</v>
      </c>
      <c r="B19" s="147" t="s">
        <v>355</v>
      </c>
      <c r="C19" s="148">
        <v>100800.3392</v>
      </c>
      <c r="D19" s="148">
        <v>36.5</v>
      </c>
      <c r="E19" s="148">
        <v>90193.693799999994</v>
      </c>
      <c r="F19" s="148">
        <v>36.5</v>
      </c>
      <c r="G19" s="148">
        <v>101200.1608</v>
      </c>
      <c r="H19" s="149">
        <f t="shared" si="3"/>
        <v>101163.6608</v>
      </c>
      <c r="I19" s="148">
        <v>67797.372700000007</v>
      </c>
      <c r="J19" s="148">
        <f t="shared" si="0"/>
        <v>99.640857599332747</v>
      </c>
      <c r="K19" s="148">
        <f t="shared" si="1"/>
        <v>89.477569734209766</v>
      </c>
      <c r="L19" s="148">
        <f t="shared" si="2"/>
        <v>66.993344836661578</v>
      </c>
    </row>
    <row r="20" spans="1:12" ht="38.25" x14ac:dyDescent="0.2">
      <c r="A20" s="146" t="s">
        <v>356</v>
      </c>
      <c r="B20" s="147" t="s">
        <v>357</v>
      </c>
      <c r="C20" s="148">
        <v>32308.6332</v>
      </c>
      <c r="D20" s="148">
        <v>0</v>
      </c>
      <c r="E20" s="148">
        <v>29226.924999999999</v>
      </c>
      <c r="F20" s="148">
        <v>0</v>
      </c>
      <c r="G20" s="148">
        <v>33797.555</v>
      </c>
      <c r="H20" s="149">
        <f t="shared" si="3"/>
        <v>33797.555</v>
      </c>
      <c r="I20" s="148">
        <v>24323.3609</v>
      </c>
      <c r="J20" s="148">
        <f t="shared" si="0"/>
        <v>95.594587241591881</v>
      </c>
      <c r="K20" s="148">
        <f t="shared" si="1"/>
        <v>90.461657164748146</v>
      </c>
      <c r="L20" s="148">
        <f t="shared" si="2"/>
        <v>71.967812168661311</v>
      </c>
    </row>
    <row r="21" spans="1:12" ht="38.25" x14ac:dyDescent="0.2">
      <c r="A21" s="146" t="s">
        <v>358</v>
      </c>
      <c r="B21" s="147" t="s">
        <v>359</v>
      </c>
      <c r="C21" s="148">
        <v>67868.571299999996</v>
      </c>
      <c r="D21" s="148">
        <v>1152</v>
      </c>
      <c r="E21" s="148">
        <v>57671.860399999998</v>
      </c>
      <c r="F21" s="148">
        <v>1152</v>
      </c>
      <c r="G21" s="148">
        <v>70683.0432</v>
      </c>
      <c r="H21" s="149">
        <f t="shared" si="3"/>
        <v>69531.0432</v>
      </c>
      <c r="I21" s="148">
        <v>33671.703200000004</v>
      </c>
      <c r="J21" s="148">
        <f t="shared" si="0"/>
        <v>97.60902206627614</v>
      </c>
      <c r="K21" s="148">
        <f t="shared" si="1"/>
        <v>84.975798510731281</v>
      </c>
      <c r="L21" s="148">
        <f t="shared" si="2"/>
        <v>47.637596905278699</v>
      </c>
    </row>
    <row r="22" spans="1:12" ht="38.25" x14ac:dyDescent="0.2">
      <c r="A22" s="146" t="s">
        <v>360</v>
      </c>
      <c r="B22" s="147" t="s">
        <v>361</v>
      </c>
      <c r="C22" s="148">
        <v>163905.57940000002</v>
      </c>
      <c r="D22" s="148">
        <v>316.55279999999999</v>
      </c>
      <c r="E22" s="148">
        <v>145223.21530000001</v>
      </c>
      <c r="F22" s="148">
        <v>314.43579999999997</v>
      </c>
      <c r="G22" s="148">
        <v>163920.2444</v>
      </c>
      <c r="H22" s="149">
        <f t="shared" si="3"/>
        <v>163603.69159999999</v>
      </c>
      <c r="I22" s="148">
        <v>116636.53629999999</v>
      </c>
      <c r="J22" s="148">
        <f t="shared" si="0"/>
        <v>100.18452383136814</v>
      </c>
      <c r="K22" s="148">
        <f t="shared" si="1"/>
        <v>88.601752198802814</v>
      </c>
      <c r="L22" s="148">
        <f t="shared" si="2"/>
        <v>71.154442654064269</v>
      </c>
    </row>
    <row r="23" spans="1:12" ht="38.25" x14ac:dyDescent="0.2">
      <c r="A23" s="146" t="s">
        <v>362</v>
      </c>
      <c r="B23" s="147" t="s">
        <v>363</v>
      </c>
      <c r="C23" s="148">
        <v>110488.7518</v>
      </c>
      <c r="D23" s="148">
        <v>0</v>
      </c>
      <c r="E23" s="148">
        <v>102789.3628</v>
      </c>
      <c r="F23" s="148">
        <v>0</v>
      </c>
      <c r="G23" s="148">
        <v>115049.726</v>
      </c>
      <c r="H23" s="149">
        <f t="shared" si="3"/>
        <v>115049.726</v>
      </c>
      <c r="I23" s="148">
        <v>63711.047599999998</v>
      </c>
      <c r="J23" s="148">
        <f t="shared" si="0"/>
        <v>96.035649663346447</v>
      </c>
      <c r="K23" s="148">
        <f t="shared" si="1"/>
        <v>93.031517801977742</v>
      </c>
      <c r="L23" s="148">
        <f t="shared" si="2"/>
        <v>55.37696595644217</v>
      </c>
    </row>
    <row r="24" spans="1:12" ht="38.25" x14ac:dyDescent="0.2">
      <c r="A24" s="146" t="s">
        <v>364</v>
      </c>
      <c r="B24" s="147" t="s">
        <v>365</v>
      </c>
      <c r="C24" s="148">
        <v>229218.6881</v>
      </c>
      <c r="D24" s="148">
        <v>0</v>
      </c>
      <c r="E24" s="148">
        <v>185195.02790000002</v>
      </c>
      <c r="F24" s="148">
        <v>0</v>
      </c>
      <c r="G24" s="148">
        <v>240566.5281</v>
      </c>
      <c r="H24" s="149">
        <f t="shared" si="3"/>
        <v>240566.5281</v>
      </c>
      <c r="I24" s="148">
        <v>159590.6863</v>
      </c>
      <c r="J24" s="148">
        <f t="shared" si="0"/>
        <v>95.282868281956965</v>
      </c>
      <c r="K24" s="148">
        <f t="shared" si="1"/>
        <v>80.794035353350409</v>
      </c>
      <c r="L24" s="148">
        <f t="shared" si="2"/>
        <v>66.33952260958786</v>
      </c>
    </row>
    <row r="25" spans="1:12" ht="38.25" x14ac:dyDescent="0.2">
      <c r="A25" s="146" t="s">
        <v>366</v>
      </c>
      <c r="B25" s="147" t="s">
        <v>367</v>
      </c>
      <c r="C25" s="148">
        <v>53546.6175</v>
      </c>
      <c r="D25" s="148">
        <v>0</v>
      </c>
      <c r="E25" s="148">
        <v>43785.859600000003</v>
      </c>
      <c r="F25" s="148">
        <v>0</v>
      </c>
      <c r="G25" s="148">
        <v>53546.6175</v>
      </c>
      <c r="H25" s="149">
        <f t="shared" si="3"/>
        <v>53546.6175</v>
      </c>
      <c r="I25" s="148">
        <v>26339.171300000002</v>
      </c>
      <c r="J25" s="148">
        <f t="shared" si="0"/>
        <v>100</v>
      </c>
      <c r="K25" s="148">
        <f t="shared" si="1"/>
        <v>81.771476228166989</v>
      </c>
      <c r="L25" s="148">
        <f t="shared" si="2"/>
        <v>49.189234595443871</v>
      </c>
    </row>
    <row r="26" spans="1:12" ht="51" x14ac:dyDescent="0.2">
      <c r="A26" s="146" t="s">
        <v>368</v>
      </c>
      <c r="B26" s="147" t="s">
        <v>369</v>
      </c>
      <c r="C26" s="148">
        <v>17729.3007</v>
      </c>
      <c r="D26" s="148">
        <v>0</v>
      </c>
      <c r="E26" s="148">
        <v>12855.067800000001</v>
      </c>
      <c r="F26" s="148">
        <v>0</v>
      </c>
      <c r="G26" s="148">
        <v>17729.3007</v>
      </c>
      <c r="H26" s="149">
        <f t="shared" si="3"/>
        <v>17729.3007</v>
      </c>
      <c r="I26" s="148">
        <v>7824.6417999999994</v>
      </c>
      <c r="J26" s="148">
        <f t="shared" si="0"/>
        <v>100</v>
      </c>
      <c r="K26" s="148">
        <f t="shared" si="1"/>
        <v>72.507472333638063</v>
      </c>
      <c r="L26" s="148">
        <f t="shared" si="2"/>
        <v>44.133956168953688</v>
      </c>
    </row>
    <row r="27" spans="1:12" ht="51" x14ac:dyDescent="0.2">
      <c r="A27" s="146" t="s">
        <v>370</v>
      </c>
      <c r="B27" s="147" t="s">
        <v>371</v>
      </c>
      <c r="C27" s="148">
        <v>10475.761199999999</v>
      </c>
      <c r="D27" s="148">
        <v>0</v>
      </c>
      <c r="E27" s="148">
        <v>5068.5659000000005</v>
      </c>
      <c r="F27" s="148">
        <v>0</v>
      </c>
      <c r="G27" s="148">
        <v>10515.7562</v>
      </c>
      <c r="H27" s="149">
        <f t="shared" si="3"/>
        <v>10515.7562</v>
      </c>
      <c r="I27" s="148">
        <v>19.774999999999999</v>
      </c>
      <c r="J27" s="148">
        <f t="shared" si="0"/>
        <v>99.619665963727826</v>
      </c>
      <c r="K27" s="148">
        <f t="shared" si="1"/>
        <v>48.383747999143026</v>
      </c>
      <c r="L27" s="148">
        <f t="shared" si="2"/>
        <v>0.18805114557524641</v>
      </c>
    </row>
    <row r="28" spans="1:12" ht="38.25" x14ac:dyDescent="0.2">
      <c r="A28" s="146" t="s">
        <v>372</v>
      </c>
      <c r="B28" s="147" t="s">
        <v>373</v>
      </c>
      <c r="C28" s="148">
        <v>17119.621500000001</v>
      </c>
      <c r="D28" s="148">
        <v>0</v>
      </c>
      <c r="E28" s="148">
        <v>11047.949199999999</v>
      </c>
      <c r="F28" s="148">
        <v>0</v>
      </c>
      <c r="G28" s="148">
        <v>17241.291499999999</v>
      </c>
      <c r="H28" s="149">
        <f t="shared" si="3"/>
        <v>17241.291499999999</v>
      </c>
      <c r="I28" s="148">
        <v>5537.9242999999997</v>
      </c>
      <c r="J28" s="148">
        <f t="shared" si="0"/>
        <v>99.2943104059229</v>
      </c>
      <c r="K28" s="148">
        <f t="shared" si="1"/>
        <v>64.533840307158655</v>
      </c>
      <c r="L28" s="148">
        <f t="shared" si="2"/>
        <v>32.120124527794218</v>
      </c>
    </row>
    <row r="29" spans="1:12" ht="38.25" x14ac:dyDescent="0.2">
      <c r="A29" s="146" t="s">
        <v>374</v>
      </c>
      <c r="B29" s="147" t="s">
        <v>375</v>
      </c>
      <c r="C29" s="148">
        <v>219688.12840000002</v>
      </c>
      <c r="D29" s="148">
        <v>10</v>
      </c>
      <c r="E29" s="148">
        <v>176131.2395</v>
      </c>
      <c r="F29" s="148">
        <v>10</v>
      </c>
      <c r="G29" s="148">
        <v>219989.12840000002</v>
      </c>
      <c r="H29" s="149">
        <f t="shared" si="3"/>
        <v>219979.12840000002</v>
      </c>
      <c r="I29" s="148">
        <v>97335.843699999998</v>
      </c>
      <c r="J29" s="148">
        <f t="shared" si="0"/>
        <v>99.867714722702758</v>
      </c>
      <c r="K29" s="148">
        <f t="shared" si="1"/>
        <v>80.17330785362546</v>
      </c>
      <c r="L29" s="148">
        <f t="shared" si="2"/>
        <v>44.245751782341252</v>
      </c>
    </row>
    <row r="30" spans="1:12" ht="38.25" x14ac:dyDescent="0.2">
      <c r="A30" s="146" t="s">
        <v>376</v>
      </c>
      <c r="B30" s="147" t="s">
        <v>377</v>
      </c>
      <c r="C30" s="148">
        <v>81200.257799999992</v>
      </c>
      <c r="D30" s="148">
        <v>0</v>
      </c>
      <c r="E30" s="148">
        <v>68688.334000000003</v>
      </c>
      <c r="F30" s="148">
        <v>0</v>
      </c>
      <c r="G30" s="148">
        <v>81200.257799999992</v>
      </c>
      <c r="H30" s="149">
        <f t="shared" si="3"/>
        <v>81200.257799999992</v>
      </c>
      <c r="I30" s="148">
        <v>56371.259600000005</v>
      </c>
      <c r="J30" s="148">
        <f t="shared" si="0"/>
        <v>100</v>
      </c>
      <c r="K30" s="148">
        <f t="shared" si="1"/>
        <v>84.591275768092473</v>
      </c>
      <c r="L30" s="148">
        <f t="shared" si="2"/>
        <v>69.422513089607477</v>
      </c>
    </row>
    <row r="31" spans="1:12" ht="38.25" x14ac:dyDescent="0.2">
      <c r="A31" s="146" t="s">
        <v>378</v>
      </c>
      <c r="B31" s="147" t="s">
        <v>379</v>
      </c>
      <c r="C31" s="148">
        <v>122866.92909999999</v>
      </c>
      <c r="D31" s="148">
        <v>0</v>
      </c>
      <c r="E31" s="148">
        <v>108569.89709999999</v>
      </c>
      <c r="F31" s="148">
        <v>0</v>
      </c>
      <c r="G31" s="148">
        <v>123059.841</v>
      </c>
      <c r="H31" s="149">
        <f t="shared" si="3"/>
        <v>123059.841</v>
      </c>
      <c r="I31" s="148">
        <v>81967.872300000003</v>
      </c>
      <c r="J31" s="148">
        <f t="shared" si="0"/>
        <v>99.843237323864244</v>
      </c>
      <c r="K31" s="148">
        <f t="shared" si="1"/>
        <v>88.363807816533111</v>
      </c>
      <c r="L31" s="148">
        <f t="shared" si="2"/>
        <v>66.608140912517513</v>
      </c>
    </row>
    <row r="32" spans="1:12" ht="25.5" x14ac:dyDescent="0.2">
      <c r="A32" s="146" t="s">
        <v>380</v>
      </c>
      <c r="B32" s="147" t="s">
        <v>381</v>
      </c>
      <c r="C32" s="148">
        <v>931509.22039999999</v>
      </c>
      <c r="D32" s="148">
        <v>0</v>
      </c>
      <c r="E32" s="148">
        <v>822296.23690000002</v>
      </c>
      <c r="F32" s="148">
        <v>0</v>
      </c>
      <c r="G32" s="148">
        <v>931654.1703</v>
      </c>
      <c r="H32" s="149">
        <f t="shared" si="3"/>
        <v>931654.1703</v>
      </c>
      <c r="I32" s="148">
        <v>586156.32799999998</v>
      </c>
      <c r="J32" s="148">
        <f t="shared" si="0"/>
        <v>99.984441662515906</v>
      </c>
      <c r="K32" s="148">
        <f t="shared" si="1"/>
        <v>88.275694850008819</v>
      </c>
      <c r="L32" s="148">
        <f t="shared" si="2"/>
        <v>62.915655474525813</v>
      </c>
    </row>
    <row r="33" spans="1:12" ht="63.75" x14ac:dyDescent="0.2">
      <c r="A33" s="146" t="s">
        <v>382</v>
      </c>
      <c r="B33" s="147" t="s">
        <v>383</v>
      </c>
      <c r="C33" s="148">
        <v>234066.9264</v>
      </c>
      <c r="D33" s="148">
        <v>0</v>
      </c>
      <c r="E33" s="148">
        <v>211919.67730000001</v>
      </c>
      <c r="F33" s="148">
        <v>0</v>
      </c>
      <c r="G33" s="148">
        <v>246061.42249999999</v>
      </c>
      <c r="H33" s="149">
        <f t="shared" si="3"/>
        <v>246061.42249999999</v>
      </c>
      <c r="I33" s="148">
        <v>182971.59789999999</v>
      </c>
      <c r="J33" s="148">
        <f t="shared" si="0"/>
        <v>95.125405690117887</v>
      </c>
      <c r="K33" s="148">
        <f t="shared" si="1"/>
        <v>90.538069841549401</v>
      </c>
      <c r="L33" s="148">
        <f t="shared" si="2"/>
        <v>74.360131726865887</v>
      </c>
    </row>
    <row r="34" spans="1:12" ht="38.25" x14ac:dyDescent="0.2">
      <c r="A34" s="146" t="s">
        <v>384</v>
      </c>
      <c r="B34" s="147" t="s">
        <v>385</v>
      </c>
      <c r="C34" s="148">
        <v>11797.5635</v>
      </c>
      <c r="D34" s="148">
        <v>0</v>
      </c>
      <c r="E34" s="148">
        <v>11095.202300000001</v>
      </c>
      <c r="F34" s="148">
        <v>0</v>
      </c>
      <c r="G34" s="148">
        <v>12313.6569</v>
      </c>
      <c r="H34" s="149">
        <f t="shared" si="3"/>
        <v>12313.6569</v>
      </c>
      <c r="I34" s="148">
        <v>9219.4297999999999</v>
      </c>
      <c r="J34" s="148">
        <f t="shared" si="0"/>
        <v>95.808772290869996</v>
      </c>
      <c r="K34" s="148">
        <f t="shared" si="1"/>
        <v>94.046557155636421</v>
      </c>
      <c r="L34" s="148">
        <f t="shared" si="2"/>
        <v>74.871582624654735</v>
      </c>
    </row>
    <row r="35" spans="1:12" ht="38.25" x14ac:dyDescent="0.2">
      <c r="A35" s="146" t="s">
        <v>386</v>
      </c>
      <c r="B35" s="147" t="s">
        <v>387</v>
      </c>
      <c r="C35" s="148">
        <v>77719.949500000002</v>
      </c>
      <c r="D35" s="148">
        <v>22.6083</v>
      </c>
      <c r="E35" s="148">
        <v>74340.385299999994</v>
      </c>
      <c r="F35" s="148">
        <v>21.636900000000001</v>
      </c>
      <c r="G35" s="148">
        <v>79839.9231</v>
      </c>
      <c r="H35" s="149">
        <f t="shared" si="3"/>
        <v>79817.314799999993</v>
      </c>
      <c r="I35" s="148">
        <v>58548.161500000002</v>
      </c>
      <c r="J35" s="148">
        <f t="shared" si="0"/>
        <v>97.372292834887503</v>
      </c>
      <c r="K35" s="148">
        <f t="shared" si="1"/>
        <v>95.651612974864307</v>
      </c>
      <c r="L35" s="148">
        <f t="shared" si="2"/>
        <v>73.331936237799312</v>
      </c>
    </row>
    <row r="36" spans="1:12" ht="38.25" x14ac:dyDescent="0.2">
      <c r="A36" s="146" t="s">
        <v>388</v>
      </c>
      <c r="B36" s="147" t="s">
        <v>389</v>
      </c>
      <c r="C36" s="148">
        <v>58977.936500000003</v>
      </c>
      <c r="D36" s="148">
        <v>0</v>
      </c>
      <c r="E36" s="148">
        <v>53160.7961</v>
      </c>
      <c r="F36" s="148">
        <v>0</v>
      </c>
      <c r="G36" s="148">
        <v>59014.428700000004</v>
      </c>
      <c r="H36" s="149">
        <f t="shared" si="3"/>
        <v>59014.428700000004</v>
      </c>
      <c r="I36" s="148">
        <v>38184.877899999999</v>
      </c>
      <c r="J36" s="148">
        <f t="shared" si="0"/>
        <v>99.938163935830829</v>
      </c>
      <c r="K36" s="148">
        <f t="shared" si="1"/>
        <v>90.136751563018819</v>
      </c>
      <c r="L36" s="148">
        <f t="shared" si="2"/>
        <v>64.70430832112757</v>
      </c>
    </row>
    <row r="37" spans="1:12" ht="38.25" x14ac:dyDescent="0.2">
      <c r="A37" s="146" t="s">
        <v>390</v>
      </c>
      <c r="B37" s="147" t="s">
        <v>391</v>
      </c>
      <c r="C37" s="148">
        <v>28767.656999999999</v>
      </c>
      <c r="D37" s="148">
        <v>0</v>
      </c>
      <c r="E37" s="148">
        <v>26841.135399999999</v>
      </c>
      <c r="F37" s="148">
        <v>0</v>
      </c>
      <c r="G37" s="148">
        <v>29280.511200000001</v>
      </c>
      <c r="H37" s="149">
        <f t="shared" si="3"/>
        <v>29280.511200000001</v>
      </c>
      <c r="I37" s="148">
        <v>21751.146800000002</v>
      </c>
      <c r="J37" s="148">
        <f t="shared" si="0"/>
        <v>98.248479350319528</v>
      </c>
      <c r="K37" s="148">
        <f t="shared" si="1"/>
        <v>93.303168207268314</v>
      </c>
      <c r="L37" s="148">
        <f t="shared" si="2"/>
        <v>74.28540660178092</v>
      </c>
    </row>
    <row r="38" spans="1:12" ht="38.25" x14ac:dyDescent="0.2">
      <c r="A38" s="146" t="s">
        <v>392</v>
      </c>
      <c r="B38" s="147" t="s">
        <v>393</v>
      </c>
      <c r="C38" s="148">
        <v>11333.079400000001</v>
      </c>
      <c r="D38" s="148">
        <v>0</v>
      </c>
      <c r="E38" s="148">
        <v>10200.9674</v>
      </c>
      <c r="F38" s="148">
        <v>0</v>
      </c>
      <c r="G38" s="148">
        <v>11333.5913</v>
      </c>
      <c r="H38" s="149">
        <f t="shared" si="3"/>
        <v>11333.5913</v>
      </c>
      <c r="I38" s="148">
        <v>6615.0859</v>
      </c>
      <c r="J38" s="148">
        <f t="shared" si="0"/>
        <v>99.995483338101323</v>
      </c>
      <c r="K38" s="148">
        <f t="shared" si="1"/>
        <v>90.010552648206087</v>
      </c>
      <c r="L38" s="148">
        <f t="shared" si="2"/>
        <v>58.367076462338993</v>
      </c>
    </row>
    <row r="39" spans="1:12" ht="38.25" x14ac:dyDescent="0.2">
      <c r="A39" s="146" t="s">
        <v>394</v>
      </c>
      <c r="B39" s="147" t="s">
        <v>395</v>
      </c>
      <c r="C39" s="148">
        <v>2205.9286000000002</v>
      </c>
      <c r="D39" s="148">
        <v>0</v>
      </c>
      <c r="E39" s="148">
        <v>2088.1995000000002</v>
      </c>
      <c r="F39" s="148">
        <v>0</v>
      </c>
      <c r="G39" s="148">
        <v>2205.9286000000002</v>
      </c>
      <c r="H39" s="149">
        <f t="shared" si="3"/>
        <v>2205.9286000000002</v>
      </c>
      <c r="I39" s="148">
        <v>1369.8606000000002</v>
      </c>
      <c r="J39" s="148">
        <f t="shared" si="0"/>
        <v>100</v>
      </c>
      <c r="K39" s="148">
        <f t="shared" si="1"/>
        <v>94.663059357406226</v>
      </c>
      <c r="L39" s="148">
        <f t="shared" si="2"/>
        <v>62.099045272816177</v>
      </c>
    </row>
    <row r="40" spans="1:12" ht="38.25" x14ac:dyDescent="0.2">
      <c r="A40" s="146" t="s">
        <v>396</v>
      </c>
      <c r="B40" s="147" t="s">
        <v>397</v>
      </c>
      <c r="C40" s="148">
        <v>48604.573200000006</v>
      </c>
      <c r="D40" s="148">
        <v>0</v>
      </c>
      <c r="E40" s="148">
        <v>35674.730000000003</v>
      </c>
      <c r="F40" s="148">
        <v>0</v>
      </c>
      <c r="G40" s="148">
        <v>48668.584799999997</v>
      </c>
      <c r="H40" s="149">
        <f t="shared" si="3"/>
        <v>48668.584799999997</v>
      </c>
      <c r="I40" s="148">
        <v>15867.468800000001</v>
      </c>
      <c r="J40" s="148">
        <f t="shared" si="0"/>
        <v>99.868474498974962</v>
      </c>
      <c r="K40" s="148">
        <f t="shared" si="1"/>
        <v>73.397887588075761</v>
      </c>
      <c r="L40" s="148">
        <f t="shared" si="2"/>
        <v>32.603102936331943</v>
      </c>
    </row>
    <row r="41" spans="1:12" ht="38.25" x14ac:dyDescent="0.2">
      <c r="A41" s="146" t="s">
        <v>398</v>
      </c>
      <c r="B41" s="147" t="s">
        <v>399</v>
      </c>
      <c r="C41" s="148">
        <v>13195.97</v>
      </c>
      <c r="D41" s="148">
        <v>0</v>
      </c>
      <c r="E41" s="148">
        <v>9858.2016000000003</v>
      </c>
      <c r="F41" s="148">
        <v>0</v>
      </c>
      <c r="G41" s="148">
        <v>13435.267800000001</v>
      </c>
      <c r="H41" s="149">
        <f t="shared" si="3"/>
        <v>13435.267800000001</v>
      </c>
      <c r="I41" s="148">
        <v>5241.6947</v>
      </c>
      <c r="J41" s="148">
        <f t="shared" si="0"/>
        <v>98.218883288653146</v>
      </c>
      <c r="K41" s="148">
        <f t="shared" si="1"/>
        <v>74.706153469582006</v>
      </c>
      <c r="L41" s="148">
        <f t="shared" si="2"/>
        <v>39.0144415282887</v>
      </c>
    </row>
    <row r="42" spans="1:12" ht="63.75" x14ac:dyDescent="0.2">
      <c r="A42" s="146" t="s">
        <v>400</v>
      </c>
      <c r="B42" s="147" t="s">
        <v>401</v>
      </c>
      <c r="C42" s="148">
        <v>671825.56400000001</v>
      </c>
      <c r="D42" s="148">
        <v>0</v>
      </c>
      <c r="E42" s="148">
        <v>623406.29229999997</v>
      </c>
      <c r="F42" s="148">
        <v>0</v>
      </c>
      <c r="G42" s="148">
        <v>671928.04399999999</v>
      </c>
      <c r="H42" s="149">
        <f t="shared" si="3"/>
        <v>671928.04399999999</v>
      </c>
      <c r="I42" s="148">
        <v>529945.37239999999</v>
      </c>
      <c r="J42" s="148">
        <f t="shared" si="0"/>
        <v>99.984748366895076</v>
      </c>
      <c r="K42" s="148">
        <f t="shared" si="1"/>
        <v>92.792880429896826</v>
      </c>
      <c r="L42" s="148">
        <f t="shared" si="2"/>
        <v>78.869363636800372</v>
      </c>
    </row>
    <row r="43" spans="1:12" ht="38.25" x14ac:dyDescent="0.2">
      <c r="A43" s="146" t="s">
        <v>402</v>
      </c>
      <c r="B43" s="147" t="s">
        <v>403</v>
      </c>
      <c r="C43" s="148">
        <v>28822.9895</v>
      </c>
      <c r="D43" s="148">
        <v>0</v>
      </c>
      <c r="E43" s="148">
        <v>28623.661399999997</v>
      </c>
      <c r="F43" s="148">
        <v>0</v>
      </c>
      <c r="G43" s="148">
        <v>75198.434999999998</v>
      </c>
      <c r="H43" s="149">
        <f t="shared" si="3"/>
        <v>75198.434999999998</v>
      </c>
      <c r="I43" s="148">
        <v>22580.011600000002</v>
      </c>
      <c r="J43" s="148">
        <f t="shared" si="0"/>
        <v>38.329241160404472</v>
      </c>
      <c r="K43" s="148">
        <f t="shared" si="1"/>
        <v>99.308440576575165</v>
      </c>
      <c r="L43" s="148">
        <f t="shared" si="2"/>
        <v>30.027236072133682</v>
      </c>
    </row>
    <row r="44" spans="1:12" ht="38.25" x14ac:dyDescent="0.2">
      <c r="A44" s="146" t="s">
        <v>404</v>
      </c>
      <c r="B44" s="147" t="s">
        <v>405</v>
      </c>
      <c r="C44" s="148">
        <v>25904.296300000002</v>
      </c>
      <c r="D44" s="148">
        <v>0</v>
      </c>
      <c r="E44" s="148">
        <v>24405.988100000002</v>
      </c>
      <c r="F44" s="148">
        <v>0</v>
      </c>
      <c r="G44" s="148">
        <v>25904.296300000002</v>
      </c>
      <c r="H44" s="149">
        <f t="shared" si="3"/>
        <v>25904.296300000002</v>
      </c>
      <c r="I44" s="148">
        <v>17947.353199999998</v>
      </c>
      <c r="J44" s="148">
        <f t="shared" si="0"/>
        <v>100</v>
      </c>
      <c r="K44" s="148">
        <f t="shared" si="1"/>
        <v>94.215985708903432</v>
      </c>
      <c r="L44" s="148">
        <f t="shared" si="2"/>
        <v>69.283307263590856</v>
      </c>
    </row>
    <row r="45" spans="1:12" ht="38.25" x14ac:dyDescent="0.2">
      <c r="A45" s="146" t="s">
        <v>406</v>
      </c>
      <c r="B45" s="147" t="s">
        <v>407</v>
      </c>
      <c r="C45" s="148">
        <v>937546.63320000004</v>
      </c>
      <c r="D45" s="148">
        <v>0</v>
      </c>
      <c r="E45" s="148">
        <v>865944.91350000002</v>
      </c>
      <c r="F45" s="148">
        <v>0</v>
      </c>
      <c r="G45" s="148">
        <v>937709.85320000001</v>
      </c>
      <c r="H45" s="149">
        <f t="shared" si="3"/>
        <v>937709.85320000001</v>
      </c>
      <c r="I45" s="148">
        <v>719988.20829999994</v>
      </c>
      <c r="J45" s="148">
        <f t="shared" si="0"/>
        <v>99.982593762938194</v>
      </c>
      <c r="K45" s="148">
        <f t="shared" si="1"/>
        <v>92.362863119073708</v>
      </c>
      <c r="L45" s="148">
        <f t="shared" si="2"/>
        <v>76.781555173275635</v>
      </c>
    </row>
    <row r="46" spans="1:12" ht="25.5" x14ac:dyDescent="0.2">
      <c r="A46" s="146" t="s">
        <v>408</v>
      </c>
      <c r="B46" s="147" t="s">
        <v>409</v>
      </c>
      <c r="C46" s="148">
        <v>131304.12459999998</v>
      </c>
      <c r="D46" s="148">
        <v>0</v>
      </c>
      <c r="E46" s="148">
        <v>124945.54240000001</v>
      </c>
      <c r="F46" s="148">
        <v>0</v>
      </c>
      <c r="G46" s="148">
        <v>131304.6655</v>
      </c>
      <c r="H46" s="149">
        <f t="shared" si="3"/>
        <v>131304.6655</v>
      </c>
      <c r="I46" s="148">
        <v>109903.5542</v>
      </c>
      <c r="J46" s="148">
        <f t="shared" si="0"/>
        <v>99.999588057288008</v>
      </c>
      <c r="K46" s="148">
        <f t="shared" si="1"/>
        <v>95.157362939381741</v>
      </c>
      <c r="L46" s="148">
        <f t="shared" si="2"/>
        <v>83.701179833552828</v>
      </c>
    </row>
    <row r="47" spans="1:12" ht="25.5" x14ac:dyDescent="0.2">
      <c r="A47" s="146" t="s">
        <v>410</v>
      </c>
      <c r="B47" s="147" t="s">
        <v>411</v>
      </c>
      <c r="C47" s="148">
        <v>274324.66350000002</v>
      </c>
      <c r="D47" s="148">
        <v>90.540800000000004</v>
      </c>
      <c r="E47" s="148">
        <v>256111.69500000001</v>
      </c>
      <c r="F47" s="148">
        <v>46.226300000000002</v>
      </c>
      <c r="G47" s="148">
        <v>274415.87089999998</v>
      </c>
      <c r="H47" s="149">
        <f t="shared" si="3"/>
        <v>274325.33009999996</v>
      </c>
      <c r="I47" s="148">
        <v>223824.59109999999</v>
      </c>
      <c r="J47" s="148">
        <f t="shared" si="0"/>
        <v>99.999757003846597</v>
      </c>
      <c r="K47" s="148">
        <f t="shared" si="1"/>
        <v>93.360798016617267</v>
      </c>
      <c r="L47" s="148">
        <f t="shared" si="2"/>
        <v>81.56401099029874</v>
      </c>
    </row>
    <row r="48" spans="1:12" ht="38.25" x14ac:dyDescent="0.2">
      <c r="A48" s="146" t="s">
        <v>412</v>
      </c>
      <c r="B48" s="147" t="s">
        <v>413</v>
      </c>
      <c r="C48" s="148">
        <v>7681.4</v>
      </c>
      <c r="D48" s="148">
        <v>0</v>
      </c>
      <c r="E48" s="148">
        <v>5661.6725999999999</v>
      </c>
      <c r="F48" s="148">
        <v>0</v>
      </c>
      <c r="G48" s="148">
        <v>7681.4</v>
      </c>
      <c r="H48" s="149">
        <f t="shared" si="3"/>
        <v>7681.4</v>
      </c>
      <c r="I48" s="148">
        <v>5657.7540999999992</v>
      </c>
      <c r="J48" s="148">
        <f t="shared" si="0"/>
        <v>100</v>
      </c>
      <c r="K48" s="148">
        <f t="shared" si="1"/>
        <v>73.706259275652869</v>
      </c>
      <c r="L48" s="148">
        <f t="shared" si="2"/>
        <v>73.655246439451133</v>
      </c>
    </row>
    <row r="49" spans="1:12" ht="51" x14ac:dyDescent="0.2">
      <c r="A49" s="146" t="s">
        <v>414</v>
      </c>
      <c r="B49" s="147" t="s">
        <v>415</v>
      </c>
      <c r="C49" s="148">
        <v>132760.67429999998</v>
      </c>
      <c r="D49" s="148">
        <v>0</v>
      </c>
      <c r="E49" s="148">
        <v>104815.4869</v>
      </c>
      <c r="F49" s="148">
        <v>0</v>
      </c>
      <c r="G49" s="148">
        <v>145413.31480000002</v>
      </c>
      <c r="H49" s="149">
        <f t="shared" si="3"/>
        <v>145413.31480000002</v>
      </c>
      <c r="I49" s="148">
        <v>57798.453799999996</v>
      </c>
      <c r="J49" s="148">
        <f t="shared" si="0"/>
        <v>91.298843219823198</v>
      </c>
      <c r="K49" s="148">
        <f t="shared" si="1"/>
        <v>78.950703928444881</v>
      </c>
      <c r="L49" s="148">
        <f t="shared" si="2"/>
        <v>39.747703901458678</v>
      </c>
    </row>
    <row r="50" spans="1:12" ht="15.75" x14ac:dyDescent="0.2">
      <c r="A50" s="146" t="s">
        <v>416</v>
      </c>
      <c r="B50" s="147" t="s">
        <v>417</v>
      </c>
      <c r="C50" s="148">
        <v>2314599.7718000002</v>
      </c>
      <c r="D50" s="148">
        <v>635094.50560000003</v>
      </c>
      <c r="E50" s="148">
        <v>2244803.4811999998</v>
      </c>
      <c r="F50" s="148">
        <v>613785.42070000002</v>
      </c>
      <c r="G50" s="148">
        <v>2949685.6854000003</v>
      </c>
      <c r="H50" s="149">
        <f t="shared" si="3"/>
        <v>2314591.1798</v>
      </c>
      <c r="I50" s="148">
        <v>2533746.2095999997</v>
      </c>
      <c r="J50" s="148">
        <f t="shared" si="0"/>
        <v>100.00037121026276</v>
      </c>
      <c r="K50" s="148">
        <f t="shared" si="1"/>
        <v>96.984520112273159</v>
      </c>
      <c r="L50" s="148">
        <f t="shared" si="2"/>
        <v>85.898854313231823</v>
      </c>
    </row>
    <row r="51" spans="1:12" ht="25.5" x14ac:dyDescent="0.2">
      <c r="A51" s="146" t="s">
        <v>418</v>
      </c>
      <c r="B51" s="147" t="s">
        <v>419</v>
      </c>
      <c r="C51" s="148">
        <v>9345.0843000000004</v>
      </c>
      <c r="D51" s="148">
        <v>0</v>
      </c>
      <c r="E51" s="148">
        <v>9040.7081999999991</v>
      </c>
      <c r="F51" s="148">
        <v>0</v>
      </c>
      <c r="G51" s="148">
        <v>9548.2051999999985</v>
      </c>
      <c r="H51" s="149">
        <f t="shared" si="3"/>
        <v>9548.2051999999985</v>
      </c>
      <c r="I51" s="148">
        <v>7601.1377000000002</v>
      </c>
      <c r="J51" s="148">
        <f t="shared" si="0"/>
        <v>97.872679778603853</v>
      </c>
      <c r="K51" s="148">
        <f t="shared" si="1"/>
        <v>96.742928258014743</v>
      </c>
      <c r="L51" s="148">
        <f t="shared" si="2"/>
        <v>79.608026228845617</v>
      </c>
    </row>
    <row r="52" spans="1:12" ht="51" x14ac:dyDescent="0.2">
      <c r="A52" s="146" t="s">
        <v>420</v>
      </c>
      <c r="B52" s="147" t="s">
        <v>421</v>
      </c>
      <c r="C52" s="148">
        <v>5954.8444</v>
      </c>
      <c r="D52" s="148">
        <v>0</v>
      </c>
      <c r="E52" s="148">
        <v>5812.0932000000003</v>
      </c>
      <c r="F52" s="148">
        <v>0</v>
      </c>
      <c r="G52" s="148">
        <v>6008.2356</v>
      </c>
      <c r="H52" s="149">
        <f t="shared" si="3"/>
        <v>6008.2356</v>
      </c>
      <c r="I52" s="148">
        <v>4181.3585000000003</v>
      </c>
      <c r="J52" s="148">
        <f t="shared" si="0"/>
        <v>99.111366405138966</v>
      </c>
      <c r="K52" s="148">
        <f t="shared" si="1"/>
        <v>97.602771954880978</v>
      </c>
      <c r="L52" s="148">
        <f t="shared" si="2"/>
        <v>69.593783905544598</v>
      </c>
    </row>
    <row r="53" spans="1:12" ht="15.75" x14ac:dyDescent="0.2">
      <c r="A53" s="146" t="s">
        <v>422</v>
      </c>
      <c r="B53" s="147" t="s">
        <v>423</v>
      </c>
      <c r="C53" s="148">
        <v>33297.6319</v>
      </c>
      <c r="D53" s="148">
        <v>47.585699999999996</v>
      </c>
      <c r="E53" s="148">
        <v>31773.2356</v>
      </c>
      <c r="F53" s="148">
        <v>47.585699999999996</v>
      </c>
      <c r="G53" s="148">
        <v>33345.830800000003</v>
      </c>
      <c r="H53" s="149">
        <f t="shared" si="3"/>
        <v>33298.2451</v>
      </c>
      <c r="I53" s="148">
        <v>24023.278200000001</v>
      </c>
      <c r="J53" s="148">
        <f t="shared" si="0"/>
        <v>99.99815846151003</v>
      </c>
      <c r="K53" s="148">
        <f t="shared" si="1"/>
        <v>95.421907766359809</v>
      </c>
      <c r="L53" s="148">
        <f t="shared" si="2"/>
        <v>72.042824016248531</v>
      </c>
    </row>
    <row r="54" spans="1:12" ht="25.5" x14ac:dyDescent="0.2">
      <c r="A54" s="146" t="s">
        <v>424</v>
      </c>
      <c r="B54" s="147" t="s">
        <v>425</v>
      </c>
      <c r="C54" s="148">
        <v>93460.914199999999</v>
      </c>
      <c r="D54" s="148">
        <v>70</v>
      </c>
      <c r="E54" s="148">
        <v>77055.158599999995</v>
      </c>
      <c r="F54" s="148">
        <v>67.5</v>
      </c>
      <c r="G54" s="148">
        <v>96175.306099999987</v>
      </c>
      <c r="H54" s="149">
        <f t="shared" si="3"/>
        <v>96105.306099999987</v>
      </c>
      <c r="I54" s="148">
        <v>51979.745299999995</v>
      </c>
      <c r="J54" s="148">
        <f t="shared" si="0"/>
        <v>97.248443392658842</v>
      </c>
      <c r="K54" s="148">
        <f t="shared" si="1"/>
        <v>82.446399395481194</v>
      </c>
      <c r="L54" s="148">
        <f t="shared" si="2"/>
        <v>54.046872745019527</v>
      </c>
    </row>
    <row r="55" spans="1:12" ht="15.75" x14ac:dyDescent="0.2">
      <c r="A55" s="146" t="s">
        <v>426</v>
      </c>
      <c r="B55" s="147" t="s">
        <v>427</v>
      </c>
      <c r="C55" s="148">
        <v>187749.48009999999</v>
      </c>
      <c r="D55" s="148">
        <v>0</v>
      </c>
      <c r="E55" s="148">
        <v>186662.36749999999</v>
      </c>
      <c r="F55" s="148">
        <v>0</v>
      </c>
      <c r="G55" s="148">
        <v>187749.992</v>
      </c>
      <c r="H55" s="149">
        <f t="shared" si="3"/>
        <v>187749.992</v>
      </c>
      <c r="I55" s="148">
        <v>144723.55439999999</v>
      </c>
      <c r="J55" s="148">
        <f t="shared" si="0"/>
        <v>99.99972735018811</v>
      </c>
      <c r="K55" s="148">
        <f t="shared" si="1"/>
        <v>99.42097703843389</v>
      </c>
      <c r="L55" s="148">
        <f t="shared" si="2"/>
        <v>77.083121473581741</v>
      </c>
    </row>
    <row r="56" spans="1:12" ht="15.75" x14ac:dyDescent="0.2">
      <c r="A56" s="146" t="s">
        <v>428</v>
      </c>
      <c r="B56" s="147" t="s">
        <v>429</v>
      </c>
      <c r="C56" s="148">
        <v>55994.9859</v>
      </c>
      <c r="D56" s="148">
        <v>652.93630000000007</v>
      </c>
      <c r="E56" s="148">
        <v>55895.792200000004</v>
      </c>
      <c r="F56" s="148">
        <v>623.65539999999999</v>
      </c>
      <c r="G56" s="148">
        <v>56664.220099999999</v>
      </c>
      <c r="H56" s="149">
        <f t="shared" si="3"/>
        <v>56011.283799999997</v>
      </c>
      <c r="I56" s="148">
        <v>45776.470600000001</v>
      </c>
      <c r="J56" s="148">
        <f t="shared" si="0"/>
        <v>99.970902470191206</v>
      </c>
      <c r="K56" s="148">
        <f t="shared" si="1"/>
        <v>99.822852531515693</v>
      </c>
      <c r="L56" s="148">
        <f t="shared" si="2"/>
        <v>80.785494831155376</v>
      </c>
    </row>
    <row r="57" spans="1:12" ht="25.5" x14ac:dyDescent="0.2">
      <c r="A57" s="146" t="s">
        <v>430</v>
      </c>
      <c r="B57" s="147" t="s">
        <v>431</v>
      </c>
      <c r="C57" s="148">
        <v>304.22890000000001</v>
      </c>
      <c r="D57" s="148">
        <v>0</v>
      </c>
      <c r="E57" s="148">
        <v>298.29659999999996</v>
      </c>
      <c r="F57" s="148">
        <v>0</v>
      </c>
      <c r="G57" s="148">
        <v>304.70309999999995</v>
      </c>
      <c r="H57" s="149">
        <f t="shared" si="3"/>
        <v>304.70309999999995</v>
      </c>
      <c r="I57" s="148">
        <v>218.0463</v>
      </c>
      <c r="J57" s="148">
        <f t="shared" si="0"/>
        <v>99.844373096302618</v>
      </c>
      <c r="K57" s="148">
        <f t="shared" si="1"/>
        <v>98.050053758863783</v>
      </c>
      <c r="L57" s="148">
        <f t="shared" si="2"/>
        <v>71.560249961355836</v>
      </c>
    </row>
    <row r="58" spans="1:12" ht="15.75" x14ac:dyDescent="0.2">
      <c r="A58" s="146" t="s">
        <v>432</v>
      </c>
      <c r="B58" s="147" t="s">
        <v>433</v>
      </c>
      <c r="C58" s="148">
        <v>3727.4323999999997</v>
      </c>
      <c r="D58" s="148">
        <v>0</v>
      </c>
      <c r="E58" s="148">
        <v>3463.5422000000003</v>
      </c>
      <c r="F58" s="148">
        <v>0</v>
      </c>
      <c r="G58" s="148">
        <v>3981.6495</v>
      </c>
      <c r="H58" s="149">
        <f t="shared" si="3"/>
        <v>3981.6495</v>
      </c>
      <c r="I58" s="148">
        <v>2565.2595000000001</v>
      </c>
      <c r="J58" s="148">
        <f t="shared" si="0"/>
        <v>93.615281807200759</v>
      </c>
      <c r="K58" s="148">
        <f t="shared" si="1"/>
        <v>92.920322310875463</v>
      </c>
      <c r="L58" s="148">
        <f t="shared" si="2"/>
        <v>64.427054666665157</v>
      </c>
    </row>
    <row r="59" spans="1:12" ht="25.5" x14ac:dyDescent="0.2">
      <c r="A59" s="146" t="s">
        <v>434</v>
      </c>
      <c r="B59" s="147" t="s">
        <v>435</v>
      </c>
      <c r="C59" s="148">
        <v>17017.990100000003</v>
      </c>
      <c r="D59" s="148">
        <v>0</v>
      </c>
      <c r="E59" s="148">
        <v>16776.039199999999</v>
      </c>
      <c r="F59" s="148">
        <v>0</v>
      </c>
      <c r="G59" s="148">
        <v>17025.762699999999</v>
      </c>
      <c r="H59" s="149">
        <f t="shared" si="3"/>
        <v>17025.762699999999</v>
      </c>
      <c r="I59" s="148">
        <v>14052.865599999999</v>
      </c>
      <c r="J59" s="148">
        <f t="shared" si="0"/>
        <v>99.954348006976531</v>
      </c>
      <c r="K59" s="148">
        <f t="shared" si="1"/>
        <v>98.578263951393396</v>
      </c>
      <c r="L59" s="148">
        <f t="shared" si="2"/>
        <v>82.538831579039922</v>
      </c>
    </row>
    <row r="60" spans="1:12" ht="25.5" x14ac:dyDescent="0.2">
      <c r="A60" s="146" t="s">
        <v>436</v>
      </c>
      <c r="B60" s="147" t="s">
        <v>437</v>
      </c>
      <c r="C60" s="148">
        <v>5255.9645</v>
      </c>
      <c r="D60" s="148">
        <v>0</v>
      </c>
      <c r="E60" s="148">
        <v>4984.2210999999998</v>
      </c>
      <c r="F60" s="148">
        <v>0</v>
      </c>
      <c r="G60" s="148">
        <v>5351.8627000000006</v>
      </c>
      <c r="H60" s="149">
        <f t="shared" si="3"/>
        <v>5351.8627000000006</v>
      </c>
      <c r="I60" s="148">
        <v>3894.4031</v>
      </c>
      <c r="J60" s="148">
        <f t="shared" si="0"/>
        <v>98.208134151124611</v>
      </c>
      <c r="K60" s="148">
        <f t="shared" si="1"/>
        <v>94.829809067393811</v>
      </c>
      <c r="L60" s="148">
        <f t="shared" si="2"/>
        <v>72.767246065561437</v>
      </c>
    </row>
    <row r="61" spans="1:12" ht="25.5" x14ac:dyDescent="0.2">
      <c r="A61" s="146" t="s">
        <v>438</v>
      </c>
      <c r="B61" s="147" t="s">
        <v>439</v>
      </c>
      <c r="C61" s="148">
        <v>9903.7847000000002</v>
      </c>
      <c r="D61" s="148">
        <v>0</v>
      </c>
      <c r="E61" s="148">
        <v>9638.7164000000012</v>
      </c>
      <c r="F61" s="148">
        <v>0</v>
      </c>
      <c r="G61" s="148">
        <v>10134.313099999999</v>
      </c>
      <c r="H61" s="149">
        <f t="shared" si="3"/>
        <v>10134.313099999999</v>
      </c>
      <c r="I61" s="148">
        <v>6959.9398000000001</v>
      </c>
      <c r="J61" s="148">
        <f t="shared" si="0"/>
        <v>97.725268622300604</v>
      </c>
      <c r="K61" s="148">
        <f t="shared" si="1"/>
        <v>97.323565606186904</v>
      </c>
      <c r="L61" s="148">
        <f t="shared" si="2"/>
        <v>68.676976242228008</v>
      </c>
    </row>
    <row r="62" spans="1:12" ht="15.75" x14ac:dyDescent="0.2">
      <c r="A62" s="146" t="s">
        <v>440</v>
      </c>
      <c r="B62" s="147" t="s">
        <v>441</v>
      </c>
      <c r="C62" s="148">
        <v>3523.5136000000002</v>
      </c>
      <c r="D62" s="148">
        <v>0.1978</v>
      </c>
      <c r="E62" s="148">
        <v>3445.4180000000001</v>
      </c>
      <c r="F62" s="148">
        <v>0.1123</v>
      </c>
      <c r="G62" s="148">
        <v>3523.7113999999997</v>
      </c>
      <c r="H62" s="149">
        <f t="shared" si="3"/>
        <v>3523.5135999999998</v>
      </c>
      <c r="I62" s="148">
        <v>2761.3812000000003</v>
      </c>
      <c r="J62" s="148">
        <f t="shared" si="0"/>
        <v>100.00000000000003</v>
      </c>
      <c r="K62" s="148">
        <f t="shared" si="1"/>
        <v>97.783587382776091</v>
      </c>
      <c r="L62" s="148">
        <f t="shared" si="2"/>
        <v>78.365702707662166</v>
      </c>
    </row>
    <row r="63" spans="1:12" ht="25.5" x14ac:dyDescent="0.2">
      <c r="A63" s="146" t="s">
        <v>442</v>
      </c>
      <c r="B63" s="147" t="s">
        <v>443</v>
      </c>
      <c r="C63" s="148">
        <v>1702544.2174000002</v>
      </c>
      <c r="D63" s="148">
        <v>0</v>
      </c>
      <c r="E63" s="148">
        <v>1299330.7664999999</v>
      </c>
      <c r="F63" s="148">
        <v>0</v>
      </c>
      <c r="G63" s="148">
        <v>1702323.6669000001</v>
      </c>
      <c r="H63" s="149">
        <f t="shared" si="3"/>
        <v>1702323.6669000001</v>
      </c>
      <c r="I63" s="148">
        <v>1196709.2844</v>
      </c>
      <c r="J63" s="148">
        <f t="shared" si="0"/>
        <v>100.01295584995313</v>
      </c>
      <c r="K63" s="148">
        <f t="shared" si="1"/>
        <v>76.317005644895488</v>
      </c>
      <c r="L63" s="148">
        <f t="shared" si="2"/>
        <v>70.298575275009583</v>
      </c>
    </row>
  </sheetData>
  <mergeCells count="4">
    <mergeCell ref="A1:L1"/>
    <mergeCell ref="A2:L3"/>
    <mergeCell ref="A4:L4"/>
    <mergeCell ref="A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</vt:lpstr>
      <vt:lpstr>2</vt:lpstr>
      <vt:lpstr>3</vt:lpstr>
      <vt:lpstr>4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Мартиросян Арам Герасимович</dc:creator>
  <cp:lastModifiedBy>СТАТКЕВИЧ ДАРЬЯ ИГОРЕВНА</cp:lastModifiedBy>
  <cp:lastPrinted>2016-11-09T17:01:39Z</cp:lastPrinted>
  <dcterms:created xsi:type="dcterms:W3CDTF">2002-06-19T10:16:57Z</dcterms:created>
  <dcterms:modified xsi:type="dcterms:W3CDTF">2016-11-15T13:10:59Z</dcterms:modified>
</cp:coreProperties>
</file>