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1055" tabRatio="787" activeTab="0"/>
  </bookViews>
  <sheets>
    <sheet name="Основные показатели " sheetId="1" r:id="rId1"/>
  </sheets>
  <definedNames>
    <definedName name="_xlnm.Print_Titles" localSheetId="0">'Основные показатели '!$3:$5</definedName>
    <definedName name="_xlnm.Print_Area" localSheetId="0">'Основные показатели '!$A$1:$G$158</definedName>
  </definedNames>
  <calcPr fullCalcOnLoad="1"/>
</workbook>
</file>

<file path=xl/sharedStrings.xml><?xml version="1.0" encoding="utf-8"?>
<sst xmlns="http://schemas.openxmlformats.org/spreadsheetml/2006/main" count="163" uniqueCount="35">
  <si>
    <t>Привлечение</t>
  </si>
  <si>
    <t>ОФЗ-АД</t>
  </si>
  <si>
    <t>в том числе:</t>
  </si>
  <si>
    <t>ОФЗ-ПД</t>
  </si>
  <si>
    <t>Расходы на обслуживание</t>
  </si>
  <si>
    <t>Чистое привлечение</t>
  </si>
  <si>
    <t>Период</t>
  </si>
  <si>
    <t>Вид обязательства</t>
  </si>
  <si>
    <t>Январь</t>
  </si>
  <si>
    <t>ГСО-ФПС</t>
  </si>
  <si>
    <t>ГСО-ППС</t>
  </si>
  <si>
    <t>Эмиссия фактическая</t>
  </si>
  <si>
    <t>ОФЗ-ПК</t>
  </si>
  <si>
    <t>ОФЗ-ИН</t>
  </si>
  <si>
    <t>ОФЗ-н</t>
  </si>
  <si>
    <t>(МЛН. РУБ.)</t>
  </si>
  <si>
    <t>Чистое поступление в федеральный бюджет</t>
  </si>
  <si>
    <r>
      <t xml:space="preserve">Основные показатели исполнения федерального бюджета в 2023 году в части государственных ценных бумаг Российской Федерации, номинальная стоимость которых указана в валюте Российской Федерации
</t>
    </r>
    <r>
      <rPr>
        <sz val="14"/>
        <rFont val="Arial Cyr"/>
        <family val="2"/>
      </rPr>
      <t>(с учетом положений статьи 113 Бюджетного кодекса Российской Федерации)</t>
    </r>
  </si>
  <si>
    <t>Февраль</t>
  </si>
  <si>
    <t xml:space="preserve"> Погашение основного  долга</t>
  </si>
  <si>
    <t>Март</t>
  </si>
  <si>
    <t>Итого за 1 квартал 2023 г.</t>
  </si>
  <si>
    <t>Апрель</t>
  </si>
  <si>
    <t>Май</t>
  </si>
  <si>
    <t>Июнь</t>
  </si>
  <si>
    <t>Итого за 2 квартал 2023 г.</t>
  </si>
  <si>
    <t>Июль</t>
  </si>
  <si>
    <t>Август</t>
  </si>
  <si>
    <t>Сентябрь</t>
  </si>
  <si>
    <t>Итого за 3 квартал 2023 г.</t>
  </si>
  <si>
    <t>Октябрь</t>
  </si>
  <si>
    <t>Ноябрь</t>
  </si>
  <si>
    <t>Декабрь</t>
  </si>
  <si>
    <t>Итого за 4 квартал 2023 г.</t>
  </si>
  <si>
    <t>Итого за январь-декабрь 2023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</si>
</sst>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0.0"/>
    <numFmt numFmtId="183" formatCode="0.00000000"/>
    <numFmt numFmtId="184" formatCode="0.000"/>
    <numFmt numFmtId="185" formatCode="0.0000"/>
    <numFmt numFmtId="186" formatCode="0.000000"/>
    <numFmt numFmtId="187" formatCode="0.000000000"/>
    <numFmt numFmtId="188" formatCode="0.0000000"/>
    <numFmt numFmtId="189" formatCode="0.0000000000"/>
    <numFmt numFmtId="190" formatCode="0.0000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000"/>
    <numFmt numFmtId="194" formatCode="#,##0.0"/>
    <numFmt numFmtId="195" formatCode="#,##0.000000000"/>
    <numFmt numFmtId="196" formatCode="#,##0.00000"/>
    <numFmt numFmtId="197" formatCode="0.000000000000"/>
    <numFmt numFmtId="198" formatCode="#,##0.000000"/>
    <numFmt numFmtId="199" formatCode="#,##0.0000000"/>
    <numFmt numFmtId="200" formatCode="#,##0.00000000"/>
    <numFmt numFmtId="201" formatCode="#,##0.0000000000"/>
    <numFmt numFmtId="202" formatCode="#,##0.000000000000"/>
    <numFmt numFmtId="203" formatCode="#,##0.000"/>
    <numFmt numFmtId="204" formatCode="#,##0.0000"/>
    <numFmt numFmtId="205" formatCode="0.0000000000000"/>
    <numFmt numFmtId="206" formatCode="0.00000000000000"/>
    <numFmt numFmtId="207" formatCode="#,##0.00000000000"/>
    <numFmt numFmtId="208" formatCode="0.000000000000000"/>
    <numFmt numFmtId="209" formatCode="##,###.0\&gt;\&gt;\&gt;"/>
    <numFmt numFmtId="210" formatCode="_-* #,##0.0_р_._-;\-* #,##0.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2AF7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9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left" vertical="justify"/>
    </xf>
    <xf numFmtId="0" fontId="2" fillId="33" borderId="13" xfId="0" applyFont="1" applyFill="1" applyBorder="1" applyAlignment="1">
      <alignment vertical="justify"/>
    </xf>
    <xf numFmtId="19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194" fontId="2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zoomScale="75" zoomScaleNormal="75" zoomScaleSheetLayoutView="75" workbookViewId="0" topLeftCell="A1">
      <pane ySplit="2" topLeftCell="A132" activePane="bottomLeft" state="frozen"/>
      <selection pane="topLeft" activeCell="A1" sqref="A1"/>
      <selection pane="bottomLeft" activeCell="H147" sqref="H147"/>
    </sheetView>
  </sheetViews>
  <sheetFormatPr defaultColWidth="9.00390625" defaultRowHeight="12.75"/>
  <cols>
    <col min="1" max="1" width="26.75390625" style="0" customWidth="1"/>
    <col min="2" max="2" width="18.625" style="0" customWidth="1"/>
    <col min="3" max="3" width="18.75390625" style="0" customWidth="1"/>
    <col min="4" max="4" width="17.125" style="0" customWidth="1"/>
    <col min="5" max="5" width="18.25390625" style="0" customWidth="1"/>
    <col min="6" max="6" width="18.875" style="0" customWidth="1"/>
    <col min="7" max="7" width="23.75390625" style="0" customWidth="1"/>
    <col min="8" max="8" width="37.125" style="0" customWidth="1"/>
    <col min="9" max="13" width="10.375" style="0" bestFit="1" customWidth="1"/>
  </cols>
  <sheetData>
    <row r="1" spans="1:7" ht="75.75" customHeight="1">
      <c r="A1" s="25" t="s">
        <v>17</v>
      </c>
      <c r="B1" s="26"/>
      <c r="C1" s="26"/>
      <c r="D1" s="26"/>
      <c r="E1" s="26"/>
      <c r="F1" s="26"/>
      <c r="G1" s="26"/>
    </row>
    <row r="2" spans="1:7" ht="13.5" thickBot="1">
      <c r="A2" s="2"/>
      <c r="B2" s="2"/>
      <c r="C2" s="2"/>
      <c r="D2" s="2"/>
      <c r="E2" s="2"/>
      <c r="F2" s="2"/>
      <c r="G2" s="7" t="s">
        <v>15</v>
      </c>
    </row>
    <row r="3" spans="1:7" ht="15" customHeight="1">
      <c r="A3" s="3"/>
      <c r="B3" s="22" t="s">
        <v>11</v>
      </c>
      <c r="C3" s="22" t="s">
        <v>0</v>
      </c>
      <c r="D3" s="22" t="s">
        <v>19</v>
      </c>
      <c r="E3" s="22" t="s">
        <v>5</v>
      </c>
      <c r="F3" s="22" t="s">
        <v>4</v>
      </c>
      <c r="G3" s="27" t="s">
        <v>16</v>
      </c>
    </row>
    <row r="4" spans="1:7" ht="52.5" customHeight="1">
      <c r="A4" s="4" t="s">
        <v>6</v>
      </c>
      <c r="B4" s="23"/>
      <c r="C4" s="23"/>
      <c r="D4" s="23"/>
      <c r="E4" s="23"/>
      <c r="F4" s="23"/>
      <c r="G4" s="28"/>
    </row>
    <row r="5" spans="1:7" ht="28.5" customHeight="1" thickBot="1">
      <c r="A5" s="5" t="s">
        <v>7</v>
      </c>
      <c r="B5" s="24"/>
      <c r="C5" s="24"/>
      <c r="D5" s="24"/>
      <c r="E5" s="24"/>
      <c r="F5" s="24"/>
      <c r="G5" s="29"/>
    </row>
    <row r="6" spans="1:7" ht="15.75">
      <c r="A6" s="9" t="s">
        <v>8</v>
      </c>
      <c r="B6" s="1">
        <f aca="true" t="shared" si="0" ref="B6:G6">SUM(B8:B14)</f>
        <v>209502.5876724</v>
      </c>
      <c r="C6" s="1">
        <f t="shared" si="0"/>
        <v>173345.06258295002</v>
      </c>
      <c r="D6" s="1">
        <f t="shared" si="0"/>
        <v>181433.12539852</v>
      </c>
      <c r="E6" s="1">
        <f t="shared" si="0"/>
        <v>-8088.062815569974</v>
      </c>
      <c r="F6" s="1">
        <f t="shared" si="0"/>
        <v>69552.90520321</v>
      </c>
      <c r="G6" s="6">
        <f t="shared" si="0"/>
        <v>-77640.96801877997</v>
      </c>
    </row>
    <row r="7" spans="1:7" ht="15">
      <c r="A7" s="10" t="s">
        <v>2</v>
      </c>
      <c r="B7" s="11"/>
      <c r="C7" s="11"/>
      <c r="D7" s="11"/>
      <c r="E7" s="11"/>
      <c r="F7" s="11"/>
      <c r="G7" s="12"/>
    </row>
    <row r="8" spans="1:7" ht="15">
      <c r="A8" s="15" t="s">
        <v>12</v>
      </c>
      <c r="B8" s="8">
        <v>0</v>
      </c>
      <c r="C8" s="8">
        <v>0</v>
      </c>
      <c r="D8" s="8">
        <v>0</v>
      </c>
      <c r="E8" s="8">
        <f>C8-D8</f>
        <v>0</v>
      </c>
      <c r="F8" s="8">
        <v>20873.2439988</v>
      </c>
      <c r="G8" s="12">
        <f>E8-F8</f>
        <v>-20873.2439988</v>
      </c>
    </row>
    <row r="9" spans="1:7" ht="15">
      <c r="A9" s="15" t="s">
        <v>3</v>
      </c>
      <c r="B9" s="8">
        <v>173174.639</v>
      </c>
      <c r="C9" s="8">
        <v>139268.62737135</v>
      </c>
      <c r="D9" s="8">
        <v>149214.87201191</v>
      </c>
      <c r="E9" s="8">
        <f aca="true" t="shared" si="1" ref="E9:E14">C9-D9</f>
        <v>-9946.244640559977</v>
      </c>
      <c r="F9" s="8">
        <v>40318.09352232</v>
      </c>
      <c r="G9" s="12">
        <f aca="true" t="shared" si="2" ref="G9:G14">E9-F9</f>
        <v>-50264.338162879976</v>
      </c>
    </row>
    <row r="10" spans="1:7" ht="15">
      <c r="A10" s="15" t="s">
        <v>1</v>
      </c>
      <c r="B10" s="8">
        <v>0</v>
      </c>
      <c r="C10" s="8">
        <v>0</v>
      </c>
      <c r="D10" s="8">
        <v>29500</v>
      </c>
      <c r="E10" s="8">
        <f t="shared" si="1"/>
        <v>-29500</v>
      </c>
      <c r="F10" s="8">
        <v>5179.88030762</v>
      </c>
      <c r="G10" s="12">
        <f t="shared" si="2"/>
        <v>-34679.88030762</v>
      </c>
    </row>
    <row r="11" spans="1:7" ht="15">
      <c r="A11" s="15" t="s">
        <v>9</v>
      </c>
      <c r="B11" s="8">
        <v>0</v>
      </c>
      <c r="C11" s="8">
        <v>0</v>
      </c>
      <c r="D11" s="8">
        <v>0</v>
      </c>
      <c r="E11" s="8">
        <f t="shared" si="1"/>
        <v>0</v>
      </c>
      <c r="F11" s="8">
        <v>0</v>
      </c>
      <c r="G11" s="12">
        <f t="shared" si="2"/>
        <v>0</v>
      </c>
    </row>
    <row r="12" spans="1:7" ht="15">
      <c r="A12" s="15" t="s">
        <v>10</v>
      </c>
      <c r="B12" s="8">
        <v>0</v>
      </c>
      <c r="C12" s="8">
        <v>0</v>
      </c>
      <c r="D12" s="8">
        <v>0</v>
      </c>
      <c r="E12" s="8">
        <f t="shared" si="1"/>
        <v>0</v>
      </c>
      <c r="F12" s="8">
        <v>0</v>
      </c>
      <c r="G12" s="12">
        <f t="shared" si="2"/>
        <v>0</v>
      </c>
    </row>
    <row r="13" spans="1:7" ht="15">
      <c r="A13" s="15" t="s">
        <v>14</v>
      </c>
      <c r="B13" s="8">
        <v>0</v>
      </c>
      <c r="C13" s="8">
        <v>0</v>
      </c>
      <c r="D13" s="8">
        <v>2718.25338661</v>
      </c>
      <c r="E13" s="8">
        <f t="shared" si="1"/>
        <v>-2718.25338661</v>
      </c>
      <c r="F13" s="8">
        <v>115.86164418</v>
      </c>
      <c r="G13" s="12">
        <f t="shared" si="2"/>
        <v>-2834.1150307899998</v>
      </c>
    </row>
    <row r="14" spans="1:7" ht="15.75" thickBot="1">
      <c r="A14" s="16" t="s">
        <v>13</v>
      </c>
      <c r="B14" s="13">
        <v>36327.9486724</v>
      </c>
      <c r="C14" s="13">
        <v>34076.4352116</v>
      </c>
      <c r="D14" s="13">
        <v>0</v>
      </c>
      <c r="E14" s="13">
        <f t="shared" si="1"/>
        <v>34076.4352116</v>
      </c>
      <c r="F14" s="13">
        <v>3065.82573029</v>
      </c>
      <c r="G14" s="14">
        <f t="shared" si="2"/>
        <v>31010.60948131</v>
      </c>
    </row>
    <row r="15" spans="1:7" ht="15.75">
      <c r="A15" s="9" t="s">
        <v>18</v>
      </c>
      <c r="B15" s="1">
        <f aca="true" t="shared" si="3" ref="B15:G15">SUM(B17:B23)</f>
        <v>321291.99237762997</v>
      </c>
      <c r="C15" s="1">
        <f t="shared" si="3"/>
        <v>275862.86462936003</v>
      </c>
      <c r="D15" s="1">
        <f t="shared" si="3"/>
        <v>159.63386141</v>
      </c>
      <c r="E15" s="1">
        <f t="shared" si="3"/>
        <v>275703.23076795</v>
      </c>
      <c r="F15" s="1">
        <f t="shared" si="3"/>
        <v>117942.62668986</v>
      </c>
      <c r="G15" s="6">
        <f t="shared" si="3"/>
        <v>157760.60407809</v>
      </c>
    </row>
    <row r="16" spans="1:7" ht="15">
      <c r="A16" s="10" t="s">
        <v>2</v>
      </c>
      <c r="B16" s="11"/>
      <c r="C16" s="11"/>
      <c r="D16" s="11"/>
      <c r="E16" s="11"/>
      <c r="F16" s="11"/>
      <c r="G16" s="12"/>
    </row>
    <row r="17" spans="1:7" ht="15">
      <c r="A17" s="15" t="s">
        <v>12</v>
      </c>
      <c r="B17" s="8">
        <v>0</v>
      </c>
      <c r="C17" s="8">
        <v>0</v>
      </c>
      <c r="D17" s="8">
        <v>0</v>
      </c>
      <c r="E17" s="8">
        <f>C17-D17</f>
        <v>0</v>
      </c>
      <c r="F17" s="8">
        <v>43301.6353719</v>
      </c>
      <c r="G17" s="12">
        <f>E17-F17</f>
        <v>-43301.6353719</v>
      </c>
    </row>
    <row r="18" spans="1:7" ht="15">
      <c r="A18" s="15" t="s">
        <v>3</v>
      </c>
      <c r="B18" s="8">
        <v>258364.15</v>
      </c>
      <c r="C18" s="8">
        <v>216860.11050064</v>
      </c>
      <c r="D18" s="8">
        <v>0</v>
      </c>
      <c r="E18" s="8">
        <f aca="true" t="shared" si="4" ref="E18:E23">C18-D18</f>
        <v>216860.11050064</v>
      </c>
      <c r="F18" s="8">
        <v>65408.62419016</v>
      </c>
      <c r="G18" s="12">
        <f aca="true" t="shared" si="5" ref="G18:G23">E18-F18</f>
        <v>151451.48631048</v>
      </c>
    </row>
    <row r="19" spans="1:7" ht="15">
      <c r="A19" s="15" t="s">
        <v>1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v>1222.35685047</v>
      </c>
      <c r="G19" s="12">
        <f t="shared" si="5"/>
        <v>-1222.35685047</v>
      </c>
    </row>
    <row r="20" spans="1:7" ht="15">
      <c r="A20" s="15" t="s">
        <v>9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v>904.86</v>
      </c>
      <c r="G20" s="12">
        <f t="shared" si="5"/>
        <v>-904.86</v>
      </c>
    </row>
    <row r="21" spans="1:7" ht="15">
      <c r="A21" s="15" t="s">
        <v>10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v>0</v>
      </c>
      <c r="G21" s="12">
        <f t="shared" si="5"/>
        <v>0</v>
      </c>
    </row>
    <row r="22" spans="1:7" ht="15">
      <c r="A22" s="15" t="s">
        <v>14</v>
      </c>
      <c r="B22" s="8">
        <v>0</v>
      </c>
      <c r="C22" s="8">
        <v>0</v>
      </c>
      <c r="D22" s="8">
        <v>159.63386141</v>
      </c>
      <c r="E22" s="8">
        <f t="shared" si="4"/>
        <v>-159.63386141</v>
      </c>
      <c r="F22" s="8">
        <v>607.23929245</v>
      </c>
      <c r="G22" s="12">
        <f t="shared" si="5"/>
        <v>-766.87315386</v>
      </c>
    </row>
    <row r="23" spans="1:7" ht="15.75" thickBot="1">
      <c r="A23" s="16" t="s">
        <v>13</v>
      </c>
      <c r="B23" s="13">
        <v>62927.84237763</v>
      </c>
      <c r="C23" s="13">
        <v>59002.75412872</v>
      </c>
      <c r="D23" s="13">
        <v>0</v>
      </c>
      <c r="E23" s="13">
        <f t="shared" si="4"/>
        <v>59002.75412872</v>
      </c>
      <c r="F23" s="13">
        <v>6497.91098488</v>
      </c>
      <c r="G23" s="14">
        <f t="shared" si="5"/>
        <v>52504.84314384</v>
      </c>
    </row>
    <row r="24" spans="1:7" ht="15.75">
      <c r="A24" s="9" t="s">
        <v>20</v>
      </c>
      <c r="B24" s="1">
        <f aca="true" t="shared" si="6" ref="B24:G24">SUM(B26:B32)</f>
        <v>207630.86762874998</v>
      </c>
      <c r="C24" s="1">
        <f t="shared" si="6"/>
        <v>176347.88647543</v>
      </c>
      <c r="D24" s="1">
        <f t="shared" si="6"/>
        <v>222.3286044</v>
      </c>
      <c r="E24" s="1">
        <f t="shared" si="6"/>
        <v>176125.55787102997</v>
      </c>
      <c r="F24" s="1">
        <f t="shared" si="6"/>
        <v>148461.21706768</v>
      </c>
      <c r="G24" s="6">
        <f t="shared" si="6"/>
        <v>27664.340803350005</v>
      </c>
    </row>
    <row r="25" spans="1:7" ht="15">
      <c r="A25" s="10" t="s">
        <v>2</v>
      </c>
      <c r="B25" s="11"/>
      <c r="C25" s="11"/>
      <c r="D25" s="11"/>
      <c r="E25" s="11"/>
      <c r="F25" s="11"/>
      <c r="G25" s="12"/>
    </row>
    <row r="26" spans="1:7" ht="15">
      <c r="A26" s="15" t="s">
        <v>12</v>
      </c>
      <c r="B26" s="8">
        <v>0</v>
      </c>
      <c r="C26" s="8">
        <v>0</v>
      </c>
      <c r="D26" s="8">
        <v>0</v>
      </c>
      <c r="E26" s="8">
        <f>C26-D26</f>
        <v>0</v>
      </c>
      <c r="F26" s="8">
        <v>83007.32368447</v>
      </c>
      <c r="G26" s="12">
        <f>E26-F26</f>
        <v>-83007.32368447</v>
      </c>
    </row>
    <row r="27" spans="1:7" ht="15">
      <c r="A27" s="15" t="s">
        <v>3</v>
      </c>
      <c r="B27" s="8">
        <v>200362.536</v>
      </c>
      <c r="C27" s="8">
        <v>169421.1949263</v>
      </c>
      <c r="D27" s="8">
        <v>0</v>
      </c>
      <c r="E27" s="8">
        <f aca="true" t="shared" si="7" ref="E27:E32">C27-D27</f>
        <v>169421.1949263</v>
      </c>
      <c r="F27" s="8">
        <v>58947.07547063</v>
      </c>
      <c r="G27" s="12">
        <f aca="true" t="shared" si="8" ref="G27:G32">E27-F27</f>
        <v>110474.11945567</v>
      </c>
    </row>
    <row r="28" spans="1:7" ht="15">
      <c r="A28" s="15" t="s">
        <v>1</v>
      </c>
      <c r="B28" s="8">
        <v>0</v>
      </c>
      <c r="C28" s="8">
        <v>0</v>
      </c>
      <c r="D28" s="8">
        <v>0</v>
      </c>
      <c r="E28" s="8">
        <f t="shared" si="7"/>
        <v>0</v>
      </c>
      <c r="F28" s="8">
        <v>0</v>
      </c>
      <c r="G28" s="12">
        <f t="shared" si="8"/>
        <v>0</v>
      </c>
    </row>
    <row r="29" spans="1:7" ht="15">
      <c r="A29" s="15" t="s">
        <v>9</v>
      </c>
      <c r="B29" s="8">
        <v>0</v>
      </c>
      <c r="C29" s="8">
        <v>0</v>
      </c>
      <c r="D29" s="8">
        <v>0</v>
      </c>
      <c r="E29" s="8">
        <f t="shared" si="7"/>
        <v>0</v>
      </c>
      <c r="F29" s="8">
        <v>0</v>
      </c>
      <c r="G29" s="12">
        <f t="shared" si="8"/>
        <v>0</v>
      </c>
    </row>
    <row r="30" spans="1:7" ht="15">
      <c r="A30" s="15" t="s">
        <v>10</v>
      </c>
      <c r="B30" s="8">
        <v>0</v>
      </c>
      <c r="C30" s="8">
        <v>0</v>
      </c>
      <c r="D30" s="8">
        <v>0</v>
      </c>
      <c r="E30" s="8">
        <f t="shared" si="7"/>
        <v>0</v>
      </c>
      <c r="F30" s="8">
        <v>2861.056</v>
      </c>
      <c r="G30" s="12">
        <f t="shared" si="8"/>
        <v>-2861.056</v>
      </c>
    </row>
    <row r="31" spans="1:7" ht="15">
      <c r="A31" s="15" t="s">
        <v>14</v>
      </c>
      <c r="B31" s="8">
        <v>0</v>
      </c>
      <c r="C31" s="8">
        <v>0</v>
      </c>
      <c r="D31" s="8">
        <v>222.3286044</v>
      </c>
      <c r="E31" s="8">
        <f t="shared" si="7"/>
        <v>-222.3286044</v>
      </c>
      <c r="F31" s="8">
        <v>1.27056863</v>
      </c>
      <c r="G31" s="12">
        <f t="shared" si="8"/>
        <v>-223.59917303</v>
      </c>
    </row>
    <row r="32" spans="1:7" ht="15.75" thickBot="1">
      <c r="A32" s="16" t="s">
        <v>13</v>
      </c>
      <c r="B32" s="13">
        <v>7268.33162875</v>
      </c>
      <c r="C32" s="13">
        <v>6926.69154913</v>
      </c>
      <c r="D32" s="13">
        <v>0</v>
      </c>
      <c r="E32" s="13">
        <f t="shared" si="7"/>
        <v>6926.69154913</v>
      </c>
      <c r="F32" s="13">
        <v>3644.49134395</v>
      </c>
      <c r="G32" s="14">
        <f t="shared" si="8"/>
        <v>3282.2002051799996</v>
      </c>
    </row>
    <row r="33" spans="1:7" ht="32.25" thickBot="1">
      <c r="A33" s="17" t="s">
        <v>21</v>
      </c>
      <c r="B33" s="18">
        <f aca="true" t="shared" si="9" ref="B33:G33">SUM(B35:B41)</f>
        <v>738425.44767878</v>
      </c>
      <c r="C33" s="18">
        <f t="shared" si="9"/>
        <v>625555.81368774</v>
      </c>
      <c r="D33" s="18">
        <f t="shared" si="9"/>
        <v>181815.08786432998</v>
      </c>
      <c r="E33" s="18">
        <f t="shared" si="9"/>
        <v>443740.72582341</v>
      </c>
      <c r="F33" s="18">
        <f t="shared" si="9"/>
        <v>335956.74896075</v>
      </c>
      <c r="G33" s="19">
        <f t="shared" si="9"/>
        <v>107783.97686266</v>
      </c>
    </row>
    <row r="34" spans="1:7" ht="15">
      <c r="A34" s="10" t="s">
        <v>2</v>
      </c>
      <c r="B34" s="11"/>
      <c r="C34" s="11"/>
      <c r="D34" s="11"/>
      <c r="E34" s="11"/>
      <c r="F34" s="11"/>
      <c r="G34" s="12"/>
    </row>
    <row r="35" spans="1:7" ht="15">
      <c r="A35" s="15" t="s">
        <v>12</v>
      </c>
      <c r="B35" s="8">
        <f aca="true" t="shared" si="10" ref="B35:G35">B26+B8+B17</f>
        <v>0</v>
      </c>
      <c r="C35" s="8">
        <f t="shared" si="10"/>
        <v>0</v>
      </c>
      <c r="D35" s="8">
        <f t="shared" si="10"/>
        <v>0</v>
      </c>
      <c r="E35" s="8">
        <f t="shared" si="10"/>
        <v>0</v>
      </c>
      <c r="F35" s="8">
        <f t="shared" si="10"/>
        <v>147182.20305517002</v>
      </c>
      <c r="G35" s="12">
        <f t="shared" si="10"/>
        <v>-147182.20305517002</v>
      </c>
    </row>
    <row r="36" spans="1:7" ht="15">
      <c r="A36" s="15" t="s">
        <v>3</v>
      </c>
      <c r="B36" s="8">
        <f aca="true" t="shared" si="11" ref="B36:G41">B27+B9+B18</f>
        <v>631901.325</v>
      </c>
      <c r="C36" s="8">
        <f t="shared" si="11"/>
        <v>525549.93279829</v>
      </c>
      <c r="D36" s="8">
        <f t="shared" si="11"/>
        <v>149214.87201191</v>
      </c>
      <c r="E36" s="8">
        <f t="shared" si="11"/>
        <v>376335.06078638</v>
      </c>
      <c r="F36" s="8">
        <f t="shared" si="11"/>
        <v>164673.79318311</v>
      </c>
      <c r="G36" s="12">
        <f t="shared" si="11"/>
        <v>211661.26760327</v>
      </c>
    </row>
    <row r="37" spans="1:7" ht="15">
      <c r="A37" s="15" t="s">
        <v>1</v>
      </c>
      <c r="B37" s="8">
        <f t="shared" si="11"/>
        <v>0</v>
      </c>
      <c r="C37" s="8">
        <f t="shared" si="11"/>
        <v>0</v>
      </c>
      <c r="D37" s="8">
        <f t="shared" si="11"/>
        <v>29500</v>
      </c>
      <c r="E37" s="8">
        <f t="shared" si="11"/>
        <v>-29500</v>
      </c>
      <c r="F37" s="8">
        <f t="shared" si="11"/>
        <v>6402.23715809</v>
      </c>
      <c r="G37" s="12">
        <f t="shared" si="11"/>
        <v>-35902.23715809</v>
      </c>
    </row>
    <row r="38" spans="1:7" ht="15">
      <c r="A38" s="15" t="s">
        <v>9</v>
      </c>
      <c r="B38" s="8">
        <f t="shared" si="11"/>
        <v>0</v>
      </c>
      <c r="C38" s="8">
        <f t="shared" si="11"/>
        <v>0</v>
      </c>
      <c r="D38" s="8">
        <f t="shared" si="11"/>
        <v>0</v>
      </c>
      <c r="E38" s="8">
        <f t="shared" si="11"/>
        <v>0</v>
      </c>
      <c r="F38" s="8">
        <f t="shared" si="11"/>
        <v>904.86</v>
      </c>
      <c r="G38" s="12">
        <f t="shared" si="11"/>
        <v>-904.86</v>
      </c>
    </row>
    <row r="39" spans="1:7" ht="15">
      <c r="A39" s="15" t="s">
        <v>10</v>
      </c>
      <c r="B39" s="8">
        <f t="shared" si="11"/>
        <v>0</v>
      </c>
      <c r="C39" s="8">
        <f t="shared" si="11"/>
        <v>0</v>
      </c>
      <c r="D39" s="8">
        <f t="shared" si="11"/>
        <v>0</v>
      </c>
      <c r="E39" s="8">
        <f t="shared" si="11"/>
        <v>0</v>
      </c>
      <c r="F39" s="8">
        <f t="shared" si="11"/>
        <v>2861.056</v>
      </c>
      <c r="G39" s="12">
        <f t="shared" si="11"/>
        <v>-2861.056</v>
      </c>
    </row>
    <row r="40" spans="1:7" ht="15">
      <c r="A40" s="15" t="s">
        <v>14</v>
      </c>
      <c r="B40" s="8">
        <f t="shared" si="11"/>
        <v>0</v>
      </c>
      <c r="C40" s="8">
        <f t="shared" si="11"/>
        <v>0</v>
      </c>
      <c r="D40" s="8">
        <f t="shared" si="11"/>
        <v>3100.21585242</v>
      </c>
      <c r="E40" s="8">
        <f t="shared" si="11"/>
        <v>-3100.21585242</v>
      </c>
      <c r="F40" s="8">
        <f t="shared" si="11"/>
        <v>724.37150526</v>
      </c>
      <c r="G40" s="12">
        <f t="shared" si="11"/>
        <v>-3824.58735768</v>
      </c>
    </row>
    <row r="41" spans="1:7" ht="15.75" thickBot="1">
      <c r="A41" s="16" t="s">
        <v>13</v>
      </c>
      <c r="B41" s="13">
        <f t="shared" si="11"/>
        <v>106524.12267878</v>
      </c>
      <c r="C41" s="13">
        <f t="shared" si="11"/>
        <v>100005.88088945</v>
      </c>
      <c r="D41" s="13">
        <f t="shared" si="11"/>
        <v>0</v>
      </c>
      <c r="E41" s="13">
        <f t="shared" si="11"/>
        <v>100005.88088945</v>
      </c>
      <c r="F41" s="13">
        <f t="shared" si="11"/>
        <v>13208.22805912</v>
      </c>
      <c r="G41" s="14">
        <f t="shared" si="11"/>
        <v>86797.65283033</v>
      </c>
    </row>
    <row r="42" spans="1:7" ht="15.75">
      <c r="A42" s="9" t="s">
        <v>22</v>
      </c>
      <c r="B42" s="1">
        <f aca="true" t="shared" si="12" ref="B42:G42">SUM(B44:B50)</f>
        <v>227036.70497461</v>
      </c>
      <c r="C42" s="1">
        <f t="shared" si="12"/>
        <v>212044.25613336</v>
      </c>
      <c r="D42" s="1">
        <f t="shared" si="12"/>
        <v>141.90130299</v>
      </c>
      <c r="E42" s="1">
        <f t="shared" si="12"/>
        <v>211902.35483037</v>
      </c>
      <c r="F42" s="1">
        <f t="shared" si="12"/>
        <v>113059.04661003</v>
      </c>
      <c r="G42" s="6">
        <f t="shared" si="12"/>
        <v>98843.30822034001</v>
      </c>
    </row>
    <row r="43" spans="1:7" ht="15">
      <c r="A43" s="10" t="s">
        <v>2</v>
      </c>
      <c r="B43" s="11"/>
      <c r="C43" s="11"/>
      <c r="D43" s="11"/>
      <c r="E43" s="11"/>
      <c r="F43" s="11"/>
      <c r="G43" s="12"/>
    </row>
    <row r="44" spans="1:7" ht="15">
      <c r="A44" s="15" t="s">
        <v>12</v>
      </c>
      <c r="B44" s="8">
        <v>0</v>
      </c>
      <c r="C44" s="8">
        <v>0</v>
      </c>
      <c r="D44" s="8">
        <v>0</v>
      </c>
      <c r="E44" s="8">
        <f>C44-D44</f>
        <v>0</v>
      </c>
      <c r="F44" s="8">
        <v>31598.39044874</v>
      </c>
      <c r="G44" s="12">
        <f>E44-F44</f>
        <v>-31598.39044874</v>
      </c>
    </row>
    <row r="45" spans="1:7" ht="15">
      <c r="A45" s="15" t="s">
        <v>3</v>
      </c>
      <c r="B45" s="8">
        <v>203975.344</v>
      </c>
      <c r="C45" s="8">
        <v>190119.12044532</v>
      </c>
      <c r="D45" s="8">
        <v>0</v>
      </c>
      <c r="E45" s="8">
        <f aca="true" t="shared" si="13" ref="E45:E50">C45-D45</f>
        <v>190119.12044532</v>
      </c>
      <c r="F45" s="8">
        <v>80239.00174922</v>
      </c>
      <c r="G45" s="12">
        <f aca="true" t="shared" si="14" ref="G45:G50">E45-F45</f>
        <v>109880.1186961</v>
      </c>
    </row>
    <row r="46" spans="1:7" ht="15">
      <c r="A46" s="15" t="s">
        <v>1</v>
      </c>
      <c r="B46" s="8">
        <v>0</v>
      </c>
      <c r="C46" s="8">
        <v>0</v>
      </c>
      <c r="D46" s="8">
        <v>0</v>
      </c>
      <c r="E46" s="8">
        <f t="shared" si="13"/>
        <v>0</v>
      </c>
      <c r="F46" s="8">
        <v>0</v>
      </c>
      <c r="G46" s="12">
        <f t="shared" si="14"/>
        <v>0</v>
      </c>
    </row>
    <row r="47" spans="1:7" ht="15">
      <c r="A47" s="15" t="s">
        <v>9</v>
      </c>
      <c r="B47" s="8">
        <v>0</v>
      </c>
      <c r="C47" s="8">
        <v>0</v>
      </c>
      <c r="D47" s="8">
        <v>0</v>
      </c>
      <c r="E47" s="8">
        <f t="shared" si="13"/>
        <v>0</v>
      </c>
      <c r="F47" s="8">
        <v>299.2</v>
      </c>
      <c r="G47" s="12">
        <f t="shared" si="14"/>
        <v>-299.2</v>
      </c>
    </row>
    <row r="48" spans="1:7" ht="15">
      <c r="A48" s="15" t="s">
        <v>10</v>
      </c>
      <c r="B48" s="8">
        <v>0</v>
      </c>
      <c r="C48" s="8">
        <v>0</v>
      </c>
      <c r="D48" s="8">
        <v>0</v>
      </c>
      <c r="E48" s="8">
        <f t="shared" si="13"/>
        <v>0</v>
      </c>
      <c r="F48" s="8">
        <v>975.36</v>
      </c>
      <c r="G48" s="12">
        <f t="shared" si="14"/>
        <v>-975.36</v>
      </c>
    </row>
    <row r="49" spans="1:7" ht="15">
      <c r="A49" s="15" t="s">
        <v>14</v>
      </c>
      <c r="B49" s="8">
        <v>0</v>
      </c>
      <c r="C49" s="8">
        <v>0</v>
      </c>
      <c r="D49" s="8">
        <v>141.90130299</v>
      </c>
      <c r="E49" s="8">
        <f t="shared" si="13"/>
        <v>-141.90130299</v>
      </c>
      <c r="F49" s="8">
        <v>1.49081903</v>
      </c>
      <c r="G49" s="12">
        <f t="shared" si="14"/>
        <v>-143.39212202000002</v>
      </c>
    </row>
    <row r="50" spans="1:7" ht="15.75" thickBot="1">
      <c r="A50" s="16" t="s">
        <v>13</v>
      </c>
      <c r="B50" s="13">
        <v>23061.36097461</v>
      </c>
      <c r="C50" s="13">
        <v>21925.13568804</v>
      </c>
      <c r="D50" s="13">
        <v>0</v>
      </c>
      <c r="E50" s="13">
        <f t="shared" si="13"/>
        <v>21925.13568804</v>
      </c>
      <c r="F50" s="13">
        <v>-54.39640696</v>
      </c>
      <c r="G50" s="14">
        <f t="shared" si="14"/>
        <v>21979.532095000002</v>
      </c>
    </row>
    <row r="51" spans="1:7" ht="15.75">
      <c r="A51" s="9" t="s">
        <v>23</v>
      </c>
      <c r="B51" s="1">
        <f aca="true" t="shared" si="15" ref="B51:G51">SUM(B53:B59)</f>
        <v>246935.21155899996</v>
      </c>
      <c r="C51" s="1">
        <f t="shared" si="15"/>
        <v>229706.97231473</v>
      </c>
      <c r="D51" s="1">
        <f t="shared" si="15"/>
        <v>39044.81508403</v>
      </c>
      <c r="E51" s="1">
        <f t="shared" si="15"/>
        <v>190662.15723069996</v>
      </c>
      <c r="F51" s="1">
        <f t="shared" si="15"/>
        <v>110376.37364728</v>
      </c>
      <c r="G51" s="6">
        <f t="shared" si="15"/>
        <v>80285.78358342001</v>
      </c>
    </row>
    <row r="52" spans="1:7" ht="15">
      <c r="A52" s="10" t="s">
        <v>2</v>
      </c>
      <c r="B52" s="11"/>
      <c r="C52" s="11"/>
      <c r="D52" s="11"/>
      <c r="E52" s="11"/>
      <c r="F52" s="11"/>
      <c r="G52" s="12"/>
    </row>
    <row r="53" spans="1:7" ht="15">
      <c r="A53" s="15" t="s">
        <v>12</v>
      </c>
      <c r="B53" s="8">
        <v>75500.559</v>
      </c>
      <c r="C53" s="8">
        <v>72910.3702784</v>
      </c>
      <c r="D53" s="8">
        <v>0</v>
      </c>
      <c r="E53" s="8">
        <f>C53-D53</f>
        <v>72910.3702784</v>
      </c>
      <c r="F53" s="8">
        <v>27730.252215</v>
      </c>
      <c r="G53" s="12">
        <f>E53-F53</f>
        <v>45180.118063400005</v>
      </c>
    </row>
    <row r="54" spans="1:7" ht="15">
      <c r="A54" s="15" t="s">
        <v>3</v>
      </c>
      <c r="B54" s="8">
        <v>134063.629</v>
      </c>
      <c r="C54" s="8">
        <v>121288.37516201</v>
      </c>
      <c r="D54" s="8">
        <v>0</v>
      </c>
      <c r="E54" s="8">
        <f aca="true" t="shared" si="16" ref="E54:E59">C54-D54</f>
        <v>121288.37516201</v>
      </c>
      <c r="F54" s="8">
        <v>81705.87494749</v>
      </c>
      <c r="G54" s="12">
        <f aca="true" t="shared" si="17" ref="G54:G59">E54-F54</f>
        <v>39582.50021452</v>
      </c>
    </row>
    <row r="55" spans="1:7" ht="15">
      <c r="A55" s="15" t="s">
        <v>1</v>
      </c>
      <c r="B55" s="8">
        <v>0</v>
      </c>
      <c r="C55" s="8">
        <v>0</v>
      </c>
      <c r="D55" s="8">
        <v>0</v>
      </c>
      <c r="E55" s="8">
        <f t="shared" si="16"/>
        <v>0</v>
      </c>
      <c r="F55" s="8">
        <v>0</v>
      </c>
      <c r="G55" s="12">
        <f t="shared" si="17"/>
        <v>0</v>
      </c>
    </row>
    <row r="56" spans="1:7" ht="15">
      <c r="A56" s="15" t="s">
        <v>9</v>
      </c>
      <c r="B56" s="8">
        <v>0</v>
      </c>
      <c r="C56" s="8">
        <v>0</v>
      </c>
      <c r="D56" s="8">
        <v>38966.682</v>
      </c>
      <c r="E56" s="8">
        <f t="shared" si="16"/>
        <v>-38966.682</v>
      </c>
      <c r="F56" s="8">
        <v>1102.698</v>
      </c>
      <c r="G56" s="12">
        <f t="shared" si="17"/>
        <v>-40069.38</v>
      </c>
    </row>
    <row r="57" spans="1:7" ht="15">
      <c r="A57" s="15" t="s">
        <v>10</v>
      </c>
      <c r="B57" s="8">
        <v>0</v>
      </c>
      <c r="C57" s="8">
        <v>0</v>
      </c>
      <c r="D57" s="8">
        <v>0</v>
      </c>
      <c r="E57" s="8">
        <f t="shared" si="16"/>
        <v>0</v>
      </c>
      <c r="F57" s="8">
        <v>0</v>
      </c>
      <c r="G57" s="12">
        <f t="shared" si="17"/>
        <v>0</v>
      </c>
    </row>
    <row r="58" spans="1:7" ht="15">
      <c r="A58" s="15" t="s">
        <v>14</v>
      </c>
      <c r="B58" s="8">
        <v>0</v>
      </c>
      <c r="C58" s="8">
        <v>0</v>
      </c>
      <c r="D58" s="8">
        <v>78.13308403</v>
      </c>
      <c r="E58" s="8">
        <f t="shared" si="16"/>
        <v>-78.13308403</v>
      </c>
      <c r="F58" s="8">
        <v>1.35154299</v>
      </c>
      <c r="G58" s="12">
        <f t="shared" si="17"/>
        <v>-79.48462702</v>
      </c>
    </row>
    <row r="59" spans="1:7" ht="15.75" thickBot="1">
      <c r="A59" s="16" t="s">
        <v>13</v>
      </c>
      <c r="B59" s="13">
        <v>37371.023559</v>
      </c>
      <c r="C59" s="13">
        <v>35508.22687432</v>
      </c>
      <c r="D59" s="13">
        <v>0</v>
      </c>
      <c r="E59" s="13">
        <f t="shared" si="16"/>
        <v>35508.22687432</v>
      </c>
      <c r="F59" s="13">
        <v>-163.8030582</v>
      </c>
      <c r="G59" s="14">
        <f t="shared" si="17"/>
        <v>35672.029932519996</v>
      </c>
    </row>
    <row r="60" spans="1:7" ht="15.75">
      <c r="A60" s="9" t="s">
        <v>24</v>
      </c>
      <c r="B60" s="1">
        <f aca="true" t="shared" si="18" ref="B60:G60">SUM(B62:B68)</f>
        <v>361906.16223486</v>
      </c>
      <c r="C60" s="1">
        <f t="shared" si="18"/>
        <v>339514.11712948</v>
      </c>
      <c r="D60" s="1">
        <f t="shared" si="18"/>
        <v>30.64045974</v>
      </c>
      <c r="E60" s="1">
        <f t="shared" si="18"/>
        <v>339483.47666974</v>
      </c>
      <c r="F60" s="1">
        <f t="shared" si="18"/>
        <v>84366.91823681</v>
      </c>
      <c r="G60" s="6">
        <f t="shared" si="18"/>
        <v>255116.55843293003</v>
      </c>
    </row>
    <row r="61" spans="1:7" ht="15">
      <c r="A61" s="10" t="s">
        <v>2</v>
      </c>
      <c r="B61" s="11"/>
      <c r="C61" s="11"/>
      <c r="D61" s="11"/>
      <c r="E61" s="11"/>
      <c r="F61" s="11"/>
      <c r="G61" s="12"/>
    </row>
    <row r="62" spans="1:7" ht="15">
      <c r="A62" s="15" t="s">
        <v>12</v>
      </c>
      <c r="B62" s="8">
        <v>171222.393</v>
      </c>
      <c r="C62" s="8">
        <v>164510.76817858</v>
      </c>
      <c r="D62" s="8">
        <v>0</v>
      </c>
      <c r="E62" s="8">
        <f>C62-D62</f>
        <v>164510.76817858</v>
      </c>
      <c r="F62" s="8">
        <v>72517.91152997</v>
      </c>
      <c r="G62" s="12">
        <f>E62-F62</f>
        <v>91992.85664861</v>
      </c>
    </row>
    <row r="63" spans="1:7" ht="15">
      <c r="A63" s="15" t="s">
        <v>3</v>
      </c>
      <c r="B63" s="8">
        <v>142724.847</v>
      </c>
      <c r="C63" s="8">
        <v>129441.4435442</v>
      </c>
      <c r="D63" s="8">
        <v>0</v>
      </c>
      <c r="E63" s="8">
        <f aca="true" t="shared" si="19" ref="E63:E68">C63-D63</f>
        <v>129441.4435442</v>
      </c>
      <c r="F63" s="8">
        <v>12148.7852396</v>
      </c>
      <c r="G63" s="12">
        <f aca="true" t="shared" si="20" ref="G63:G68">E63-F63</f>
        <v>117292.6583046</v>
      </c>
    </row>
    <row r="64" spans="1:7" ht="15">
      <c r="A64" s="15" t="s">
        <v>1</v>
      </c>
      <c r="B64" s="8">
        <v>0</v>
      </c>
      <c r="C64" s="8">
        <v>0</v>
      </c>
      <c r="D64" s="8">
        <v>0</v>
      </c>
      <c r="E64" s="8">
        <f t="shared" si="19"/>
        <v>0</v>
      </c>
      <c r="F64" s="8">
        <v>0</v>
      </c>
      <c r="G64" s="12">
        <f t="shared" si="20"/>
        <v>0</v>
      </c>
    </row>
    <row r="65" spans="1:7" ht="15">
      <c r="A65" s="15" t="s">
        <v>9</v>
      </c>
      <c r="B65" s="8">
        <v>0</v>
      </c>
      <c r="C65" s="8">
        <v>0</v>
      </c>
      <c r="D65" s="8">
        <v>0</v>
      </c>
      <c r="E65" s="8">
        <f t="shared" si="19"/>
        <v>0</v>
      </c>
      <c r="F65" s="8">
        <v>0</v>
      </c>
      <c r="G65" s="12">
        <f t="shared" si="20"/>
        <v>0</v>
      </c>
    </row>
    <row r="66" spans="1:7" ht="15">
      <c r="A66" s="15" t="s">
        <v>10</v>
      </c>
      <c r="B66" s="8">
        <v>0</v>
      </c>
      <c r="C66" s="8">
        <v>0</v>
      </c>
      <c r="D66" s="8">
        <v>0</v>
      </c>
      <c r="E66" s="8">
        <f t="shared" si="19"/>
        <v>0</v>
      </c>
      <c r="F66" s="8">
        <v>0</v>
      </c>
      <c r="G66" s="12">
        <f t="shared" si="20"/>
        <v>0</v>
      </c>
    </row>
    <row r="67" spans="1:7" ht="15">
      <c r="A67" s="15" t="s">
        <v>14</v>
      </c>
      <c r="B67" s="8">
        <v>0</v>
      </c>
      <c r="C67" s="8">
        <v>0</v>
      </c>
      <c r="D67" s="8">
        <v>30.64045974</v>
      </c>
      <c r="E67" s="8">
        <f t="shared" si="19"/>
        <v>-30.64045974</v>
      </c>
      <c r="F67" s="8">
        <v>0.68730508</v>
      </c>
      <c r="G67" s="12">
        <f t="shared" si="20"/>
        <v>-31.327764820000002</v>
      </c>
    </row>
    <row r="68" spans="1:7" ht="15.75" thickBot="1">
      <c r="A68" s="16" t="s">
        <v>13</v>
      </c>
      <c r="B68" s="13">
        <v>47958.92223486</v>
      </c>
      <c r="C68" s="13">
        <v>45561.9054067</v>
      </c>
      <c r="D68" s="13">
        <v>0</v>
      </c>
      <c r="E68" s="13">
        <f t="shared" si="19"/>
        <v>45561.9054067</v>
      </c>
      <c r="F68" s="13">
        <v>-300.46583784</v>
      </c>
      <c r="G68" s="14">
        <f t="shared" si="20"/>
        <v>45862.37124454</v>
      </c>
    </row>
    <row r="69" spans="1:7" ht="32.25" thickBot="1">
      <c r="A69" s="17" t="s">
        <v>25</v>
      </c>
      <c r="B69" s="18">
        <f aca="true" t="shared" si="21" ref="B69:G69">SUM(B71:B77)</f>
        <v>835878.0787684699</v>
      </c>
      <c r="C69" s="18">
        <f t="shared" si="21"/>
        <v>781265.34557757</v>
      </c>
      <c r="D69" s="18">
        <f t="shared" si="21"/>
        <v>39217.35684676</v>
      </c>
      <c r="E69" s="18">
        <f t="shared" si="21"/>
        <v>742047.98873081</v>
      </c>
      <c r="F69" s="18">
        <f t="shared" si="21"/>
        <v>307802.33849411993</v>
      </c>
      <c r="G69" s="19">
        <f t="shared" si="21"/>
        <v>434245.65023669007</v>
      </c>
    </row>
    <row r="70" spans="1:7" ht="15">
      <c r="A70" s="10" t="s">
        <v>2</v>
      </c>
      <c r="B70" s="11"/>
      <c r="C70" s="11"/>
      <c r="D70" s="11"/>
      <c r="E70" s="11"/>
      <c r="F70" s="11"/>
      <c r="G70" s="12"/>
    </row>
    <row r="71" spans="1:7" ht="15">
      <c r="A71" s="15" t="s">
        <v>12</v>
      </c>
      <c r="B71" s="8">
        <f aca="true" t="shared" si="22" ref="B71:G71">B62+B44+B53</f>
        <v>246722.952</v>
      </c>
      <c r="C71" s="8">
        <f t="shared" si="22"/>
        <v>237421.13845698</v>
      </c>
      <c r="D71" s="8">
        <f t="shared" si="22"/>
        <v>0</v>
      </c>
      <c r="E71" s="8">
        <f t="shared" si="22"/>
        <v>237421.13845698</v>
      </c>
      <c r="F71" s="8">
        <f t="shared" si="22"/>
        <v>131846.55419371</v>
      </c>
      <c r="G71" s="12">
        <f t="shared" si="22"/>
        <v>105574.58426327001</v>
      </c>
    </row>
    <row r="72" spans="1:7" ht="15">
      <c r="A72" s="15" t="s">
        <v>3</v>
      </c>
      <c r="B72" s="8">
        <f aca="true" t="shared" si="23" ref="B72:G72">B63+B45+B54</f>
        <v>480763.81999999995</v>
      </c>
      <c r="C72" s="8">
        <f t="shared" si="23"/>
        <v>440848.93915153004</v>
      </c>
      <c r="D72" s="8">
        <f t="shared" si="23"/>
        <v>0</v>
      </c>
      <c r="E72" s="8">
        <f t="shared" si="23"/>
        <v>440848.93915153004</v>
      </c>
      <c r="F72" s="8">
        <f t="shared" si="23"/>
        <v>174093.66193631</v>
      </c>
      <c r="G72" s="12">
        <f t="shared" si="23"/>
        <v>266755.27721522003</v>
      </c>
    </row>
    <row r="73" spans="1:7" ht="15">
      <c r="A73" s="15" t="s">
        <v>1</v>
      </c>
      <c r="B73" s="8">
        <f aca="true" t="shared" si="24" ref="B73:G73">B64+B46+B55</f>
        <v>0</v>
      </c>
      <c r="C73" s="8">
        <f t="shared" si="24"/>
        <v>0</v>
      </c>
      <c r="D73" s="8">
        <f t="shared" si="24"/>
        <v>0</v>
      </c>
      <c r="E73" s="8">
        <f t="shared" si="24"/>
        <v>0</v>
      </c>
      <c r="F73" s="8">
        <f t="shared" si="24"/>
        <v>0</v>
      </c>
      <c r="G73" s="12">
        <f t="shared" si="24"/>
        <v>0</v>
      </c>
    </row>
    <row r="74" spans="1:7" ht="15">
      <c r="A74" s="15" t="s">
        <v>9</v>
      </c>
      <c r="B74" s="8">
        <f aca="true" t="shared" si="25" ref="B74:G74">B65+B47+B56</f>
        <v>0</v>
      </c>
      <c r="C74" s="8">
        <f t="shared" si="25"/>
        <v>0</v>
      </c>
      <c r="D74" s="8">
        <f t="shared" si="25"/>
        <v>38966.682</v>
      </c>
      <c r="E74" s="8">
        <f t="shared" si="25"/>
        <v>-38966.682</v>
      </c>
      <c r="F74" s="8">
        <f t="shared" si="25"/>
        <v>1401.8980000000001</v>
      </c>
      <c r="G74" s="12">
        <f t="shared" si="25"/>
        <v>-40368.579999999994</v>
      </c>
    </row>
    <row r="75" spans="1:7" ht="15">
      <c r="A75" s="15" t="s">
        <v>10</v>
      </c>
      <c r="B75" s="8">
        <f aca="true" t="shared" si="26" ref="B75:G75">B66+B48+B57</f>
        <v>0</v>
      </c>
      <c r="C75" s="8">
        <f t="shared" si="26"/>
        <v>0</v>
      </c>
      <c r="D75" s="8">
        <f t="shared" si="26"/>
        <v>0</v>
      </c>
      <c r="E75" s="8">
        <f t="shared" si="26"/>
        <v>0</v>
      </c>
      <c r="F75" s="8">
        <f t="shared" si="26"/>
        <v>975.36</v>
      </c>
      <c r="G75" s="12">
        <f t="shared" si="26"/>
        <v>-975.36</v>
      </c>
    </row>
    <row r="76" spans="1:7" ht="15">
      <c r="A76" s="15" t="s">
        <v>14</v>
      </c>
      <c r="B76" s="8">
        <f aca="true" t="shared" si="27" ref="B76:G76">B67+B49+B58</f>
        <v>0</v>
      </c>
      <c r="C76" s="8">
        <f t="shared" si="27"/>
        <v>0</v>
      </c>
      <c r="D76" s="8">
        <f t="shared" si="27"/>
        <v>250.67484676000004</v>
      </c>
      <c r="E76" s="8">
        <f t="shared" si="27"/>
        <v>-250.67484676000004</v>
      </c>
      <c r="F76" s="8">
        <f t="shared" si="27"/>
        <v>3.5296670999999997</v>
      </c>
      <c r="G76" s="12">
        <f t="shared" si="27"/>
        <v>-254.20451386000002</v>
      </c>
    </row>
    <row r="77" spans="1:7" ht="15.75" thickBot="1">
      <c r="A77" s="16" t="s">
        <v>13</v>
      </c>
      <c r="B77" s="13">
        <f aca="true" t="shared" si="28" ref="B77:G77">B68+B50+B59</f>
        <v>108391.30676847</v>
      </c>
      <c r="C77" s="13">
        <f t="shared" si="28"/>
        <v>102995.26796906</v>
      </c>
      <c r="D77" s="13">
        <f t="shared" si="28"/>
        <v>0</v>
      </c>
      <c r="E77" s="13">
        <f t="shared" si="28"/>
        <v>102995.26796906</v>
      </c>
      <c r="F77" s="13">
        <f t="shared" si="28"/>
        <v>-518.665303</v>
      </c>
      <c r="G77" s="14">
        <f t="shared" si="28"/>
        <v>103513.93327206</v>
      </c>
    </row>
    <row r="78" spans="1:7" ht="15.75">
      <c r="A78" s="9" t="s">
        <v>26</v>
      </c>
      <c r="B78" s="1">
        <f aca="true" t="shared" si="29" ref="B78:G78">SUM(B80:B86)</f>
        <v>363974.40644225996</v>
      </c>
      <c r="C78" s="1">
        <f t="shared" si="29"/>
        <v>339902.94938862993</v>
      </c>
      <c r="D78" s="1">
        <f t="shared" si="29"/>
        <v>13382.2193816</v>
      </c>
      <c r="E78" s="1">
        <f t="shared" si="29"/>
        <v>326520.7300070299</v>
      </c>
      <c r="F78" s="1">
        <f t="shared" si="29"/>
        <v>61903.83680283</v>
      </c>
      <c r="G78" s="6">
        <f t="shared" si="29"/>
        <v>264616.8932042</v>
      </c>
    </row>
    <row r="79" spans="1:7" ht="15">
      <c r="A79" s="10" t="s">
        <v>2</v>
      </c>
      <c r="B79" s="11"/>
      <c r="C79" s="11"/>
      <c r="D79" s="11"/>
      <c r="E79" s="11"/>
      <c r="F79" s="11"/>
      <c r="G79" s="12"/>
    </row>
    <row r="80" spans="1:7" ht="15">
      <c r="A80" s="15" t="s">
        <v>12</v>
      </c>
      <c r="B80" s="8">
        <v>273878.627</v>
      </c>
      <c r="C80" s="8">
        <v>262762.00814094</v>
      </c>
      <c r="D80" s="8">
        <v>0</v>
      </c>
      <c r="E80" s="8">
        <f>C80-D80</f>
        <v>262762.00814094</v>
      </c>
      <c r="F80" s="8">
        <v>16562.21483157</v>
      </c>
      <c r="G80" s="12">
        <f>E80-F80</f>
        <v>246199.79330937</v>
      </c>
    </row>
    <row r="81" spans="1:7" ht="15">
      <c r="A81" s="15" t="s">
        <v>3</v>
      </c>
      <c r="B81" s="8">
        <v>79630.055</v>
      </c>
      <c r="C81" s="8">
        <v>67173.43526241</v>
      </c>
      <c r="D81" s="8">
        <v>0</v>
      </c>
      <c r="E81" s="8">
        <f aca="true" t="shared" si="30" ref="E81:E86">C81-D81</f>
        <v>67173.43526241</v>
      </c>
      <c r="F81" s="8">
        <v>37599.22531394</v>
      </c>
      <c r="G81" s="12">
        <f aca="true" t="shared" si="31" ref="G81:G86">E81-F81</f>
        <v>29574.20994847</v>
      </c>
    </row>
    <row r="82" spans="1:7" ht="15">
      <c r="A82" s="15" t="s">
        <v>1</v>
      </c>
      <c r="B82" s="8">
        <v>0</v>
      </c>
      <c r="C82" s="8">
        <v>0</v>
      </c>
      <c r="D82" s="8">
        <v>13362.52683197</v>
      </c>
      <c r="E82" s="8">
        <f t="shared" si="30"/>
        <v>-13362.52683197</v>
      </c>
      <c r="F82" s="8">
        <v>4376.01447565</v>
      </c>
      <c r="G82" s="12">
        <f t="shared" si="31"/>
        <v>-17738.541307620002</v>
      </c>
    </row>
    <row r="83" spans="1:7" ht="15">
      <c r="A83" s="15" t="s">
        <v>9</v>
      </c>
      <c r="B83" s="8">
        <v>0</v>
      </c>
      <c r="C83" s="8">
        <v>0</v>
      </c>
      <c r="D83" s="8">
        <v>0</v>
      </c>
      <c r="E83" s="8">
        <f t="shared" si="30"/>
        <v>0</v>
      </c>
      <c r="F83" s="8">
        <v>0</v>
      </c>
      <c r="G83" s="12">
        <f t="shared" si="31"/>
        <v>0</v>
      </c>
    </row>
    <row r="84" spans="1:7" ht="15">
      <c r="A84" s="15" t="s">
        <v>10</v>
      </c>
      <c r="B84" s="8">
        <v>0</v>
      </c>
      <c r="C84" s="8">
        <v>0</v>
      </c>
      <c r="D84" s="8">
        <v>0</v>
      </c>
      <c r="E84" s="8">
        <f t="shared" si="30"/>
        <v>0</v>
      </c>
      <c r="F84" s="8">
        <v>0</v>
      </c>
      <c r="G84" s="12">
        <f t="shared" si="31"/>
        <v>0</v>
      </c>
    </row>
    <row r="85" spans="1:7" ht="15">
      <c r="A85" s="15" t="s">
        <v>14</v>
      </c>
      <c r="B85" s="8">
        <v>0</v>
      </c>
      <c r="C85" s="8">
        <v>0</v>
      </c>
      <c r="D85" s="8">
        <v>19.69254963</v>
      </c>
      <c r="E85" s="8">
        <f t="shared" si="30"/>
        <v>-19.69254963</v>
      </c>
      <c r="F85" s="8">
        <v>0.56088813</v>
      </c>
      <c r="G85" s="12">
        <f t="shared" si="31"/>
        <v>-20.253437759999997</v>
      </c>
    </row>
    <row r="86" spans="1:7" ht="15.75" thickBot="1">
      <c r="A86" s="16" t="s">
        <v>13</v>
      </c>
      <c r="B86" s="13">
        <v>10465.72444226</v>
      </c>
      <c r="C86" s="13">
        <v>9967.50598528</v>
      </c>
      <c r="D86" s="13">
        <v>0</v>
      </c>
      <c r="E86" s="13">
        <f t="shared" si="30"/>
        <v>9967.50598528</v>
      </c>
      <c r="F86" s="13">
        <v>3365.82129354</v>
      </c>
      <c r="G86" s="14">
        <f t="shared" si="31"/>
        <v>6601.68469174</v>
      </c>
    </row>
    <row r="87" spans="1:7" ht="15.75">
      <c r="A87" s="9" t="s">
        <v>27</v>
      </c>
      <c r="B87" s="1">
        <f aca="true" t="shared" si="32" ref="B87:G87">SUM(B89:B95)</f>
        <v>245813.12073696</v>
      </c>
      <c r="C87" s="1">
        <f t="shared" si="32"/>
        <v>230218.56509187998</v>
      </c>
      <c r="D87" s="1">
        <f t="shared" si="32"/>
        <v>369810.2982193</v>
      </c>
      <c r="E87" s="1">
        <f t="shared" si="32"/>
        <v>-139591.73312742004</v>
      </c>
      <c r="F87" s="1">
        <f t="shared" si="32"/>
        <v>258540.24125941002</v>
      </c>
      <c r="G87" s="6">
        <f t="shared" si="32"/>
        <v>-398131.97438683</v>
      </c>
    </row>
    <row r="88" spans="1:7" ht="15">
      <c r="A88" s="10" t="s">
        <v>2</v>
      </c>
      <c r="B88" s="11"/>
      <c r="C88" s="11"/>
      <c r="D88" s="11"/>
      <c r="E88" s="11"/>
      <c r="F88" s="11"/>
      <c r="G88" s="12"/>
    </row>
    <row r="89" spans="1:7" ht="15">
      <c r="A89" s="15" t="s">
        <v>12</v>
      </c>
      <c r="B89" s="8">
        <v>150191.304</v>
      </c>
      <c r="C89" s="8">
        <v>144761.20103176</v>
      </c>
      <c r="D89" s="8">
        <v>0</v>
      </c>
      <c r="E89" s="8">
        <f>C89-D89</f>
        <v>144761.20103176</v>
      </c>
      <c r="F89" s="8">
        <v>44764.34132011</v>
      </c>
      <c r="G89" s="12">
        <f>E89-F89</f>
        <v>99996.85971165</v>
      </c>
    </row>
    <row r="90" spans="1:7" ht="15">
      <c r="A90" s="15" t="s">
        <v>3</v>
      </c>
      <c r="B90" s="8">
        <v>45538.405</v>
      </c>
      <c r="C90" s="8">
        <v>37779.91659585</v>
      </c>
      <c r="D90" s="8">
        <v>221628.67090483</v>
      </c>
      <c r="E90" s="8">
        <f aca="true" t="shared" si="33" ref="E90:E95">C90-D90</f>
        <v>-183848.75430898002</v>
      </c>
      <c r="F90" s="8">
        <v>110209.1162194</v>
      </c>
      <c r="G90" s="12">
        <f aca="true" t="shared" si="34" ref="G90:G95">E90-F90</f>
        <v>-294057.87052838004</v>
      </c>
    </row>
    <row r="91" spans="1:7" ht="15">
      <c r="A91" s="15" t="s">
        <v>1</v>
      </c>
      <c r="B91" s="8">
        <v>0</v>
      </c>
      <c r="C91" s="8">
        <v>0</v>
      </c>
      <c r="D91" s="8">
        <v>1.9297</v>
      </c>
      <c r="E91" s="8">
        <f t="shared" si="33"/>
        <v>-1.9297</v>
      </c>
      <c r="F91" s="8">
        <v>1178.35314347</v>
      </c>
      <c r="G91" s="12">
        <f t="shared" si="34"/>
        <v>-1180.28284347</v>
      </c>
    </row>
    <row r="92" spans="1:7" ht="15">
      <c r="A92" s="15" t="s">
        <v>9</v>
      </c>
      <c r="B92" s="8">
        <v>0</v>
      </c>
      <c r="C92" s="8">
        <v>0</v>
      </c>
      <c r="D92" s="8">
        <v>0</v>
      </c>
      <c r="E92" s="8">
        <f t="shared" si="33"/>
        <v>0</v>
      </c>
      <c r="F92" s="8">
        <v>904.86</v>
      </c>
      <c r="G92" s="12">
        <f t="shared" si="34"/>
        <v>-904.86</v>
      </c>
    </row>
    <row r="93" spans="1:7" ht="15">
      <c r="A93" s="15" t="s">
        <v>10</v>
      </c>
      <c r="B93" s="8">
        <v>0</v>
      </c>
      <c r="C93" s="8">
        <v>0</v>
      </c>
      <c r="D93" s="8">
        <v>0</v>
      </c>
      <c r="E93" s="8">
        <f t="shared" si="33"/>
        <v>0</v>
      </c>
      <c r="F93" s="8">
        <v>0</v>
      </c>
      <c r="G93" s="12">
        <f t="shared" si="34"/>
        <v>0</v>
      </c>
    </row>
    <row r="94" spans="1:7" ht="15">
      <c r="A94" s="15" t="s">
        <v>14</v>
      </c>
      <c r="B94" s="8">
        <v>0</v>
      </c>
      <c r="C94" s="8">
        <v>0</v>
      </c>
      <c r="D94" s="8">
        <v>4618.39395507</v>
      </c>
      <c r="E94" s="8">
        <f t="shared" si="33"/>
        <v>-4618.39395507</v>
      </c>
      <c r="F94" s="8">
        <v>731.42377453</v>
      </c>
      <c r="G94" s="12">
        <f t="shared" si="34"/>
        <v>-5349.817729599999</v>
      </c>
    </row>
    <row r="95" spans="1:7" ht="15.75" thickBot="1">
      <c r="A95" s="16" t="s">
        <v>13</v>
      </c>
      <c r="B95" s="13">
        <v>50083.41173696</v>
      </c>
      <c r="C95" s="13">
        <v>47677.44746427</v>
      </c>
      <c r="D95" s="13">
        <v>143561.3036594</v>
      </c>
      <c r="E95" s="13">
        <f t="shared" si="33"/>
        <v>-95883.85619513</v>
      </c>
      <c r="F95" s="13">
        <v>100752.1468019</v>
      </c>
      <c r="G95" s="14">
        <f t="shared" si="34"/>
        <v>-196636.00299703</v>
      </c>
    </row>
    <row r="96" spans="1:7" ht="15.75">
      <c r="A96" s="9" t="s">
        <v>28</v>
      </c>
      <c r="B96" s="1">
        <f aca="true" t="shared" si="35" ref="B96:G96">SUM(B98:B104)</f>
        <v>90310.442</v>
      </c>
      <c r="C96" s="1">
        <f t="shared" si="35"/>
        <v>83182.62334262</v>
      </c>
      <c r="D96" s="1">
        <f t="shared" si="35"/>
        <v>83.06227357</v>
      </c>
      <c r="E96" s="1">
        <f t="shared" si="35"/>
        <v>83099.56106905</v>
      </c>
      <c r="F96" s="1">
        <f t="shared" si="35"/>
        <v>158856.6315672</v>
      </c>
      <c r="G96" s="6">
        <f t="shared" si="35"/>
        <v>-75757.07049815</v>
      </c>
    </row>
    <row r="97" spans="1:7" ht="15">
      <c r="A97" s="10" t="s">
        <v>2</v>
      </c>
      <c r="B97" s="11"/>
      <c r="C97" s="11"/>
      <c r="D97" s="11"/>
      <c r="E97" s="11"/>
      <c r="F97" s="11"/>
      <c r="G97" s="12"/>
    </row>
    <row r="98" spans="1:7" ht="15">
      <c r="A98" s="15" t="s">
        <v>12</v>
      </c>
      <c r="B98" s="8">
        <v>73011.254</v>
      </c>
      <c r="C98" s="8">
        <v>69917.67727013</v>
      </c>
      <c r="D98" s="8">
        <v>0</v>
      </c>
      <c r="E98" s="8">
        <f>C98-D98</f>
        <v>69917.67727013</v>
      </c>
      <c r="F98" s="8">
        <v>86381.85644714</v>
      </c>
      <c r="G98" s="12">
        <f>E98-F98</f>
        <v>-16464.179177009995</v>
      </c>
    </row>
    <row r="99" spans="1:7" ht="15">
      <c r="A99" s="15" t="s">
        <v>3</v>
      </c>
      <c r="B99" s="8">
        <v>17299.188</v>
      </c>
      <c r="C99" s="8">
        <v>13264.94607249</v>
      </c>
      <c r="D99" s="8">
        <v>0</v>
      </c>
      <c r="E99" s="8">
        <f aca="true" t="shared" si="36" ref="E99:E104">C99-D99</f>
        <v>13264.94607249</v>
      </c>
      <c r="F99" s="8">
        <v>65864.78257433</v>
      </c>
      <c r="G99" s="12">
        <f aca="true" t="shared" si="37" ref="G99:G104">E99-F99</f>
        <v>-52599.83650184001</v>
      </c>
    </row>
    <row r="100" spans="1:7" ht="15">
      <c r="A100" s="15" t="s">
        <v>1</v>
      </c>
      <c r="B100" s="8">
        <v>0</v>
      </c>
      <c r="C100" s="8">
        <v>0</v>
      </c>
      <c r="D100" s="8">
        <v>0</v>
      </c>
      <c r="E100" s="8">
        <f t="shared" si="36"/>
        <v>0</v>
      </c>
      <c r="F100" s="8">
        <v>1.00656244</v>
      </c>
      <c r="G100" s="12">
        <f t="shared" si="37"/>
        <v>-1.00656244</v>
      </c>
    </row>
    <row r="101" spans="1:7" ht="15">
      <c r="A101" s="15" t="s">
        <v>9</v>
      </c>
      <c r="B101" s="8">
        <v>0</v>
      </c>
      <c r="C101" s="8">
        <v>0</v>
      </c>
      <c r="D101" s="8">
        <v>0</v>
      </c>
      <c r="E101" s="8">
        <f t="shared" si="36"/>
        <v>0</v>
      </c>
      <c r="F101" s="8">
        <v>0</v>
      </c>
      <c r="G101" s="12">
        <f t="shared" si="37"/>
        <v>0</v>
      </c>
    </row>
    <row r="102" spans="1:7" ht="15">
      <c r="A102" s="15" t="s">
        <v>10</v>
      </c>
      <c r="B102" s="8">
        <v>0</v>
      </c>
      <c r="C102" s="8">
        <v>0</v>
      </c>
      <c r="D102" s="8">
        <v>0</v>
      </c>
      <c r="E102" s="8">
        <f t="shared" si="36"/>
        <v>0</v>
      </c>
      <c r="F102" s="8">
        <v>2861.056</v>
      </c>
      <c r="G102" s="12">
        <f t="shared" si="37"/>
        <v>-2861.056</v>
      </c>
    </row>
    <row r="103" spans="1:7" ht="15">
      <c r="A103" s="15" t="s">
        <v>14</v>
      </c>
      <c r="B103" s="8">
        <v>0</v>
      </c>
      <c r="C103" s="8">
        <v>0</v>
      </c>
      <c r="D103" s="8">
        <v>83.06227357</v>
      </c>
      <c r="E103" s="8">
        <f t="shared" si="36"/>
        <v>-83.06227357</v>
      </c>
      <c r="F103" s="8">
        <v>0.42998329</v>
      </c>
      <c r="G103" s="12">
        <f t="shared" si="37"/>
        <v>-83.49225686</v>
      </c>
    </row>
    <row r="104" spans="1:7" ht="15.75" thickBot="1">
      <c r="A104" s="16" t="s">
        <v>13</v>
      </c>
      <c r="B104" s="13">
        <v>0</v>
      </c>
      <c r="C104" s="13">
        <v>0</v>
      </c>
      <c r="D104" s="13">
        <v>0</v>
      </c>
      <c r="E104" s="13">
        <f t="shared" si="36"/>
        <v>0</v>
      </c>
      <c r="F104" s="13">
        <v>3747.5</v>
      </c>
      <c r="G104" s="14">
        <f t="shared" si="37"/>
        <v>-3747.5</v>
      </c>
    </row>
    <row r="105" spans="1:7" ht="32.25" thickBot="1">
      <c r="A105" s="17" t="s">
        <v>29</v>
      </c>
      <c r="B105" s="18">
        <f aca="true" t="shared" si="38" ref="B105:G105">SUM(B107:B113)</f>
        <v>700097.96917922</v>
      </c>
      <c r="C105" s="18">
        <f t="shared" si="38"/>
        <v>653304.1378231299</v>
      </c>
      <c r="D105" s="18">
        <f t="shared" si="38"/>
        <v>383275.57987447</v>
      </c>
      <c r="E105" s="18">
        <f t="shared" si="38"/>
        <v>270028.55794865993</v>
      </c>
      <c r="F105" s="18">
        <f t="shared" si="38"/>
        <v>479300.70962944</v>
      </c>
      <c r="G105" s="19">
        <f t="shared" si="38"/>
        <v>-209272.15168078005</v>
      </c>
    </row>
    <row r="106" spans="1:7" ht="15">
      <c r="A106" s="10" t="s">
        <v>2</v>
      </c>
      <c r="B106" s="11"/>
      <c r="C106" s="11"/>
      <c r="D106" s="11"/>
      <c r="E106" s="11"/>
      <c r="F106" s="11"/>
      <c r="G106" s="12"/>
    </row>
    <row r="107" spans="1:7" ht="15">
      <c r="A107" s="15" t="s">
        <v>12</v>
      </c>
      <c r="B107" s="8">
        <f aca="true" t="shared" si="39" ref="B107:G107">B98+B80+B89</f>
        <v>497081.185</v>
      </c>
      <c r="C107" s="8">
        <f t="shared" si="39"/>
        <v>477440.88644283</v>
      </c>
      <c r="D107" s="8">
        <f t="shared" si="39"/>
        <v>0</v>
      </c>
      <c r="E107" s="8">
        <f t="shared" si="39"/>
        <v>477440.88644283</v>
      </c>
      <c r="F107" s="8">
        <f t="shared" si="39"/>
        <v>147708.41259882</v>
      </c>
      <c r="G107" s="12">
        <f t="shared" si="39"/>
        <v>329732.47384401003</v>
      </c>
    </row>
    <row r="108" spans="1:7" ht="15">
      <c r="A108" s="15" t="s">
        <v>3</v>
      </c>
      <c r="B108" s="8">
        <f aca="true" t="shared" si="40" ref="B108:G108">B99+B81+B90</f>
        <v>142467.648</v>
      </c>
      <c r="C108" s="8">
        <f t="shared" si="40"/>
        <v>118218.29793075</v>
      </c>
      <c r="D108" s="8">
        <f t="shared" si="40"/>
        <v>221628.67090483</v>
      </c>
      <c r="E108" s="8">
        <f t="shared" si="40"/>
        <v>-103410.37297408002</v>
      </c>
      <c r="F108" s="8">
        <f t="shared" si="40"/>
        <v>213673.12410767</v>
      </c>
      <c r="G108" s="12">
        <f t="shared" si="40"/>
        <v>-317083.4970817501</v>
      </c>
    </row>
    <row r="109" spans="1:7" ht="15">
      <c r="A109" s="15" t="s">
        <v>1</v>
      </c>
      <c r="B109" s="8">
        <f aca="true" t="shared" si="41" ref="B109:G109">B100+B82+B91</f>
        <v>0</v>
      </c>
      <c r="C109" s="8">
        <f t="shared" si="41"/>
        <v>0</v>
      </c>
      <c r="D109" s="8">
        <f t="shared" si="41"/>
        <v>13364.456531970001</v>
      </c>
      <c r="E109" s="8">
        <f t="shared" si="41"/>
        <v>-13364.456531970001</v>
      </c>
      <c r="F109" s="8">
        <f t="shared" si="41"/>
        <v>5555.374181560001</v>
      </c>
      <c r="G109" s="12">
        <f t="shared" si="41"/>
        <v>-18919.830713530002</v>
      </c>
    </row>
    <row r="110" spans="1:7" ht="15">
      <c r="A110" s="15" t="s">
        <v>9</v>
      </c>
      <c r="B110" s="8">
        <f aca="true" t="shared" si="42" ref="B110:G110">B101+B83+B92</f>
        <v>0</v>
      </c>
      <c r="C110" s="8">
        <f t="shared" si="42"/>
        <v>0</v>
      </c>
      <c r="D110" s="8">
        <f t="shared" si="42"/>
        <v>0</v>
      </c>
      <c r="E110" s="8">
        <f t="shared" si="42"/>
        <v>0</v>
      </c>
      <c r="F110" s="8">
        <f t="shared" si="42"/>
        <v>904.86</v>
      </c>
      <c r="G110" s="12">
        <f t="shared" si="42"/>
        <v>-904.86</v>
      </c>
    </row>
    <row r="111" spans="1:7" ht="15">
      <c r="A111" s="15" t="s">
        <v>10</v>
      </c>
      <c r="B111" s="8">
        <f aca="true" t="shared" si="43" ref="B111:G111">B102+B84+B93</f>
        <v>0</v>
      </c>
      <c r="C111" s="8">
        <f>C102+C84+C93</f>
        <v>0</v>
      </c>
      <c r="D111" s="8">
        <f t="shared" si="43"/>
        <v>0</v>
      </c>
      <c r="E111" s="8">
        <f t="shared" si="43"/>
        <v>0</v>
      </c>
      <c r="F111" s="8">
        <f t="shared" si="43"/>
        <v>2861.056</v>
      </c>
      <c r="G111" s="12">
        <f t="shared" si="43"/>
        <v>-2861.056</v>
      </c>
    </row>
    <row r="112" spans="1:7" ht="15">
      <c r="A112" s="15" t="s">
        <v>14</v>
      </c>
      <c r="B112" s="8">
        <f aca="true" t="shared" si="44" ref="B112:G112">B103+B85+B94</f>
        <v>0</v>
      </c>
      <c r="C112" s="8">
        <f t="shared" si="44"/>
        <v>0</v>
      </c>
      <c r="D112" s="8">
        <f t="shared" si="44"/>
        <v>4721.14877827</v>
      </c>
      <c r="E112" s="8">
        <f t="shared" si="44"/>
        <v>-4721.14877827</v>
      </c>
      <c r="F112" s="8">
        <f t="shared" si="44"/>
        <v>732.4146459499999</v>
      </c>
      <c r="G112" s="12">
        <f t="shared" si="44"/>
        <v>-5453.563424219999</v>
      </c>
    </row>
    <row r="113" spans="1:7" ht="15.75" thickBot="1">
      <c r="A113" s="16" t="s">
        <v>13</v>
      </c>
      <c r="B113" s="13">
        <f aca="true" t="shared" si="45" ref="B113:G113">B104+B86+B95</f>
        <v>60549.13617922</v>
      </c>
      <c r="C113" s="13">
        <f>C104+C86+C95</f>
        <v>57644.95344955</v>
      </c>
      <c r="D113" s="13">
        <f>D104+D86+D95</f>
        <v>143561.3036594</v>
      </c>
      <c r="E113" s="13">
        <f t="shared" si="45"/>
        <v>-85916.35020985</v>
      </c>
      <c r="F113" s="13">
        <f>F104+F86+F95</f>
        <v>107865.46809544001</v>
      </c>
      <c r="G113" s="14">
        <f t="shared" si="45"/>
        <v>-193781.81830529</v>
      </c>
    </row>
    <row r="114" spans="1:7" ht="15.75">
      <c r="A114" s="9" t="s">
        <v>30</v>
      </c>
      <c r="B114" s="1">
        <f aca="true" t="shared" si="46" ref="B114:G114">SUM(B116:B122)</f>
        <v>155055.72626036</v>
      </c>
      <c r="C114" s="1">
        <f t="shared" si="46"/>
        <v>140610.17355725</v>
      </c>
      <c r="D114" s="1">
        <f t="shared" si="46"/>
        <v>150530.07784445</v>
      </c>
      <c r="E114" s="1">
        <f t="shared" si="46"/>
        <v>-9919.904287200003</v>
      </c>
      <c r="F114" s="1">
        <f t="shared" si="46"/>
        <v>125549.55911051</v>
      </c>
      <c r="G114" s="6">
        <f t="shared" si="46"/>
        <v>-135469.46339770997</v>
      </c>
    </row>
    <row r="115" spans="1:7" ht="15">
      <c r="A115" s="10" t="s">
        <v>2</v>
      </c>
      <c r="B115" s="11"/>
      <c r="C115" s="11"/>
      <c r="D115" s="11"/>
      <c r="E115" s="11"/>
      <c r="F115" s="11"/>
      <c r="G115" s="12"/>
    </row>
    <row r="116" spans="1:7" ht="15">
      <c r="A116" s="15" t="s">
        <v>12</v>
      </c>
      <c r="B116" s="8">
        <v>84139.412</v>
      </c>
      <c r="C116" s="8">
        <v>80939.56789328</v>
      </c>
      <c r="D116" s="8">
        <v>0</v>
      </c>
      <c r="E116" s="8">
        <f aca="true" t="shared" si="47" ref="E116:E122">C116-D116</f>
        <v>80939.56789328</v>
      </c>
      <c r="F116" s="8">
        <v>39586.1415659</v>
      </c>
      <c r="G116" s="12">
        <f>E116-F116</f>
        <v>41353.426327379995</v>
      </c>
    </row>
    <row r="117" spans="1:7" ht="15">
      <c r="A117" s="15" t="s">
        <v>3</v>
      </c>
      <c r="B117" s="8">
        <v>61557.31</v>
      </c>
      <c r="C117" s="8">
        <v>50945.2964183</v>
      </c>
      <c r="D117" s="8">
        <v>150445.85834722</v>
      </c>
      <c r="E117" s="8">
        <f t="shared" si="47"/>
        <v>-99500.56192892</v>
      </c>
      <c r="F117" s="8">
        <v>84823.10975476</v>
      </c>
      <c r="G117" s="12">
        <f aca="true" t="shared" si="48" ref="G117:G122">E117-F117</f>
        <v>-184323.67168367998</v>
      </c>
    </row>
    <row r="118" spans="1:7" ht="15">
      <c r="A118" s="15" t="s">
        <v>1</v>
      </c>
      <c r="B118" s="8">
        <v>0</v>
      </c>
      <c r="C118" s="8">
        <v>0</v>
      </c>
      <c r="D118" s="8">
        <v>0</v>
      </c>
      <c r="E118" s="8">
        <f t="shared" si="47"/>
        <v>0</v>
      </c>
      <c r="F118" s="8">
        <v>0</v>
      </c>
      <c r="G118" s="12">
        <f t="shared" si="48"/>
        <v>0</v>
      </c>
    </row>
    <row r="119" spans="1:7" ht="15">
      <c r="A119" s="15" t="s">
        <v>9</v>
      </c>
      <c r="B119" s="8">
        <v>0</v>
      </c>
      <c r="C119" s="8">
        <v>0</v>
      </c>
      <c r="D119" s="8">
        <v>0</v>
      </c>
      <c r="E119" s="8">
        <f t="shared" si="47"/>
        <v>0</v>
      </c>
      <c r="F119" s="8">
        <v>299.2</v>
      </c>
      <c r="G119" s="12">
        <f t="shared" si="48"/>
        <v>-299.2</v>
      </c>
    </row>
    <row r="120" spans="1:7" ht="15">
      <c r="A120" s="15" t="s">
        <v>10</v>
      </c>
      <c r="B120" s="8">
        <v>0</v>
      </c>
      <c r="C120" s="8">
        <v>0</v>
      </c>
      <c r="D120" s="8">
        <v>0</v>
      </c>
      <c r="E120" s="8">
        <f t="shared" si="47"/>
        <v>0</v>
      </c>
      <c r="F120" s="8">
        <v>975.36</v>
      </c>
      <c r="G120" s="12">
        <f t="shared" si="48"/>
        <v>-975.36</v>
      </c>
    </row>
    <row r="121" spans="1:7" ht="15">
      <c r="A121" s="15" t="s">
        <v>14</v>
      </c>
      <c r="B121" s="8">
        <v>0</v>
      </c>
      <c r="C121" s="8">
        <v>0</v>
      </c>
      <c r="D121" s="8">
        <v>84.21949723</v>
      </c>
      <c r="E121" s="8">
        <f t="shared" si="47"/>
        <v>-84.21949723</v>
      </c>
      <c r="F121" s="8">
        <v>1.03013055</v>
      </c>
      <c r="G121" s="12">
        <f t="shared" si="48"/>
        <v>-85.24962778</v>
      </c>
    </row>
    <row r="122" spans="1:7" ht="15.75" thickBot="1">
      <c r="A122" s="16" t="s">
        <v>13</v>
      </c>
      <c r="B122" s="13">
        <v>9359.00426036</v>
      </c>
      <c r="C122" s="13">
        <v>8725.30924567</v>
      </c>
      <c r="D122" s="13">
        <v>0</v>
      </c>
      <c r="E122" s="13">
        <f t="shared" si="47"/>
        <v>8725.30924567</v>
      </c>
      <c r="F122" s="13">
        <v>-135.2823407</v>
      </c>
      <c r="G122" s="14">
        <f t="shared" si="48"/>
        <v>8860.59158637</v>
      </c>
    </row>
    <row r="123" spans="1:7" ht="15.75">
      <c r="A123" s="9" t="s">
        <v>31</v>
      </c>
      <c r="B123" s="1">
        <f aca="true" t="shared" si="49" ref="B123:G123">SUM(B125:B131)</f>
        <v>324182.41863398004</v>
      </c>
      <c r="C123" s="1">
        <f t="shared" si="49"/>
        <v>295892.92668979</v>
      </c>
      <c r="D123" s="1">
        <f t="shared" si="49"/>
        <v>153.19248102</v>
      </c>
      <c r="E123" s="1">
        <f t="shared" si="49"/>
        <v>295739.73420877</v>
      </c>
      <c r="F123" s="1">
        <f t="shared" si="49"/>
        <v>148305.19900439002</v>
      </c>
      <c r="G123" s="6">
        <f t="shared" si="49"/>
        <v>147434.53520438</v>
      </c>
    </row>
    <row r="124" spans="1:7" ht="15">
      <c r="A124" s="10" t="s">
        <v>2</v>
      </c>
      <c r="B124" s="11"/>
      <c r="C124" s="11"/>
      <c r="D124" s="11"/>
      <c r="E124" s="11"/>
      <c r="F124" s="11"/>
      <c r="G124" s="12"/>
    </row>
    <row r="125" spans="1:7" ht="15">
      <c r="A125" s="15" t="s">
        <v>12</v>
      </c>
      <c r="B125" s="8">
        <v>0</v>
      </c>
      <c r="C125" s="8">
        <v>0</v>
      </c>
      <c r="D125" s="8">
        <v>0</v>
      </c>
      <c r="E125" s="8">
        <f aca="true" t="shared" si="50" ref="E125:E131">C125-D125</f>
        <v>0</v>
      </c>
      <c r="F125" s="8">
        <v>60118.80544376</v>
      </c>
      <c r="G125" s="12">
        <f>E125-F125</f>
        <v>-60118.80544376</v>
      </c>
    </row>
    <row r="126" spans="1:7" ht="15">
      <c r="A126" s="15" t="s">
        <v>3</v>
      </c>
      <c r="B126" s="8">
        <v>303122.836</v>
      </c>
      <c r="C126" s="8">
        <v>276921.71772228</v>
      </c>
      <c r="D126" s="8">
        <v>0</v>
      </c>
      <c r="E126" s="8">
        <f t="shared" si="50"/>
        <v>276921.71772228</v>
      </c>
      <c r="F126" s="8">
        <v>84903.96340538</v>
      </c>
      <c r="G126" s="12">
        <f aca="true" t="shared" si="51" ref="G126:G131">E126-F126</f>
        <v>192017.7543169</v>
      </c>
    </row>
    <row r="127" spans="1:7" ht="15">
      <c r="A127" s="15" t="s">
        <v>1</v>
      </c>
      <c r="B127" s="8">
        <v>0</v>
      </c>
      <c r="C127" s="8">
        <v>0</v>
      </c>
      <c r="D127" s="8">
        <v>0</v>
      </c>
      <c r="E127" s="8">
        <f t="shared" si="50"/>
        <v>0</v>
      </c>
      <c r="F127" s="8">
        <v>0</v>
      </c>
      <c r="G127" s="12">
        <f t="shared" si="51"/>
        <v>0</v>
      </c>
    </row>
    <row r="128" spans="1:7" ht="15">
      <c r="A128" s="15" t="s">
        <v>9</v>
      </c>
      <c r="B128" s="8">
        <v>0</v>
      </c>
      <c r="C128" s="8">
        <v>0</v>
      </c>
      <c r="D128" s="8">
        <v>0</v>
      </c>
      <c r="E128" s="8">
        <f t="shared" si="50"/>
        <v>0</v>
      </c>
      <c r="F128" s="8">
        <v>0</v>
      </c>
      <c r="G128" s="12">
        <f t="shared" si="51"/>
        <v>0</v>
      </c>
    </row>
    <row r="129" spans="1:7" ht="15">
      <c r="A129" s="15" t="s">
        <v>10</v>
      </c>
      <c r="B129" s="8">
        <v>0</v>
      </c>
      <c r="C129" s="8">
        <v>0</v>
      </c>
      <c r="D129" s="8">
        <v>0</v>
      </c>
      <c r="E129" s="8">
        <f t="shared" si="50"/>
        <v>0</v>
      </c>
      <c r="F129" s="8">
        <v>0</v>
      </c>
      <c r="G129" s="12">
        <f t="shared" si="51"/>
        <v>0</v>
      </c>
    </row>
    <row r="130" spans="1:7" ht="15">
      <c r="A130" s="15" t="s">
        <v>14</v>
      </c>
      <c r="B130" s="8">
        <v>0</v>
      </c>
      <c r="C130" s="8">
        <v>0</v>
      </c>
      <c r="D130" s="8">
        <v>153.19248102</v>
      </c>
      <c r="E130" s="8">
        <f t="shared" si="50"/>
        <v>-153.19248102</v>
      </c>
      <c r="F130" s="8">
        <v>3.14843168999999</v>
      </c>
      <c r="G130" s="12">
        <f t="shared" si="51"/>
        <v>-156.34091271</v>
      </c>
    </row>
    <row r="131" spans="1:7" ht="15.75" thickBot="1">
      <c r="A131" s="16" t="s">
        <v>13</v>
      </c>
      <c r="B131" s="13">
        <v>21059.58263398</v>
      </c>
      <c r="C131" s="13">
        <v>18971.20896751</v>
      </c>
      <c r="D131" s="13">
        <v>0</v>
      </c>
      <c r="E131" s="13">
        <f t="shared" si="50"/>
        <v>18971.20896751</v>
      </c>
      <c r="F131" s="13">
        <v>3279.28172356</v>
      </c>
      <c r="G131" s="14">
        <f t="shared" si="51"/>
        <v>15691.92724395</v>
      </c>
    </row>
    <row r="132" spans="1:7" ht="15.75">
      <c r="A132" s="9" t="s">
        <v>32</v>
      </c>
      <c r="B132" s="1">
        <f aca="true" t="shared" si="52" ref="B132:G132">SUM(B134:B140)</f>
        <v>91960.1589096</v>
      </c>
      <c r="C132" s="1">
        <f t="shared" si="52"/>
        <v>81876.86910623</v>
      </c>
      <c r="D132" s="1">
        <f t="shared" si="52"/>
        <v>113.72093384</v>
      </c>
      <c r="E132" s="1">
        <f t="shared" si="52"/>
        <v>81763.14817239</v>
      </c>
      <c r="F132" s="1">
        <f t="shared" si="52"/>
        <v>154803.80319097</v>
      </c>
      <c r="G132" s="6">
        <f t="shared" si="52"/>
        <v>-73040.65501858</v>
      </c>
    </row>
    <row r="133" spans="1:7" ht="15">
      <c r="A133" s="10" t="s">
        <v>2</v>
      </c>
      <c r="B133" s="11"/>
      <c r="C133" s="11"/>
      <c r="D133" s="11"/>
      <c r="E133" s="11"/>
      <c r="F133" s="11"/>
      <c r="G133" s="12"/>
    </row>
    <row r="134" spans="1:7" ht="15">
      <c r="A134" s="15" t="s">
        <v>12</v>
      </c>
      <c r="B134" s="8">
        <v>0</v>
      </c>
      <c r="C134" s="8">
        <v>0</v>
      </c>
      <c r="D134" s="8">
        <v>0</v>
      </c>
      <c r="E134" s="8">
        <f aca="true" t="shared" si="53" ref="E134:E140">C134-D134</f>
        <v>0</v>
      </c>
      <c r="F134" s="8">
        <v>130000.48883522</v>
      </c>
      <c r="G134" s="12">
        <f>E134-F134</f>
        <v>-130000.48883522</v>
      </c>
    </row>
    <row r="135" spans="1:7" ht="15">
      <c r="A135" s="15" t="s">
        <v>3</v>
      </c>
      <c r="B135" s="8">
        <v>81508.161</v>
      </c>
      <c r="C135" s="8">
        <v>72778.12336097</v>
      </c>
      <c r="D135" s="8">
        <v>0</v>
      </c>
      <c r="E135" s="8">
        <f t="shared" si="53"/>
        <v>72778.12336097</v>
      </c>
      <c r="F135" s="8">
        <v>24815.93448195</v>
      </c>
      <c r="G135" s="12">
        <f aca="true" t="shared" si="54" ref="G135:G140">E135-F135</f>
        <v>47962.18887902</v>
      </c>
    </row>
    <row r="136" spans="1:7" ht="15">
      <c r="A136" s="15" t="s">
        <v>1</v>
      </c>
      <c r="B136" s="8">
        <v>0</v>
      </c>
      <c r="C136" s="8">
        <v>0</v>
      </c>
      <c r="D136" s="8">
        <v>0</v>
      </c>
      <c r="E136" s="8">
        <f t="shared" si="53"/>
        <v>0</v>
      </c>
      <c r="F136" s="8">
        <v>0</v>
      </c>
      <c r="G136" s="12">
        <f t="shared" si="54"/>
        <v>0</v>
      </c>
    </row>
    <row r="137" spans="1:7" ht="15">
      <c r="A137" s="15" t="s">
        <v>9</v>
      </c>
      <c r="B137" s="8">
        <v>0</v>
      </c>
      <c r="C137" s="8">
        <v>0</v>
      </c>
      <c r="D137" s="8">
        <v>0</v>
      </c>
      <c r="E137" s="8">
        <f t="shared" si="53"/>
        <v>0</v>
      </c>
      <c r="F137" s="8">
        <v>0</v>
      </c>
      <c r="G137" s="12">
        <f t="shared" si="54"/>
        <v>0</v>
      </c>
    </row>
    <row r="138" spans="1:7" ht="15">
      <c r="A138" s="15" t="s">
        <v>10</v>
      </c>
      <c r="B138" s="8">
        <v>0</v>
      </c>
      <c r="C138" s="8">
        <v>0</v>
      </c>
      <c r="D138" s="8">
        <v>0</v>
      </c>
      <c r="E138" s="8">
        <f t="shared" si="53"/>
        <v>0</v>
      </c>
      <c r="F138" s="8">
        <v>0</v>
      </c>
      <c r="G138" s="12">
        <f t="shared" si="54"/>
        <v>0</v>
      </c>
    </row>
    <row r="139" spans="1:7" ht="15">
      <c r="A139" s="15" t="s">
        <v>14</v>
      </c>
      <c r="B139" s="8">
        <v>0</v>
      </c>
      <c r="C139" s="8">
        <v>0</v>
      </c>
      <c r="D139" s="8">
        <v>113.72093384</v>
      </c>
      <c r="E139" s="8">
        <f t="shared" si="53"/>
        <v>-113.72093384</v>
      </c>
      <c r="F139" s="8">
        <v>3.07987066</v>
      </c>
      <c r="G139" s="12">
        <f t="shared" si="54"/>
        <v>-116.8008045</v>
      </c>
    </row>
    <row r="140" spans="1:7" ht="15.75" thickBot="1">
      <c r="A140" s="16" t="s">
        <v>13</v>
      </c>
      <c r="B140" s="13">
        <v>10451.9979096</v>
      </c>
      <c r="C140" s="13">
        <v>9098.74574526</v>
      </c>
      <c r="D140" s="13">
        <v>0</v>
      </c>
      <c r="E140" s="13">
        <f t="shared" si="53"/>
        <v>9098.74574526</v>
      </c>
      <c r="F140" s="13">
        <v>-15.69999686</v>
      </c>
      <c r="G140" s="14">
        <f t="shared" si="54"/>
        <v>9114.445742119999</v>
      </c>
    </row>
    <row r="141" spans="1:7" ht="32.25" thickBot="1">
      <c r="A141" s="17" t="s">
        <v>33</v>
      </c>
      <c r="B141" s="18">
        <f aca="true" t="shared" si="55" ref="B141:G141">SUM(B143:B149)</f>
        <v>571198.3038039401</v>
      </c>
      <c r="C141" s="18">
        <f t="shared" si="55"/>
        <v>518379.96935327</v>
      </c>
      <c r="D141" s="18">
        <f t="shared" si="55"/>
        <v>150796.99125931</v>
      </c>
      <c r="E141" s="18">
        <f t="shared" si="55"/>
        <v>367582.97809396003</v>
      </c>
      <c r="F141" s="18">
        <f t="shared" si="55"/>
        <v>428658.56130587</v>
      </c>
      <c r="G141" s="19">
        <f t="shared" si="55"/>
        <v>-61075.58321191</v>
      </c>
    </row>
    <row r="142" spans="1:7" ht="15">
      <c r="A142" s="10" t="s">
        <v>2</v>
      </c>
      <c r="B142" s="11"/>
      <c r="C142" s="11"/>
      <c r="D142" s="11"/>
      <c r="E142" s="11"/>
      <c r="F142" s="11"/>
      <c r="G142" s="12"/>
    </row>
    <row r="143" spans="1:7" ht="15">
      <c r="A143" s="15" t="s">
        <v>12</v>
      </c>
      <c r="B143" s="8">
        <f>B134+B116+B125</f>
        <v>84139.412</v>
      </c>
      <c r="C143" s="8">
        <f aca="true" t="shared" si="56" ref="B143:G143">C134+C116+C125</f>
        <v>80939.56789328</v>
      </c>
      <c r="D143" s="8">
        <f t="shared" si="56"/>
        <v>0</v>
      </c>
      <c r="E143" s="8">
        <f t="shared" si="56"/>
        <v>80939.56789328</v>
      </c>
      <c r="F143" s="8">
        <f t="shared" si="56"/>
        <v>229705.43584488</v>
      </c>
      <c r="G143" s="12">
        <f t="shared" si="56"/>
        <v>-148765.86795160003</v>
      </c>
    </row>
    <row r="144" spans="1:7" ht="15">
      <c r="A144" s="15" t="s">
        <v>3</v>
      </c>
      <c r="B144" s="8">
        <f aca="true" t="shared" si="57" ref="B144:G144">B135+B117+B126</f>
        <v>446188.30700000003</v>
      </c>
      <c r="C144" s="8">
        <f t="shared" si="57"/>
        <v>400645.13750155</v>
      </c>
      <c r="D144" s="8">
        <f t="shared" si="57"/>
        <v>150445.85834722</v>
      </c>
      <c r="E144" s="8">
        <f t="shared" si="57"/>
        <v>250199.27915433003</v>
      </c>
      <c r="F144" s="8">
        <f t="shared" si="57"/>
        <v>194543.00764208997</v>
      </c>
      <c r="G144" s="12">
        <f t="shared" si="57"/>
        <v>55656.271512240026</v>
      </c>
    </row>
    <row r="145" spans="1:7" ht="15">
      <c r="A145" s="15" t="s">
        <v>1</v>
      </c>
      <c r="B145" s="8">
        <f aca="true" t="shared" si="58" ref="B145:G145">B136+B118+B127</f>
        <v>0</v>
      </c>
      <c r="C145" s="8">
        <f t="shared" si="58"/>
        <v>0</v>
      </c>
      <c r="D145" s="8">
        <f t="shared" si="58"/>
        <v>0</v>
      </c>
      <c r="E145" s="8">
        <f t="shared" si="58"/>
        <v>0</v>
      </c>
      <c r="F145" s="8">
        <f t="shared" si="58"/>
        <v>0</v>
      </c>
      <c r="G145" s="12">
        <f t="shared" si="58"/>
        <v>0</v>
      </c>
    </row>
    <row r="146" spans="1:7" ht="15">
      <c r="A146" s="15" t="s">
        <v>9</v>
      </c>
      <c r="B146" s="8">
        <f aca="true" t="shared" si="59" ref="B146:G146">B137+B119+B128</f>
        <v>0</v>
      </c>
      <c r="C146" s="8">
        <f t="shared" si="59"/>
        <v>0</v>
      </c>
      <c r="D146" s="8">
        <f t="shared" si="59"/>
        <v>0</v>
      </c>
      <c r="E146" s="8">
        <f t="shared" si="59"/>
        <v>0</v>
      </c>
      <c r="F146" s="8">
        <f>F137+F119+F128</f>
        <v>299.2</v>
      </c>
      <c r="G146" s="12">
        <f t="shared" si="59"/>
        <v>-299.2</v>
      </c>
    </row>
    <row r="147" spans="1:7" ht="15">
      <c r="A147" s="15" t="s">
        <v>10</v>
      </c>
      <c r="B147" s="8">
        <f>B138+B120+B129</f>
        <v>0</v>
      </c>
      <c r="C147" s="8">
        <f>C138+C120+C129</f>
        <v>0</v>
      </c>
      <c r="D147" s="8">
        <f>D138+D120+D129</f>
        <v>0</v>
      </c>
      <c r="E147" s="8">
        <f>E138+E120+E129</f>
        <v>0</v>
      </c>
      <c r="F147" s="8">
        <f>F138+F120+F129</f>
        <v>975.36</v>
      </c>
      <c r="G147" s="12">
        <f>G138+G120+G129</f>
        <v>-975.36</v>
      </c>
    </row>
    <row r="148" spans="1:7" ht="15">
      <c r="A148" s="15" t="s">
        <v>14</v>
      </c>
      <c r="B148" s="8">
        <f aca="true" t="shared" si="60" ref="B148:G148">B139+B121+B130</f>
        <v>0</v>
      </c>
      <c r="C148" s="8">
        <f t="shared" si="60"/>
        <v>0</v>
      </c>
      <c r="D148" s="8">
        <f t="shared" si="60"/>
        <v>351.13291209</v>
      </c>
      <c r="E148" s="8">
        <f t="shared" si="60"/>
        <v>-351.13291209</v>
      </c>
      <c r="F148" s="8">
        <f t="shared" si="60"/>
        <v>7.25843289999999</v>
      </c>
      <c r="G148" s="12">
        <f t="shared" si="60"/>
        <v>-358.39134499</v>
      </c>
    </row>
    <row r="149" spans="1:7" ht="15.75" thickBot="1">
      <c r="A149" s="16" t="s">
        <v>13</v>
      </c>
      <c r="B149" s="13">
        <f>B140+B122+B131</f>
        <v>40870.58480394</v>
      </c>
      <c r="C149" s="13">
        <f>C140+C122+C131</f>
        <v>36795.26395844</v>
      </c>
      <c r="D149" s="13">
        <f>D140+D122+D131</f>
        <v>0</v>
      </c>
      <c r="E149" s="13">
        <f>E140+E122+E131</f>
        <v>36795.26395844</v>
      </c>
      <c r="F149" s="13">
        <f>F140+F122+F131</f>
        <v>3128.299386</v>
      </c>
      <c r="G149" s="14">
        <f>G140+G122+G131</f>
        <v>33666.964572439996</v>
      </c>
    </row>
    <row r="150" spans="1:7" ht="32.25" thickBot="1">
      <c r="A150" s="17" t="s">
        <v>34</v>
      </c>
      <c r="B150" s="18">
        <f aca="true" t="shared" si="61" ref="B150:G150">SUM(B152:B158)</f>
        <v>2845599.7994304104</v>
      </c>
      <c r="C150" s="18">
        <f t="shared" si="61"/>
        <v>2578505.2664417103</v>
      </c>
      <c r="D150" s="18">
        <f t="shared" si="61"/>
        <v>755105.01584487</v>
      </c>
      <c r="E150" s="18">
        <f t="shared" si="61"/>
        <v>1823400.25059684</v>
      </c>
      <c r="F150" s="18">
        <f t="shared" si="61"/>
        <v>1551718.3583901802</v>
      </c>
      <c r="G150" s="19">
        <f t="shared" si="61"/>
        <v>271681.89220666</v>
      </c>
    </row>
    <row r="151" spans="1:7" ht="15.75">
      <c r="A151" s="20" t="s">
        <v>2</v>
      </c>
      <c r="B151" s="21"/>
      <c r="C151" s="21"/>
      <c r="D151" s="21"/>
      <c r="E151" s="21"/>
      <c r="F151" s="21"/>
      <c r="G151" s="6"/>
    </row>
    <row r="152" spans="1:7" ht="15">
      <c r="A152" s="15" t="s">
        <v>12</v>
      </c>
      <c r="B152" s="8">
        <f>B35+B71+B107+B143</f>
        <v>827943.549</v>
      </c>
      <c r="C152" s="8">
        <f>C35+C71+C107+C143</f>
        <v>795801.5927930899</v>
      </c>
      <c r="D152" s="8">
        <f>D35+D71+D107+D143</f>
        <v>0</v>
      </c>
      <c r="E152" s="8">
        <f>E35+E71+E107+E143</f>
        <v>795801.5927930899</v>
      </c>
      <c r="F152" s="8">
        <f>F35+F71+F107+F143</f>
        <v>656442.60569258</v>
      </c>
      <c r="G152" s="12">
        <f>G35+G71+G107+G143</f>
        <v>139358.98710051</v>
      </c>
    </row>
    <row r="153" spans="1:7" ht="15">
      <c r="A153" s="15" t="s">
        <v>3</v>
      </c>
      <c r="B153" s="8">
        <f aca="true" t="shared" si="62" ref="B153:G153">B36+B72+B108+B144</f>
        <v>1701321.1</v>
      </c>
      <c r="C153" s="8">
        <f t="shared" si="62"/>
        <v>1485262.3073821203</v>
      </c>
      <c r="D153" s="8">
        <f t="shared" si="62"/>
        <v>521289.40126396</v>
      </c>
      <c r="E153" s="8">
        <f t="shared" si="62"/>
        <v>963972.9061181601</v>
      </c>
      <c r="F153" s="8">
        <f t="shared" si="62"/>
        <v>746983.58686918</v>
      </c>
      <c r="G153" s="12">
        <f t="shared" si="62"/>
        <v>216989.31924898</v>
      </c>
    </row>
    <row r="154" spans="1:7" ht="15">
      <c r="A154" s="15" t="s">
        <v>1</v>
      </c>
      <c r="B154" s="8">
        <f aca="true" t="shared" si="63" ref="B154:G154">B37+B73+B109+B145</f>
        <v>0</v>
      </c>
      <c r="C154" s="8">
        <f t="shared" si="63"/>
        <v>0</v>
      </c>
      <c r="D154" s="8">
        <f t="shared" si="63"/>
        <v>42864.456531970005</v>
      </c>
      <c r="E154" s="8">
        <f t="shared" si="63"/>
        <v>-42864.456531970005</v>
      </c>
      <c r="F154" s="8">
        <f t="shared" si="63"/>
        <v>11957.61133965</v>
      </c>
      <c r="G154" s="12">
        <f t="shared" si="63"/>
        <v>-54822.067871620005</v>
      </c>
    </row>
    <row r="155" spans="1:7" ht="15">
      <c r="A155" s="15" t="s">
        <v>9</v>
      </c>
      <c r="B155" s="8">
        <f aca="true" t="shared" si="64" ref="B155:G155">B38+B74+B110+B146</f>
        <v>0</v>
      </c>
      <c r="C155" s="8">
        <f t="shared" si="64"/>
        <v>0</v>
      </c>
      <c r="D155" s="8">
        <f t="shared" si="64"/>
        <v>38966.682</v>
      </c>
      <c r="E155" s="8">
        <f t="shared" si="64"/>
        <v>-38966.682</v>
      </c>
      <c r="F155" s="8">
        <f t="shared" si="64"/>
        <v>3510.818</v>
      </c>
      <c r="G155" s="12">
        <f t="shared" si="64"/>
        <v>-42477.49999999999</v>
      </c>
    </row>
    <row r="156" spans="1:7" ht="15">
      <c r="A156" s="15" t="s">
        <v>10</v>
      </c>
      <c r="B156" s="8">
        <f aca="true" t="shared" si="65" ref="B156:G156">B39+B75+B111+B147</f>
        <v>0</v>
      </c>
      <c r="C156" s="8">
        <f t="shared" si="65"/>
        <v>0</v>
      </c>
      <c r="D156" s="8">
        <f t="shared" si="65"/>
        <v>0</v>
      </c>
      <c r="E156" s="8">
        <f t="shared" si="65"/>
        <v>0</v>
      </c>
      <c r="F156" s="8">
        <f t="shared" si="65"/>
        <v>7672.831999999999</v>
      </c>
      <c r="G156" s="12">
        <f t="shared" si="65"/>
        <v>-7672.831999999999</v>
      </c>
    </row>
    <row r="157" spans="1:7" ht="15">
      <c r="A157" s="15" t="s">
        <v>14</v>
      </c>
      <c r="B157" s="8">
        <f aca="true" t="shared" si="66" ref="B157:G157">B40+B76+B112+B148</f>
        <v>0</v>
      </c>
      <c r="C157" s="8">
        <f t="shared" si="66"/>
        <v>0</v>
      </c>
      <c r="D157" s="8">
        <f t="shared" si="66"/>
        <v>8423.17238954</v>
      </c>
      <c r="E157" s="8">
        <f t="shared" si="66"/>
        <v>-8423.17238954</v>
      </c>
      <c r="F157" s="8">
        <f t="shared" si="66"/>
        <v>1467.5742512099998</v>
      </c>
      <c r="G157" s="12">
        <f t="shared" si="66"/>
        <v>-9890.74664075</v>
      </c>
    </row>
    <row r="158" spans="1:7" ht="15.75" thickBot="1">
      <c r="A158" s="16" t="s">
        <v>13</v>
      </c>
      <c r="B158" s="13">
        <f aca="true" t="shared" si="67" ref="B158:G158">B41+B77+B113+B149</f>
        <v>316335.15043041005</v>
      </c>
      <c r="C158" s="13">
        <f t="shared" si="67"/>
        <v>297441.36626650003</v>
      </c>
      <c r="D158" s="13">
        <f t="shared" si="67"/>
        <v>143561.3036594</v>
      </c>
      <c r="E158" s="13">
        <f t="shared" si="67"/>
        <v>153880.0626071</v>
      </c>
      <c r="F158" s="13">
        <f t="shared" si="67"/>
        <v>123683.33023756</v>
      </c>
      <c r="G158" s="14">
        <f t="shared" si="67"/>
        <v>30196.732369540005</v>
      </c>
    </row>
  </sheetData>
  <sheetProtection/>
  <mergeCells count="7">
    <mergeCell ref="F3:F5"/>
    <mergeCell ref="A1:G1"/>
    <mergeCell ref="B3:B5"/>
    <mergeCell ref="C3:C5"/>
    <mergeCell ref="E3:E5"/>
    <mergeCell ref="G3:G5"/>
    <mergeCell ref="D3:D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таблица 2004</dc:title>
  <dc:subject/>
  <dc:creator>Inna.Bak@minfin.ru</dc:creator>
  <cp:keywords/>
  <dc:description>Отражение всех операций с ценными бумагами</dc:description>
  <cp:lastModifiedBy>Трошко Иван Игоревич</cp:lastModifiedBy>
  <cp:lastPrinted>2023-11-08T07:09:53Z</cp:lastPrinted>
  <dcterms:created xsi:type="dcterms:W3CDTF">2004-01-08T10:30:09Z</dcterms:created>
  <dcterms:modified xsi:type="dcterms:W3CDTF">2024-01-11T08:44:06Z</dcterms:modified>
  <cp:category/>
  <cp:version/>
  <cp:contentType/>
  <cp:contentStatus/>
</cp:coreProperties>
</file>