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tabRatio="787" activeTab="0"/>
  </bookViews>
  <sheets>
    <sheet name="Основные показатели " sheetId="1" r:id="rId1"/>
  </sheets>
  <definedNames>
    <definedName name="_xlnm.Print_Titles" localSheetId="0">'Основные показатели '!$3:$5</definedName>
    <definedName name="_xlnm.Print_Area" localSheetId="0">'Основные показатели '!$A$1:$G$5</definedName>
  </definedNames>
  <calcPr fullCalcOnLoad="1"/>
</workbook>
</file>

<file path=xl/sharedStrings.xml><?xml version="1.0" encoding="utf-8"?>
<sst xmlns="http://schemas.openxmlformats.org/spreadsheetml/2006/main" count="163" uniqueCount="35">
  <si>
    <t>Привлечение</t>
  </si>
  <si>
    <t>ОФЗ-АД</t>
  </si>
  <si>
    <t>в том числе:</t>
  </si>
  <si>
    <t>ОФЗ-ПД</t>
  </si>
  <si>
    <t>Расходы на обслуживание</t>
  </si>
  <si>
    <t>Чистое привлечение</t>
  </si>
  <si>
    <t>Чистое поступление в федер. бюджет по операциям с рублевыми гос. ценными бумагами</t>
  </si>
  <si>
    <t>Период</t>
  </si>
  <si>
    <t>Вид обязательства</t>
  </si>
  <si>
    <t>Январь</t>
  </si>
  <si>
    <t>ГСО-ФПС</t>
  </si>
  <si>
    <t>ГСО-ППС</t>
  </si>
  <si>
    <t>Эмиссия фактическая</t>
  </si>
  <si>
    <t>ОФЗ-ПК</t>
  </si>
  <si>
    <t>ОФЗ-ИН</t>
  </si>
  <si>
    <t>ОФЗ-н</t>
  </si>
  <si>
    <t xml:space="preserve"> Погашение осн.  долга</t>
  </si>
  <si>
    <r>
      <t xml:space="preserve">Основные показатели исполнения федерального бюджета в 2021 году в части государственных ценных бумаг Российской Федерации, номинальная стоимость которых указана в валюте Российской Федерации
</t>
    </r>
    <r>
      <rPr>
        <sz val="14"/>
        <rFont val="Arial Cyr"/>
        <family val="2"/>
      </rPr>
      <t>(с учетом положений статьи 113 Бюджетного кодекса Российской Федерации)</t>
    </r>
  </si>
  <si>
    <t>Февраль</t>
  </si>
  <si>
    <t>Март</t>
  </si>
  <si>
    <t>Апрель</t>
  </si>
  <si>
    <t>Итого за 1 кв. 2021 г.</t>
  </si>
  <si>
    <t>Май</t>
  </si>
  <si>
    <t>Июнь</t>
  </si>
  <si>
    <t>Итого за 2 кв. 2021 г.</t>
  </si>
  <si>
    <t>Июль</t>
  </si>
  <si>
    <t>Август</t>
  </si>
  <si>
    <t>Сентябрь</t>
  </si>
  <si>
    <t>Итого за 3 кв. 2021 г.</t>
  </si>
  <si>
    <t>Октябрь</t>
  </si>
  <si>
    <t>Ноябрь</t>
  </si>
  <si>
    <t>(МЛН. РУБ.)</t>
  </si>
  <si>
    <t>Итого Январь-Декабрь 2021 г.</t>
  </si>
  <si>
    <t>Декабрь</t>
  </si>
  <si>
    <t>Итого за 4 кв. 2021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</si>
</sst>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0.0"/>
    <numFmt numFmtId="183" formatCode="0.00000000"/>
    <numFmt numFmtId="184" formatCode="0.000"/>
    <numFmt numFmtId="185" formatCode="0.0000"/>
    <numFmt numFmtId="186" formatCode="0.000000"/>
    <numFmt numFmtId="187" formatCode="0.000000000"/>
    <numFmt numFmtId="188" formatCode="0.0000000"/>
    <numFmt numFmtId="189" formatCode="0.0000000000"/>
    <numFmt numFmtId="190" formatCode="0.0000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0.00000000000"/>
    <numFmt numFmtId="194" formatCode="#,##0.0"/>
    <numFmt numFmtId="195" formatCode="#,##0.000000000"/>
    <numFmt numFmtId="196" formatCode="#,##0.00000"/>
    <numFmt numFmtId="197" formatCode="0.000000000000"/>
    <numFmt numFmtId="198" formatCode="#,##0.000000"/>
    <numFmt numFmtId="199" formatCode="#,##0.0000000"/>
    <numFmt numFmtId="200" formatCode="#,##0.00000000"/>
    <numFmt numFmtId="201" formatCode="#,##0.0000000000"/>
    <numFmt numFmtId="202" formatCode="#,##0.000000000000"/>
    <numFmt numFmtId="203" formatCode="#,##0.000"/>
    <numFmt numFmtId="204" formatCode="#,##0.0000"/>
    <numFmt numFmtId="205" formatCode="0.0000000000000"/>
    <numFmt numFmtId="206" formatCode="0.00000000000000"/>
    <numFmt numFmtId="207" formatCode="#,##0.00000000000"/>
    <numFmt numFmtId="208" formatCode="0.000000000000000"/>
    <numFmt numFmtId="209" formatCode="##,###.0\&gt;\&gt;\&gt;"/>
    <numFmt numFmtId="210" formatCode="_-* #,##0.0_р_._-;\-* #,##0.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2AF7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left" vertical="justify"/>
    </xf>
    <xf numFmtId="0" fontId="2" fillId="33" borderId="13" xfId="0" applyFont="1" applyFill="1" applyBorder="1" applyAlignment="1">
      <alignment vertical="justify"/>
    </xf>
    <xf numFmtId="194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194" fontId="1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194" fontId="1" fillId="0" borderId="16" xfId="0" applyNumberFormat="1" applyFont="1" applyFill="1" applyBorder="1" applyAlignment="1">
      <alignment/>
    </xf>
    <xf numFmtId="194" fontId="1" fillId="0" borderId="17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/>
    </xf>
    <xf numFmtId="194" fontId="2" fillId="0" borderId="14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21" xfId="0" applyFont="1" applyFill="1" applyBorder="1" applyAlignment="1">
      <alignment/>
    </xf>
    <xf numFmtId="19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94" fontId="2" fillId="0" borderId="15" xfId="0" applyNumberFormat="1" applyFont="1" applyFill="1" applyBorder="1" applyAlignment="1">
      <alignment/>
    </xf>
    <xf numFmtId="194" fontId="2" fillId="0" borderId="16" xfId="0" applyNumberFormat="1" applyFont="1" applyFill="1" applyBorder="1" applyAlignment="1">
      <alignment/>
    </xf>
    <xf numFmtId="194" fontId="1" fillId="0" borderId="15" xfId="0" applyNumberFormat="1" applyFont="1" applyFill="1" applyBorder="1" applyAlignment="1">
      <alignment/>
    </xf>
    <xf numFmtId="194" fontId="1" fillId="0" borderId="16" xfId="0" applyNumberFormat="1" applyFont="1" applyFill="1" applyBorder="1" applyAlignment="1">
      <alignment/>
    </xf>
    <xf numFmtId="194" fontId="1" fillId="0" borderId="17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="75" zoomScaleNormal="75" zoomScaleSheetLayoutView="75" workbookViewId="0" topLeftCell="A1">
      <pane ySplit="5" topLeftCell="A124" activePane="bottomLeft" state="frozen"/>
      <selection pane="topLeft" activeCell="A1" sqref="A1"/>
      <selection pane="bottomLeft" activeCell="H136" sqref="H136"/>
    </sheetView>
  </sheetViews>
  <sheetFormatPr defaultColWidth="9.00390625" defaultRowHeight="12.75"/>
  <cols>
    <col min="1" max="1" width="24.875" style="0" customWidth="1"/>
    <col min="2" max="2" width="18.625" style="0" customWidth="1"/>
    <col min="3" max="3" width="18.75390625" style="0" customWidth="1"/>
    <col min="4" max="4" width="17.125" style="0" customWidth="1"/>
    <col min="5" max="5" width="18.25390625" style="0" customWidth="1"/>
    <col min="6" max="6" width="18.875" style="0" customWidth="1"/>
    <col min="7" max="7" width="23.75390625" style="0" customWidth="1"/>
    <col min="8" max="8" width="37.125" style="0" customWidth="1"/>
    <col min="9" max="13" width="10.375" style="0" bestFit="1" customWidth="1"/>
  </cols>
  <sheetData>
    <row r="1" spans="1:7" ht="87.75" customHeight="1">
      <c r="A1" s="29" t="s">
        <v>17</v>
      </c>
      <c r="B1" s="30"/>
      <c r="C1" s="30"/>
      <c r="D1" s="30"/>
      <c r="E1" s="30"/>
      <c r="F1" s="30"/>
      <c r="G1" s="30"/>
    </row>
    <row r="2" spans="1:7" ht="39" customHeight="1" thickBot="1">
      <c r="A2" s="2"/>
      <c r="B2" s="2"/>
      <c r="C2" s="2"/>
      <c r="D2" s="2"/>
      <c r="E2" s="2"/>
      <c r="F2" s="2"/>
      <c r="G2" s="7" t="s">
        <v>31</v>
      </c>
    </row>
    <row r="3" spans="1:7" ht="15" customHeight="1">
      <c r="A3" s="3"/>
      <c r="B3" s="26" t="s">
        <v>12</v>
      </c>
      <c r="C3" s="26" t="s">
        <v>0</v>
      </c>
      <c r="D3" s="26" t="s">
        <v>16</v>
      </c>
      <c r="E3" s="26" t="s">
        <v>5</v>
      </c>
      <c r="F3" s="26" t="s">
        <v>4</v>
      </c>
      <c r="G3" s="31" t="s">
        <v>6</v>
      </c>
    </row>
    <row r="4" spans="1:7" ht="52.5" customHeight="1">
      <c r="A4" s="4" t="s">
        <v>7</v>
      </c>
      <c r="B4" s="27"/>
      <c r="C4" s="27"/>
      <c r="D4" s="27"/>
      <c r="E4" s="27"/>
      <c r="F4" s="27"/>
      <c r="G4" s="32"/>
    </row>
    <row r="5" spans="1:7" ht="28.5" customHeight="1" thickBot="1">
      <c r="A5" s="5" t="s">
        <v>8</v>
      </c>
      <c r="B5" s="28"/>
      <c r="C5" s="28"/>
      <c r="D5" s="28"/>
      <c r="E5" s="28"/>
      <c r="F5" s="28"/>
      <c r="G5" s="33"/>
    </row>
    <row r="6" spans="1:7" ht="15.75">
      <c r="A6" s="9" t="s">
        <v>9</v>
      </c>
      <c r="B6" s="1">
        <f aca="true" t="shared" si="0" ref="B6:G6">SUM(B8:B14)</f>
        <v>62478.594007880005</v>
      </c>
      <c r="C6" s="1">
        <f t="shared" si="0"/>
        <v>61671.047982710006</v>
      </c>
      <c r="D6" s="1">
        <f t="shared" si="0"/>
        <v>29560.94397801</v>
      </c>
      <c r="E6" s="1">
        <f t="shared" si="0"/>
        <v>32110.104004700002</v>
      </c>
      <c r="F6" s="1">
        <f t="shared" si="0"/>
        <v>77147.07876750999</v>
      </c>
      <c r="G6" s="6">
        <f t="shared" si="0"/>
        <v>-45036.97476281</v>
      </c>
    </row>
    <row r="7" spans="1:7" ht="15">
      <c r="A7" s="10" t="s">
        <v>2</v>
      </c>
      <c r="B7" s="11"/>
      <c r="C7" s="11"/>
      <c r="D7" s="11"/>
      <c r="E7" s="11"/>
      <c r="F7" s="11"/>
      <c r="G7" s="12"/>
    </row>
    <row r="8" spans="1:7" ht="15">
      <c r="A8" s="15" t="s">
        <v>13</v>
      </c>
      <c r="B8" s="8">
        <v>0</v>
      </c>
      <c r="C8" s="8">
        <v>0</v>
      </c>
      <c r="D8" s="8">
        <v>0</v>
      </c>
      <c r="E8" s="8">
        <f>C8-D8</f>
        <v>0</v>
      </c>
      <c r="F8" s="8">
        <v>14473.098714</v>
      </c>
      <c r="G8" s="12">
        <f>E8-F8</f>
        <v>-14473.098714</v>
      </c>
    </row>
    <row r="9" spans="1:7" ht="15">
      <c r="A9" s="15" t="s">
        <v>3</v>
      </c>
      <c r="B9" s="8">
        <v>30150.452</v>
      </c>
      <c r="C9" s="8">
        <v>29309.11416903</v>
      </c>
      <c r="D9" s="8">
        <v>0</v>
      </c>
      <c r="E9" s="8">
        <f aca="true" t="shared" si="1" ref="E9:E14">C9-D9</f>
        <v>29309.11416903</v>
      </c>
      <c r="F9" s="8">
        <v>51972.91368472</v>
      </c>
      <c r="G9" s="12">
        <f aca="true" t="shared" si="2" ref="G9:G14">E9-F9</f>
        <v>-22663.79951569</v>
      </c>
    </row>
    <row r="10" spans="1:7" ht="15">
      <c r="A10" s="15" t="s">
        <v>1</v>
      </c>
      <c r="B10" s="8">
        <v>0</v>
      </c>
      <c r="C10" s="8">
        <v>0</v>
      </c>
      <c r="D10" s="8">
        <v>29500</v>
      </c>
      <c r="E10" s="8">
        <f t="shared" si="1"/>
        <v>-29500</v>
      </c>
      <c r="F10" s="8">
        <v>7955.510615239999</v>
      </c>
      <c r="G10" s="12">
        <f t="shared" si="2"/>
        <v>-37455.51061524</v>
      </c>
    </row>
    <row r="11" spans="1:7" ht="15">
      <c r="A11" s="15" t="s">
        <v>10</v>
      </c>
      <c r="B11" s="8">
        <v>0</v>
      </c>
      <c r="C11" s="8">
        <v>0</v>
      </c>
      <c r="D11" s="8">
        <v>0</v>
      </c>
      <c r="E11" s="8">
        <f t="shared" si="1"/>
        <v>0</v>
      </c>
      <c r="F11" s="8">
        <v>1555.84</v>
      </c>
      <c r="G11" s="12">
        <f t="shared" si="2"/>
        <v>-1555.84</v>
      </c>
    </row>
    <row r="12" spans="1:7" ht="15">
      <c r="A12" s="15" t="s">
        <v>11</v>
      </c>
      <c r="B12" s="8">
        <v>0</v>
      </c>
      <c r="C12" s="8">
        <v>0</v>
      </c>
      <c r="D12" s="8">
        <v>0</v>
      </c>
      <c r="E12" s="8">
        <f t="shared" si="1"/>
        <v>0</v>
      </c>
      <c r="F12" s="8">
        <v>0</v>
      </c>
      <c r="G12" s="12">
        <f t="shared" si="2"/>
        <v>0</v>
      </c>
    </row>
    <row r="13" spans="1:7" ht="15">
      <c r="A13" s="15" t="s">
        <v>15</v>
      </c>
      <c r="B13" s="8">
        <v>1376.837</v>
      </c>
      <c r="C13" s="8">
        <v>1352.1364060899998</v>
      </c>
      <c r="D13" s="8">
        <v>60.943978009999995</v>
      </c>
      <c r="E13" s="8">
        <f t="shared" si="1"/>
        <v>1291.19242808</v>
      </c>
      <c r="F13" s="8">
        <v>125.2427265</v>
      </c>
      <c r="G13" s="12">
        <f t="shared" si="2"/>
        <v>1165.9497015799998</v>
      </c>
    </row>
    <row r="14" spans="1:7" ht="15.75" thickBot="1">
      <c r="A14" s="16" t="s">
        <v>14</v>
      </c>
      <c r="B14" s="13">
        <v>30951.30500788</v>
      </c>
      <c r="C14" s="13">
        <v>31009.797407590002</v>
      </c>
      <c r="D14" s="13">
        <v>0</v>
      </c>
      <c r="E14" s="13">
        <f t="shared" si="1"/>
        <v>31009.797407590002</v>
      </c>
      <c r="F14" s="13">
        <v>1064.47302705</v>
      </c>
      <c r="G14" s="14">
        <f t="shared" si="2"/>
        <v>29945.32438054</v>
      </c>
    </row>
    <row r="15" spans="1:7" s="2" customFormat="1" ht="15.75">
      <c r="A15" s="9" t="s">
        <v>18</v>
      </c>
      <c r="B15" s="1">
        <f aca="true" t="shared" si="3" ref="B15:G15">SUM(B17:B23)</f>
        <v>152484.78838323</v>
      </c>
      <c r="C15" s="1">
        <f t="shared" si="3"/>
        <v>145022.94964561998</v>
      </c>
      <c r="D15" s="1">
        <f t="shared" si="3"/>
        <v>68731.15434075</v>
      </c>
      <c r="E15" s="1">
        <f t="shared" si="3"/>
        <v>76291.79530486997</v>
      </c>
      <c r="F15" s="1">
        <f t="shared" si="3"/>
        <v>62874.16740243999</v>
      </c>
      <c r="G15" s="6">
        <f t="shared" si="3"/>
        <v>13417.627902429987</v>
      </c>
    </row>
    <row r="16" spans="1:7" s="2" customFormat="1" ht="15">
      <c r="A16" s="10" t="s">
        <v>2</v>
      </c>
      <c r="B16" s="11"/>
      <c r="C16" s="11"/>
      <c r="D16" s="11"/>
      <c r="E16" s="11"/>
      <c r="F16" s="11"/>
      <c r="G16" s="12"/>
    </row>
    <row r="17" spans="1:7" s="2" customFormat="1" ht="15">
      <c r="A17" s="15" t="s">
        <v>13</v>
      </c>
      <c r="B17" s="8">
        <v>0</v>
      </c>
      <c r="C17" s="8">
        <v>0</v>
      </c>
      <c r="D17" s="8">
        <v>0</v>
      </c>
      <c r="E17" s="8">
        <f>C17-D17</f>
        <v>0</v>
      </c>
      <c r="F17" s="8">
        <v>12746.773452659998</v>
      </c>
      <c r="G17" s="12">
        <f>E17-F17</f>
        <v>-12746.773452659998</v>
      </c>
    </row>
    <row r="18" spans="1:7" s="2" customFormat="1" ht="15">
      <c r="A18" s="15" t="s">
        <v>3</v>
      </c>
      <c r="B18" s="8">
        <v>136264.083</v>
      </c>
      <c r="C18" s="8">
        <v>128900.64704204998</v>
      </c>
      <c r="D18" s="8">
        <v>0</v>
      </c>
      <c r="E18" s="8">
        <f aca="true" t="shared" si="4" ref="E18:E23">C18-D18</f>
        <v>128900.64704204998</v>
      </c>
      <c r="F18" s="8">
        <v>36566.82504639</v>
      </c>
      <c r="G18" s="12">
        <f aca="true" t="shared" si="5" ref="G18:G23">E18-F18</f>
        <v>92333.82199566</v>
      </c>
    </row>
    <row r="19" spans="1:7" s="2" customFormat="1" ht="15">
      <c r="A19" s="15" t="s">
        <v>1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v>1887.9047035499998</v>
      </c>
      <c r="G19" s="12">
        <f t="shared" si="5"/>
        <v>-1887.9047035499998</v>
      </c>
    </row>
    <row r="20" spans="1:7" s="2" customFormat="1" ht="15">
      <c r="A20" s="15" t="s">
        <v>10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v>904.86</v>
      </c>
      <c r="G20" s="12">
        <f t="shared" si="5"/>
        <v>-904.86</v>
      </c>
    </row>
    <row r="21" spans="1:7" s="2" customFormat="1" ht="15">
      <c r="A21" s="15" t="s">
        <v>11</v>
      </c>
      <c r="B21" s="8">
        <v>0</v>
      </c>
      <c r="C21" s="8">
        <v>0</v>
      </c>
      <c r="D21" s="8">
        <v>68534.8803</v>
      </c>
      <c r="E21" s="8">
        <f t="shared" si="4"/>
        <v>-68534.8803</v>
      </c>
      <c r="F21" s="8">
        <v>4792.7547</v>
      </c>
      <c r="G21" s="12">
        <f t="shared" si="5"/>
        <v>-73327.63500000001</v>
      </c>
    </row>
    <row r="22" spans="1:7" s="2" customFormat="1" ht="15">
      <c r="A22" s="15" t="s">
        <v>15</v>
      </c>
      <c r="B22" s="8">
        <v>1762.017</v>
      </c>
      <c r="C22" s="8">
        <v>1722.10662005</v>
      </c>
      <c r="D22" s="8">
        <v>196.27404075</v>
      </c>
      <c r="E22" s="8">
        <f t="shared" si="4"/>
        <v>1525.8325793</v>
      </c>
      <c r="F22" s="8">
        <v>248.34619503999994</v>
      </c>
      <c r="G22" s="12">
        <f t="shared" si="5"/>
        <v>1277.48638426</v>
      </c>
    </row>
    <row r="23" spans="1:7" s="2" customFormat="1" ht="15.75" thickBot="1">
      <c r="A23" s="16" t="s">
        <v>14</v>
      </c>
      <c r="B23" s="13">
        <v>14458.688383229999</v>
      </c>
      <c r="C23" s="13">
        <v>14400.195983519998</v>
      </c>
      <c r="D23" s="13">
        <v>0</v>
      </c>
      <c r="E23" s="13">
        <f t="shared" si="4"/>
        <v>14400.195983519998</v>
      </c>
      <c r="F23" s="13">
        <v>5726.7033048</v>
      </c>
      <c r="G23" s="14">
        <f t="shared" si="5"/>
        <v>8673.492678719998</v>
      </c>
    </row>
    <row r="24" spans="1:7" s="2" customFormat="1" ht="15.75">
      <c r="A24" s="9" t="s">
        <v>19</v>
      </c>
      <c r="B24" s="1">
        <f aca="true" t="shared" si="6" ref="B24:G24">SUM(B26:B32)</f>
        <v>566578.82605232</v>
      </c>
      <c r="C24" s="1">
        <f t="shared" si="6"/>
        <v>532746.0201955</v>
      </c>
      <c r="D24" s="1">
        <f t="shared" si="6"/>
        <v>16750.19040489</v>
      </c>
      <c r="E24" s="1">
        <f t="shared" si="6"/>
        <v>515995.82979061</v>
      </c>
      <c r="F24" s="1">
        <f t="shared" si="6"/>
        <v>70791.53141531999</v>
      </c>
      <c r="G24" s="6">
        <f t="shared" si="6"/>
        <v>445204.29837529006</v>
      </c>
    </row>
    <row r="25" spans="1:7" s="2" customFormat="1" ht="15">
      <c r="A25" s="10" t="s">
        <v>2</v>
      </c>
      <c r="B25" s="11"/>
      <c r="C25" s="11"/>
      <c r="D25" s="11"/>
      <c r="E25" s="11"/>
      <c r="F25" s="11"/>
      <c r="G25" s="12"/>
    </row>
    <row r="26" spans="1:7" s="2" customFormat="1" ht="15">
      <c r="A26" s="15" t="s">
        <v>13</v>
      </c>
      <c r="B26" s="8">
        <v>0</v>
      </c>
      <c r="C26" s="8">
        <v>0</v>
      </c>
      <c r="D26" s="8">
        <v>0</v>
      </c>
      <c r="E26" s="8">
        <f>C26-D26</f>
        <v>0</v>
      </c>
      <c r="F26" s="8">
        <v>31386.09609279</v>
      </c>
      <c r="G26" s="12">
        <f>E26-F26</f>
        <v>-31386.09609279</v>
      </c>
    </row>
    <row r="27" spans="1:7" s="2" customFormat="1" ht="15">
      <c r="A27" s="15" t="s">
        <v>3</v>
      </c>
      <c r="B27" s="8">
        <v>538104.847</v>
      </c>
      <c r="C27" s="8">
        <v>504607.06681712</v>
      </c>
      <c r="D27" s="8">
        <v>0</v>
      </c>
      <c r="E27" s="8">
        <f aca="true" t="shared" si="7" ref="E27:E32">C27-D27</f>
        <v>504607.06681712</v>
      </c>
      <c r="F27" s="8">
        <v>35401.60506133999</v>
      </c>
      <c r="G27" s="12">
        <f aca="true" t="shared" si="8" ref="G27:G32">E27-F27</f>
        <v>469205.46175578004</v>
      </c>
    </row>
    <row r="28" spans="1:7" s="2" customFormat="1" ht="15">
      <c r="A28" s="15" t="s">
        <v>1</v>
      </c>
      <c r="B28" s="8">
        <v>0</v>
      </c>
      <c r="C28" s="8">
        <v>0</v>
      </c>
      <c r="D28" s="8">
        <v>0</v>
      </c>
      <c r="E28" s="8">
        <f t="shared" si="7"/>
        <v>0</v>
      </c>
      <c r="F28" s="8">
        <v>0</v>
      </c>
      <c r="G28" s="12">
        <f t="shared" si="8"/>
        <v>0</v>
      </c>
    </row>
    <row r="29" spans="1:7" s="2" customFormat="1" ht="15">
      <c r="A29" s="15" t="s">
        <v>10</v>
      </c>
      <c r="B29" s="8">
        <v>0</v>
      </c>
      <c r="C29" s="8">
        <v>0</v>
      </c>
      <c r="D29" s="8">
        <v>0</v>
      </c>
      <c r="E29" s="8">
        <f t="shared" si="7"/>
        <v>0</v>
      </c>
      <c r="F29" s="8">
        <v>0</v>
      </c>
      <c r="G29" s="12">
        <f t="shared" si="8"/>
        <v>0</v>
      </c>
    </row>
    <row r="30" spans="1:7" s="2" customFormat="1" ht="15">
      <c r="A30" s="15" t="s">
        <v>11</v>
      </c>
      <c r="B30" s="8">
        <v>0</v>
      </c>
      <c r="C30" s="8">
        <v>0</v>
      </c>
      <c r="D30" s="8">
        <v>0</v>
      </c>
      <c r="E30" s="8">
        <f t="shared" si="7"/>
        <v>0</v>
      </c>
      <c r="F30" s="8">
        <v>2861.056</v>
      </c>
      <c r="G30" s="12">
        <f t="shared" si="8"/>
        <v>-2861.056</v>
      </c>
    </row>
    <row r="31" spans="1:7" s="2" customFormat="1" ht="15">
      <c r="A31" s="15" t="s">
        <v>15</v>
      </c>
      <c r="B31" s="8">
        <v>3998.253</v>
      </c>
      <c r="C31" s="8">
        <v>3857.86678139</v>
      </c>
      <c r="D31" s="8">
        <v>16750.19040489</v>
      </c>
      <c r="E31" s="8">
        <f t="shared" si="7"/>
        <v>-12892.3236235</v>
      </c>
      <c r="F31" s="8">
        <v>1211.2230142400006</v>
      </c>
      <c r="G31" s="12">
        <f t="shared" si="8"/>
        <v>-14103.54663774</v>
      </c>
    </row>
    <row r="32" spans="1:7" s="2" customFormat="1" ht="15.75" thickBot="1">
      <c r="A32" s="16" t="s">
        <v>14</v>
      </c>
      <c r="B32" s="13">
        <v>24475.72605232</v>
      </c>
      <c r="C32" s="13">
        <v>24281.086596989997</v>
      </c>
      <c r="D32" s="13">
        <v>0</v>
      </c>
      <c r="E32" s="13">
        <f t="shared" si="7"/>
        <v>24281.086596989997</v>
      </c>
      <c r="F32" s="13">
        <v>-68.44875305</v>
      </c>
      <c r="G32" s="14">
        <f t="shared" si="8"/>
        <v>24349.535350039998</v>
      </c>
    </row>
    <row r="33" spans="1:7" s="2" customFormat="1" ht="30.75" customHeight="1">
      <c r="A33" s="18" t="s">
        <v>21</v>
      </c>
      <c r="B33" s="19">
        <f aca="true" t="shared" si="9" ref="B33:G33">SUM(B35:B41)</f>
        <v>781542.2084434299</v>
      </c>
      <c r="C33" s="19">
        <f t="shared" si="9"/>
        <v>739440.0178238299</v>
      </c>
      <c r="D33" s="19">
        <f t="shared" si="9"/>
        <v>115042.28872365001</v>
      </c>
      <c r="E33" s="19">
        <f t="shared" si="9"/>
        <v>624397.72910018</v>
      </c>
      <c r="F33" s="19">
        <f t="shared" si="9"/>
        <v>210812.77758527</v>
      </c>
      <c r="G33" s="20">
        <f t="shared" si="9"/>
        <v>413584.9515149099</v>
      </c>
    </row>
    <row r="34" spans="1:7" s="2" customFormat="1" ht="15">
      <c r="A34" s="10" t="s">
        <v>2</v>
      </c>
      <c r="B34" s="11"/>
      <c r="C34" s="11"/>
      <c r="D34" s="11"/>
      <c r="E34" s="11"/>
      <c r="F34" s="11"/>
      <c r="G34" s="12"/>
    </row>
    <row r="35" spans="1:7" s="2" customFormat="1" ht="15">
      <c r="A35" s="10" t="s">
        <v>13</v>
      </c>
      <c r="B35" s="8">
        <f>B26+B17+B8</f>
        <v>0</v>
      </c>
      <c r="C35" s="8">
        <f>C26+C17+C8</f>
        <v>0</v>
      </c>
      <c r="D35" s="8">
        <f>D26+D17+D8</f>
        <v>0</v>
      </c>
      <c r="E35" s="8">
        <f aca="true" t="shared" si="10" ref="E35:E41">C35-D35</f>
        <v>0</v>
      </c>
      <c r="F35" s="8">
        <f>F26+F17+F8</f>
        <v>58605.96825945</v>
      </c>
      <c r="G35" s="12">
        <f aca="true" t="shared" si="11" ref="G35:G41">E35-F35</f>
        <v>-58605.96825945</v>
      </c>
    </row>
    <row r="36" spans="1:7" s="2" customFormat="1" ht="15">
      <c r="A36" s="10" t="s">
        <v>3</v>
      </c>
      <c r="B36" s="8">
        <f aca="true" t="shared" si="12" ref="B36:B41">B27+B18+B9</f>
        <v>704519.382</v>
      </c>
      <c r="C36" s="8">
        <f aca="true" t="shared" si="13" ref="C36:D41">C27+C18+C9</f>
        <v>662816.8280282</v>
      </c>
      <c r="D36" s="8">
        <f t="shared" si="13"/>
        <v>0</v>
      </c>
      <c r="E36" s="8">
        <f t="shared" si="10"/>
        <v>662816.8280282</v>
      </c>
      <c r="F36" s="8">
        <f aca="true" t="shared" si="14" ref="F36:F41">F27+F18+F9</f>
        <v>123941.34379244999</v>
      </c>
      <c r="G36" s="12">
        <f t="shared" si="11"/>
        <v>538875.4842357499</v>
      </c>
    </row>
    <row r="37" spans="1:7" s="2" customFormat="1" ht="15">
      <c r="A37" s="10" t="s">
        <v>1</v>
      </c>
      <c r="B37" s="8">
        <f t="shared" si="12"/>
        <v>0</v>
      </c>
      <c r="C37" s="8">
        <f t="shared" si="13"/>
        <v>0</v>
      </c>
      <c r="D37" s="8">
        <f t="shared" si="13"/>
        <v>29500</v>
      </c>
      <c r="E37" s="8">
        <f t="shared" si="10"/>
        <v>-29500</v>
      </c>
      <c r="F37" s="8">
        <f t="shared" si="14"/>
        <v>9843.41531879</v>
      </c>
      <c r="G37" s="12">
        <f t="shared" si="11"/>
        <v>-39343.41531879</v>
      </c>
    </row>
    <row r="38" spans="1:7" s="2" customFormat="1" ht="15">
      <c r="A38" s="10" t="s">
        <v>10</v>
      </c>
      <c r="B38" s="8">
        <f t="shared" si="12"/>
        <v>0</v>
      </c>
      <c r="C38" s="8">
        <f t="shared" si="13"/>
        <v>0</v>
      </c>
      <c r="D38" s="8">
        <f t="shared" si="13"/>
        <v>0</v>
      </c>
      <c r="E38" s="8">
        <f t="shared" si="10"/>
        <v>0</v>
      </c>
      <c r="F38" s="8">
        <f t="shared" si="14"/>
        <v>2460.7</v>
      </c>
      <c r="G38" s="12">
        <f t="shared" si="11"/>
        <v>-2460.7</v>
      </c>
    </row>
    <row r="39" spans="1:7" s="2" customFormat="1" ht="15">
      <c r="A39" s="10" t="s">
        <v>11</v>
      </c>
      <c r="B39" s="8">
        <f t="shared" si="12"/>
        <v>0</v>
      </c>
      <c r="C39" s="8">
        <f t="shared" si="13"/>
        <v>0</v>
      </c>
      <c r="D39" s="8">
        <f t="shared" si="13"/>
        <v>68534.8803</v>
      </c>
      <c r="E39" s="8">
        <f t="shared" si="10"/>
        <v>-68534.8803</v>
      </c>
      <c r="F39" s="8">
        <f t="shared" si="14"/>
        <v>7653.8107</v>
      </c>
      <c r="G39" s="12">
        <f t="shared" si="11"/>
        <v>-76188.691</v>
      </c>
    </row>
    <row r="40" spans="1:7" s="2" customFormat="1" ht="15">
      <c r="A40" s="10" t="s">
        <v>15</v>
      </c>
      <c r="B40" s="8">
        <f t="shared" si="12"/>
        <v>7137.107</v>
      </c>
      <c r="C40" s="8">
        <f t="shared" si="13"/>
        <v>6932.10980753</v>
      </c>
      <c r="D40" s="8">
        <f t="shared" si="13"/>
        <v>17007.40842365</v>
      </c>
      <c r="E40" s="8">
        <f t="shared" si="10"/>
        <v>-10075.298616119999</v>
      </c>
      <c r="F40" s="8">
        <f t="shared" si="14"/>
        <v>1584.8119357800006</v>
      </c>
      <c r="G40" s="12">
        <f t="shared" si="11"/>
        <v>-11660.1105519</v>
      </c>
    </row>
    <row r="41" spans="1:7" s="2" customFormat="1" ht="15.75" thickBot="1">
      <c r="A41" s="17" t="s">
        <v>14</v>
      </c>
      <c r="B41" s="13">
        <f t="shared" si="12"/>
        <v>69885.71944342999</v>
      </c>
      <c r="C41" s="13">
        <f t="shared" si="13"/>
        <v>69691.0799881</v>
      </c>
      <c r="D41" s="13">
        <f t="shared" si="13"/>
        <v>0</v>
      </c>
      <c r="E41" s="13">
        <f t="shared" si="10"/>
        <v>69691.0799881</v>
      </c>
      <c r="F41" s="13">
        <f t="shared" si="14"/>
        <v>6722.727578800001</v>
      </c>
      <c r="G41" s="14">
        <f t="shared" si="11"/>
        <v>62968.3524093</v>
      </c>
    </row>
    <row r="42" spans="1:7" s="2" customFormat="1" ht="15.75">
      <c r="A42" s="9" t="s">
        <v>20</v>
      </c>
      <c r="B42" s="1">
        <f aca="true" t="shared" si="15" ref="B42:G42">SUM(B44:B50)</f>
        <v>532073.31984315</v>
      </c>
      <c r="C42" s="1">
        <f t="shared" si="15"/>
        <v>484372.23483675</v>
      </c>
      <c r="D42" s="1">
        <f t="shared" si="15"/>
        <v>146691.04313971</v>
      </c>
      <c r="E42" s="1">
        <f t="shared" si="15"/>
        <v>337681.19169704</v>
      </c>
      <c r="F42" s="1">
        <f t="shared" si="15"/>
        <v>103518.49550108002</v>
      </c>
      <c r="G42" s="6">
        <f t="shared" si="15"/>
        <v>234162.69619596004</v>
      </c>
    </row>
    <row r="43" spans="1:7" s="2" customFormat="1" ht="15">
      <c r="A43" s="10" t="s">
        <v>2</v>
      </c>
      <c r="B43" s="11"/>
      <c r="C43" s="11"/>
      <c r="D43" s="11"/>
      <c r="E43" s="11"/>
      <c r="F43" s="11"/>
      <c r="G43" s="12"/>
    </row>
    <row r="44" spans="1:7" s="2" customFormat="1" ht="15">
      <c r="A44" s="15" t="s">
        <v>13</v>
      </c>
      <c r="B44" s="8">
        <v>0</v>
      </c>
      <c r="C44" s="8">
        <v>0</v>
      </c>
      <c r="D44" s="8">
        <v>0</v>
      </c>
      <c r="E44" s="8">
        <f>C44-D44</f>
        <v>0</v>
      </c>
      <c r="F44" s="8">
        <v>18727.41283632</v>
      </c>
      <c r="G44" s="12">
        <f>E44-F44</f>
        <v>-18727.41283632</v>
      </c>
    </row>
    <row r="45" spans="1:7" s="2" customFormat="1" ht="15">
      <c r="A45" s="15" t="s">
        <v>3</v>
      </c>
      <c r="B45" s="8">
        <v>525155.97</v>
      </c>
      <c r="C45" s="8">
        <v>477609.59167755005</v>
      </c>
      <c r="D45" s="8">
        <v>146535.17691365</v>
      </c>
      <c r="E45" s="8">
        <f aca="true" t="shared" si="16" ref="E45:E50">C45-D45</f>
        <v>331074.41476390004</v>
      </c>
      <c r="F45" s="8">
        <v>83523.48407211002</v>
      </c>
      <c r="G45" s="12">
        <f aca="true" t="shared" si="17" ref="G45:G50">E45-F45</f>
        <v>247550.93069179</v>
      </c>
    </row>
    <row r="46" spans="1:7" s="2" customFormat="1" ht="15">
      <c r="A46" s="15" t="s">
        <v>1</v>
      </c>
      <c r="B46" s="8">
        <v>0</v>
      </c>
      <c r="C46" s="8">
        <v>0</v>
      </c>
      <c r="D46" s="8">
        <v>0</v>
      </c>
      <c r="E46" s="8">
        <f t="shared" si="16"/>
        <v>0</v>
      </c>
      <c r="F46" s="8">
        <v>0</v>
      </c>
      <c r="G46" s="12">
        <f t="shared" si="17"/>
        <v>0</v>
      </c>
    </row>
    <row r="47" spans="1:7" s="2" customFormat="1" ht="15">
      <c r="A47" s="15" t="s">
        <v>10</v>
      </c>
      <c r="B47" s="8">
        <v>0</v>
      </c>
      <c r="C47" s="8">
        <v>0</v>
      </c>
      <c r="D47" s="8">
        <v>0</v>
      </c>
      <c r="E47" s="8">
        <f t="shared" si="16"/>
        <v>0</v>
      </c>
      <c r="F47" s="8">
        <v>319.12</v>
      </c>
      <c r="G47" s="12">
        <f t="shared" si="17"/>
        <v>-319.12</v>
      </c>
    </row>
    <row r="48" spans="1:7" s="2" customFormat="1" ht="15">
      <c r="A48" s="15" t="s">
        <v>11</v>
      </c>
      <c r="B48" s="8">
        <v>0</v>
      </c>
      <c r="C48" s="8">
        <v>0</v>
      </c>
      <c r="D48" s="8">
        <v>0</v>
      </c>
      <c r="E48" s="8">
        <f t="shared" si="16"/>
        <v>0</v>
      </c>
      <c r="F48" s="8">
        <v>975.36</v>
      </c>
      <c r="G48" s="12">
        <f t="shared" si="17"/>
        <v>-975.36</v>
      </c>
    </row>
    <row r="49" spans="1:7" s="2" customFormat="1" ht="15">
      <c r="A49" s="15" t="s">
        <v>15</v>
      </c>
      <c r="B49" s="8">
        <v>2105.121</v>
      </c>
      <c r="C49" s="8">
        <v>2009.4077004599997</v>
      </c>
      <c r="D49" s="8">
        <v>155.86622606000003</v>
      </c>
      <c r="E49" s="8">
        <f t="shared" si="16"/>
        <v>1853.5414743999995</v>
      </c>
      <c r="F49" s="8">
        <v>-26.881407349999986</v>
      </c>
      <c r="G49" s="12">
        <f t="shared" si="17"/>
        <v>1880.4228817499995</v>
      </c>
    </row>
    <row r="50" spans="1:7" s="2" customFormat="1" ht="15.75" thickBot="1">
      <c r="A50" s="16" t="s">
        <v>14</v>
      </c>
      <c r="B50" s="13">
        <v>4812.228843149999</v>
      </c>
      <c r="C50" s="13">
        <v>4753.23545874</v>
      </c>
      <c r="D50" s="13">
        <v>0</v>
      </c>
      <c r="E50" s="13">
        <f t="shared" si="16"/>
        <v>4753.23545874</v>
      </c>
      <c r="F50" s="13">
        <v>0</v>
      </c>
      <c r="G50" s="14">
        <f t="shared" si="17"/>
        <v>4753.23545874</v>
      </c>
    </row>
    <row r="51" spans="1:7" s="2" customFormat="1" ht="15.75">
      <c r="A51" s="9" t="s">
        <v>22</v>
      </c>
      <c r="B51" s="1">
        <f aca="true" t="shared" si="18" ref="B51:G51">SUM(B53:B59)</f>
        <v>134376.81277272</v>
      </c>
      <c r="C51" s="1">
        <f t="shared" si="18"/>
        <v>124820.56157933</v>
      </c>
      <c r="D51" s="1">
        <f t="shared" si="18"/>
        <v>125.30154272</v>
      </c>
      <c r="E51" s="1">
        <f t="shared" si="18"/>
        <v>124695.26003661</v>
      </c>
      <c r="F51" s="1">
        <f t="shared" si="18"/>
        <v>53715.43610627999</v>
      </c>
      <c r="G51" s="6">
        <f t="shared" si="18"/>
        <v>70979.82393033</v>
      </c>
    </row>
    <row r="52" spans="1:7" s="2" customFormat="1" ht="15">
      <c r="A52" s="15" t="s">
        <v>2</v>
      </c>
      <c r="B52" s="8"/>
      <c r="C52" s="8"/>
      <c r="D52" s="8"/>
      <c r="E52" s="8"/>
      <c r="F52" s="8"/>
      <c r="G52" s="12"/>
    </row>
    <row r="53" spans="1:7" s="2" customFormat="1" ht="15">
      <c r="A53" s="15" t="s">
        <v>13</v>
      </c>
      <c r="B53" s="8">
        <v>0</v>
      </c>
      <c r="C53" s="8">
        <v>0</v>
      </c>
      <c r="D53" s="8">
        <v>0</v>
      </c>
      <c r="E53" s="8">
        <f>C53-D53</f>
        <v>0</v>
      </c>
      <c r="F53" s="8">
        <v>10661.211263849998</v>
      </c>
      <c r="G53" s="12">
        <f>E53-F53</f>
        <v>-10661.211263849998</v>
      </c>
    </row>
    <row r="54" spans="1:7" s="2" customFormat="1" ht="15">
      <c r="A54" s="15" t="s">
        <v>3</v>
      </c>
      <c r="B54" s="8">
        <v>117802.543</v>
      </c>
      <c r="C54" s="8">
        <v>108530.43536183</v>
      </c>
      <c r="D54" s="8">
        <v>0</v>
      </c>
      <c r="E54" s="8">
        <f aca="true" t="shared" si="19" ref="E54:E59">C54-D54</f>
        <v>108530.43536183</v>
      </c>
      <c r="F54" s="8">
        <v>41435.610313389996</v>
      </c>
      <c r="G54" s="12">
        <f aca="true" t="shared" si="20" ref="G54:G59">E54-F54</f>
        <v>67094.82504843999</v>
      </c>
    </row>
    <row r="55" spans="1:7" s="2" customFormat="1" ht="15">
      <c r="A55" s="15" t="s">
        <v>1</v>
      </c>
      <c r="B55" s="8">
        <v>0</v>
      </c>
      <c r="C55" s="8">
        <v>0</v>
      </c>
      <c r="D55" s="8">
        <v>0</v>
      </c>
      <c r="E55" s="8">
        <f t="shared" si="19"/>
        <v>0</v>
      </c>
      <c r="F55" s="8">
        <v>710.70629256</v>
      </c>
      <c r="G55" s="12">
        <f t="shared" si="20"/>
        <v>-710.70629256</v>
      </c>
    </row>
    <row r="56" spans="1:7" s="2" customFormat="1" ht="15">
      <c r="A56" s="15" t="s">
        <v>10</v>
      </c>
      <c r="B56" s="8">
        <v>0</v>
      </c>
      <c r="C56" s="8">
        <v>0</v>
      </c>
      <c r="D56" s="8">
        <v>0</v>
      </c>
      <c r="E56" s="8">
        <f t="shared" si="19"/>
        <v>0</v>
      </c>
      <c r="F56" s="8">
        <v>1069.38</v>
      </c>
      <c r="G56" s="12">
        <f t="shared" si="20"/>
        <v>-1069.38</v>
      </c>
    </row>
    <row r="57" spans="1:7" s="2" customFormat="1" ht="15">
      <c r="A57" s="15" t="s">
        <v>11</v>
      </c>
      <c r="B57" s="8">
        <v>0</v>
      </c>
      <c r="C57" s="8">
        <v>0</v>
      </c>
      <c r="D57" s="8">
        <v>0</v>
      </c>
      <c r="E57" s="8">
        <f t="shared" si="19"/>
        <v>0</v>
      </c>
      <c r="F57" s="8">
        <v>0</v>
      </c>
      <c r="G57" s="12">
        <f t="shared" si="20"/>
        <v>0</v>
      </c>
    </row>
    <row r="58" spans="1:7" s="2" customFormat="1" ht="15">
      <c r="A58" s="15" t="s">
        <v>15</v>
      </c>
      <c r="B58" s="8">
        <v>1006.076</v>
      </c>
      <c r="C58" s="8">
        <v>964.00342928</v>
      </c>
      <c r="D58" s="8">
        <v>125.30154272</v>
      </c>
      <c r="E58" s="8">
        <f t="shared" si="19"/>
        <v>838.7018865599999</v>
      </c>
      <c r="F58" s="8">
        <v>-14.388762630000006</v>
      </c>
      <c r="G58" s="12">
        <f t="shared" si="20"/>
        <v>853.0906491899999</v>
      </c>
    </row>
    <row r="59" spans="1:7" s="2" customFormat="1" ht="15.75" thickBot="1">
      <c r="A59" s="15" t="s">
        <v>14</v>
      </c>
      <c r="B59" s="8">
        <v>15568.19377272</v>
      </c>
      <c r="C59" s="8">
        <v>15326.122788220002</v>
      </c>
      <c r="D59" s="8">
        <v>0</v>
      </c>
      <c r="E59" s="8">
        <f t="shared" si="19"/>
        <v>15326.122788220002</v>
      </c>
      <c r="F59" s="8">
        <v>-147.08300089</v>
      </c>
      <c r="G59" s="12">
        <f t="shared" si="20"/>
        <v>15473.205789110001</v>
      </c>
    </row>
    <row r="60" spans="1:8" s="2" customFormat="1" ht="15.75">
      <c r="A60" s="9" t="s">
        <v>23</v>
      </c>
      <c r="B60" s="1">
        <f aca="true" t="shared" si="21" ref="B60:G60">SUM(B62:B68)</f>
        <v>199387.9328274</v>
      </c>
      <c r="C60" s="1">
        <f t="shared" si="21"/>
        <v>187365.23060893</v>
      </c>
      <c r="D60" s="1">
        <f t="shared" si="21"/>
        <v>174.99545698000003</v>
      </c>
      <c r="E60" s="1">
        <f t="shared" si="21"/>
        <v>187190.23515194998</v>
      </c>
      <c r="F60" s="1">
        <f t="shared" si="21"/>
        <v>66474.35223333993</v>
      </c>
      <c r="G60" s="6">
        <f t="shared" si="21"/>
        <v>120715.88291861006</v>
      </c>
      <c r="H60" s="21"/>
    </row>
    <row r="61" spans="1:8" s="2" customFormat="1" ht="15">
      <c r="A61" s="15" t="s">
        <v>2</v>
      </c>
      <c r="B61" s="8"/>
      <c r="C61" s="8"/>
      <c r="D61" s="8"/>
      <c r="E61" s="8"/>
      <c r="F61" s="8"/>
      <c r="G61" s="12"/>
      <c r="H61" s="21"/>
    </row>
    <row r="62" spans="1:8" s="2" customFormat="1" ht="15">
      <c r="A62" s="15" t="s">
        <v>13</v>
      </c>
      <c r="B62" s="8">
        <v>0</v>
      </c>
      <c r="C62" s="8">
        <v>0</v>
      </c>
      <c r="D62" s="8">
        <v>0</v>
      </c>
      <c r="E62" s="8">
        <f>C62-D62</f>
        <v>0</v>
      </c>
      <c r="F62" s="8">
        <v>29720.3206246</v>
      </c>
      <c r="G62" s="12">
        <f>E62-F62</f>
        <v>-29720.3206246</v>
      </c>
      <c r="H62" s="21"/>
    </row>
    <row r="63" spans="1:8" s="2" customFormat="1" ht="15">
      <c r="A63" s="15" t="s">
        <v>3</v>
      </c>
      <c r="B63" s="8">
        <v>177573.924</v>
      </c>
      <c r="C63" s="8">
        <v>165977.43457706</v>
      </c>
      <c r="D63" s="8">
        <v>0</v>
      </c>
      <c r="E63" s="8">
        <f aca="true" t="shared" si="22" ref="E63:E68">C63-D63</f>
        <v>165977.43457706</v>
      </c>
      <c r="F63" s="8">
        <v>35053.00877361999</v>
      </c>
      <c r="G63" s="12">
        <f aca="true" t="shared" si="23" ref="G63:G68">E63-F63</f>
        <v>130924.42580344</v>
      </c>
      <c r="H63" s="21"/>
    </row>
    <row r="64" spans="1:8" s="2" customFormat="1" ht="15">
      <c r="A64" s="15" t="s">
        <v>1</v>
      </c>
      <c r="B64" s="8">
        <v>0</v>
      </c>
      <c r="C64" s="8">
        <v>0</v>
      </c>
      <c r="D64" s="8">
        <v>0</v>
      </c>
      <c r="E64" s="8">
        <f t="shared" si="22"/>
        <v>0</v>
      </c>
      <c r="F64" s="8">
        <v>0</v>
      </c>
      <c r="G64" s="12">
        <f t="shared" si="23"/>
        <v>0</v>
      </c>
      <c r="H64" s="21"/>
    </row>
    <row r="65" spans="1:8" s="2" customFormat="1" ht="15">
      <c r="A65" s="15" t="s">
        <v>10</v>
      </c>
      <c r="B65" s="8">
        <v>0</v>
      </c>
      <c r="C65" s="8">
        <v>0</v>
      </c>
      <c r="D65" s="8">
        <v>0</v>
      </c>
      <c r="E65" s="8">
        <f t="shared" si="22"/>
        <v>0</v>
      </c>
      <c r="F65" s="8">
        <v>0</v>
      </c>
      <c r="G65" s="12">
        <f t="shared" si="23"/>
        <v>0</v>
      </c>
      <c r="H65" s="21"/>
    </row>
    <row r="66" spans="1:8" s="2" customFormat="1" ht="15">
      <c r="A66" s="15" t="s">
        <v>11</v>
      </c>
      <c r="B66" s="8">
        <v>0</v>
      </c>
      <c r="C66" s="8">
        <v>0</v>
      </c>
      <c r="D66" s="8">
        <v>0</v>
      </c>
      <c r="E66" s="8">
        <f t="shared" si="22"/>
        <v>0</v>
      </c>
      <c r="F66" s="8">
        <v>1904.475</v>
      </c>
      <c r="G66" s="12">
        <f t="shared" si="23"/>
        <v>-1904.475</v>
      </c>
      <c r="H66" s="21"/>
    </row>
    <row r="67" spans="1:8" s="2" customFormat="1" ht="15">
      <c r="A67" s="15" t="s">
        <v>15</v>
      </c>
      <c r="B67" s="8">
        <v>951.013</v>
      </c>
      <c r="C67" s="8">
        <v>907.4428300900004</v>
      </c>
      <c r="D67" s="8">
        <v>174.99545698000003</v>
      </c>
      <c r="E67" s="8">
        <f t="shared" si="22"/>
        <v>732.4473731100004</v>
      </c>
      <c r="F67" s="8">
        <v>-13.452202880065917</v>
      </c>
      <c r="G67" s="12">
        <f t="shared" si="23"/>
        <v>745.8995759900663</v>
      </c>
      <c r="H67" s="21"/>
    </row>
    <row r="68" spans="1:7" s="2" customFormat="1" ht="15.75" thickBot="1">
      <c r="A68" s="15" t="s">
        <v>14</v>
      </c>
      <c r="B68" s="8">
        <v>20862.995827400002</v>
      </c>
      <c r="C68" s="8">
        <v>20480.35320178</v>
      </c>
      <c r="D68" s="8">
        <v>0</v>
      </c>
      <c r="E68" s="8">
        <f t="shared" si="22"/>
        <v>20480.35320178</v>
      </c>
      <c r="F68" s="8">
        <v>-189.999962</v>
      </c>
      <c r="G68" s="12">
        <f t="shared" si="23"/>
        <v>20670.35316378</v>
      </c>
    </row>
    <row r="69" spans="1:8" s="2" customFormat="1" ht="31.5">
      <c r="A69" s="18" t="s">
        <v>24</v>
      </c>
      <c r="B69" s="19">
        <f aca="true" t="shared" si="24" ref="B69:G69">SUM(B71:B77)</f>
        <v>865838.0654432699</v>
      </c>
      <c r="C69" s="19">
        <f t="shared" si="24"/>
        <v>796558.02702501</v>
      </c>
      <c r="D69" s="19">
        <f t="shared" si="24"/>
        <v>146991.34013941002</v>
      </c>
      <c r="E69" s="19">
        <f t="shared" si="24"/>
        <v>649566.6868856</v>
      </c>
      <c r="F69" s="19">
        <f t="shared" si="24"/>
        <v>223708.28384069994</v>
      </c>
      <c r="G69" s="20">
        <f t="shared" si="24"/>
        <v>425858.4030449001</v>
      </c>
      <c r="H69" s="22"/>
    </row>
    <row r="70" spans="1:7" s="2" customFormat="1" ht="15">
      <c r="A70" s="10" t="s">
        <v>2</v>
      </c>
      <c r="B70" s="11"/>
      <c r="C70" s="11"/>
      <c r="D70" s="11"/>
      <c r="E70" s="11"/>
      <c r="F70" s="11"/>
      <c r="G70" s="12"/>
    </row>
    <row r="71" spans="1:7" s="2" customFormat="1" ht="15">
      <c r="A71" s="10" t="s">
        <v>13</v>
      </c>
      <c r="B71" s="8">
        <f>B62+B53+B44</f>
        <v>0</v>
      </c>
      <c r="C71" s="8">
        <f>C62+C53+C44</f>
        <v>0</v>
      </c>
      <c r="D71" s="8">
        <f>D62+D53+D44</f>
        <v>0</v>
      </c>
      <c r="E71" s="8">
        <f aca="true" t="shared" si="25" ref="E71:E77">C71-D71</f>
        <v>0</v>
      </c>
      <c r="F71" s="8">
        <f>F62+F53+F44</f>
        <v>59108.94472477</v>
      </c>
      <c r="G71" s="12">
        <f aca="true" t="shared" si="26" ref="G71:G77">E71-F71</f>
        <v>-59108.94472477</v>
      </c>
    </row>
    <row r="72" spans="1:7" s="2" customFormat="1" ht="15">
      <c r="A72" s="10" t="s">
        <v>3</v>
      </c>
      <c r="B72" s="8">
        <f>B63+B54+B45</f>
        <v>820532.4369999999</v>
      </c>
      <c r="C72" s="8">
        <f>C63+C54+C45</f>
        <v>752117.46161644</v>
      </c>
      <c r="D72" s="8">
        <f aca="true" t="shared" si="27" ref="B72:D77">D63+D54+D45</f>
        <v>146535.17691365</v>
      </c>
      <c r="E72" s="8">
        <f>C72-D72</f>
        <v>605582.28470279</v>
      </c>
      <c r="F72" s="8">
        <f aca="true" t="shared" si="28" ref="F72:F77">F63+F54+F45</f>
        <v>160012.10315912002</v>
      </c>
      <c r="G72" s="12">
        <f>E72-F72</f>
        <v>445570.18154366995</v>
      </c>
    </row>
    <row r="73" spans="1:7" s="2" customFormat="1" ht="15">
      <c r="A73" s="10" t="s">
        <v>1</v>
      </c>
      <c r="B73" s="8">
        <f>B64+B55+B46</f>
        <v>0</v>
      </c>
      <c r="C73" s="8">
        <f t="shared" si="27"/>
        <v>0</v>
      </c>
      <c r="D73" s="8">
        <f t="shared" si="27"/>
        <v>0</v>
      </c>
      <c r="E73" s="8">
        <f t="shared" si="25"/>
        <v>0</v>
      </c>
      <c r="F73" s="8">
        <f t="shared" si="28"/>
        <v>710.70629256</v>
      </c>
      <c r="G73" s="12">
        <f t="shared" si="26"/>
        <v>-710.70629256</v>
      </c>
    </row>
    <row r="74" spans="1:7" s="2" customFormat="1" ht="15">
      <c r="A74" s="10" t="s">
        <v>10</v>
      </c>
      <c r="B74" s="8">
        <f t="shared" si="27"/>
        <v>0</v>
      </c>
      <c r="C74" s="8">
        <f t="shared" si="27"/>
        <v>0</v>
      </c>
      <c r="D74" s="8">
        <f t="shared" si="27"/>
        <v>0</v>
      </c>
      <c r="E74" s="8">
        <f t="shared" si="25"/>
        <v>0</v>
      </c>
      <c r="F74" s="8">
        <f t="shared" si="28"/>
        <v>1388.5</v>
      </c>
      <c r="G74" s="12">
        <f t="shared" si="26"/>
        <v>-1388.5</v>
      </c>
    </row>
    <row r="75" spans="1:7" s="2" customFormat="1" ht="15">
      <c r="A75" s="10" t="s">
        <v>11</v>
      </c>
      <c r="B75" s="8">
        <f t="shared" si="27"/>
        <v>0</v>
      </c>
      <c r="C75" s="8">
        <f t="shared" si="27"/>
        <v>0</v>
      </c>
      <c r="D75" s="8">
        <f t="shared" si="27"/>
        <v>0</v>
      </c>
      <c r="E75" s="8">
        <f t="shared" si="25"/>
        <v>0</v>
      </c>
      <c r="F75" s="8">
        <f t="shared" si="28"/>
        <v>2879.835</v>
      </c>
      <c r="G75" s="12">
        <f t="shared" si="26"/>
        <v>-2879.835</v>
      </c>
    </row>
    <row r="76" spans="1:7" s="2" customFormat="1" ht="15">
      <c r="A76" s="10" t="s">
        <v>15</v>
      </c>
      <c r="B76" s="8">
        <f>B67+B58+B49</f>
        <v>4062.21</v>
      </c>
      <c r="C76" s="8">
        <f t="shared" si="27"/>
        <v>3880.8539598300003</v>
      </c>
      <c r="D76" s="8">
        <f t="shared" si="27"/>
        <v>456.16322576000005</v>
      </c>
      <c r="E76" s="8">
        <f t="shared" si="25"/>
        <v>3424.6907340700004</v>
      </c>
      <c r="F76" s="8">
        <f t="shared" si="28"/>
        <v>-54.7223728600659</v>
      </c>
      <c r="G76" s="12">
        <f t="shared" si="26"/>
        <v>3479.4131069300665</v>
      </c>
    </row>
    <row r="77" spans="1:7" s="2" customFormat="1" ht="15.75" thickBot="1">
      <c r="A77" s="17" t="s">
        <v>14</v>
      </c>
      <c r="B77" s="13">
        <f t="shared" si="27"/>
        <v>41243.41844327</v>
      </c>
      <c r="C77" s="13">
        <f t="shared" si="27"/>
        <v>40559.711448739996</v>
      </c>
      <c r="D77" s="13">
        <f t="shared" si="27"/>
        <v>0</v>
      </c>
      <c r="E77" s="13">
        <f t="shared" si="25"/>
        <v>40559.711448739996</v>
      </c>
      <c r="F77" s="13">
        <f t="shared" si="28"/>
        <v>-337.08296289</v>
      </c>
      <c r="G77" s="14">
        <f t="shared" si="26"/>
        <v>40896.79441163</v>
      </c>
    </row>
    <row r="78" spans="1:7" s="2" customFormat="1" ht="15.75">
      <c r="A78" s="9" t="s">
        <v>25</v>
      </c>
      <c r="B78" s="1">
        <f aca="true" t="shared" si="29" ref="B78:G78">SUM(B80:B86)</f>
        <v>157143.322</v>
      </c>
      <c r="C78" s="1">
        <f t="shared" si="29"/>
        <v>155607.86671086</v>
      </c>
      <c r="D78" s="1">
        <f t="shared" si="29"/>
        <v>182.11845528000003</v>
      </c>
      <c r="E78" s="1">
        <f t="shared" si="29"/>
        <v>155425.74825558</v>
      </c>
      <c r="F78" s="1">
        <f t="shared" si="29"/>
        <v>81116.61634542</v>
      </c>
      <c r="G78" s="6">
        <f t="shared" si="29"/>
        <v>74309.13191015998</v>
      </c>
    </row>
    <row r="79" spans="1:7" s="2" customFormat="1" ht="15">
      <c r="A79" s="15" t="s">
        <v>2</v>
      </c>
      <c r="B79" s="8"/>
      <c r="C79" s="8"/>
      <c r="D79" s="8"/>
      <c r="E79" s="8"/>
      <c r="F79" s="8"/>
      <c r="G79" s="12"/>
    </row>
    <row r="80" spans="1:7" s="2" customFormat="1" ht="15">
      <c r="A80" s="15" t="s">
        <v>13</v>
      </c>
      <c r="B80" s="8">
        <v>0</v>
      </c>
      <c r="C80" s="8">
        <v>0</v>
      </c>
      <c r="D80" s="8">
        <v>0</v>
      </c>
      <c r="E80" s="8">
        <f>C80-D80</f>
        <v>0</v>
      </c>
      <c r="F80" s="8">
        <v>15537.093244400001</v>
      </c>
      <c r="G80" s="12">
        <f>E80-F80</f>
        <v>-15537.093244400001</v>
      </c>
    </row>
    <row r="81" spans="1:7" s="2" customFormat="1" ht="15">
      <c r="A81" s="15" t="s">
        <v>3</v>
      </c>
      <c r="B81" s="8">
        <v>156125.86</v>
      </c>
      <c r="C81" s="8">
        <v>154640.13079229998</v>
      </c>
      <c r="D81" s="8">
        <v>0</v>
      </c>
      <c r="E81" s="8">
        <f aca="true" t="shared" si="30" ref="E81:E86">C81-D81</f>
        <v>154640.13079229998</v>
      </c>
      <c r="F81" s="8">
        <v>54284.64263984</v>
      </c>
      <c r="G81" s="12">
        <f aca="true" t="shared" si="31" ref="G81:G86">E81-F81</f>
        <v>100355.48815245999</v>
      </c>
    </row>
    <row r="82" spans="1:7" s="2" customFormat="1" ht="15">
      <c r="A82" s="15" t="s">
        <v>1</v>
      </c>
      <c r="B82" s="8">
        <v>0</v>
      </c>
      <c r="C82" s="8">
        <v>0</v>
      </c>
      <c r="D82" s="8">
        <v>0</v>
      </c>
      <c r="E82" s="8">
        <f t="shared" si="30"/>
        <v>0</v>
      </c>
      <c r="F82" s="8">
        <v>6754.86061524</v>
      </c>
      <c r="G82" s="12">
        <f t="shared" si="31"/>
        <v>-6754.86061524</v>
      </c>
    </row>
    <row r="83" spans="1:7" s="2" customFormat="1" ht="15">
      <c r="A83" s="15" t="s">
        <v>10</v>
      </c>
      <c r="B83" s="8">
        <v>0</v>
      </c>
      <c r="C83" s="8">
        <v>0</v>
      </c>
      <c r="D83" s="8">
        <v>0</v>
      </c>
      <c r="E83" s="8">
        <f t="shared" si="30"/>
        <v>0</v>
      </c>
      <c r="F83" s="8">
        <v>1555.84</v>
      </c>
      <c r="G83" s="12">
        <f t="shared" si="31"/>
        <v>-1555.84</v>
      </c>
    </row>
    <row r="84" spans="1:7" s="2" customFormat="1" ht="15">
      <c r="A84" s="15" t="s">
        <v>11</v>
      </c>
      <c r="B84" s="8">
        <v>0</v>
      </c>
      <c r="C84" s="8">
        <v>0</v>
      </c>
      <c r="D84" s="8">
        <v>0</v>
      </c>
      <c r="E84" s="8">
        <f t="shared" si="30"/>
        <v>0</v>
      </c>
      <c r="F84" s="8">
        <v>0</v>
      </c>
      <c r="G84" s="12">
        <f t="shared" si="31"/>
        <v>0</v>
      </c>
    </row>
    <row r="85" spans="1:7" s="2" customFormat="1" ht="15">
      <c r="A85" s="15" t="s">
        <v>15</v>
      </c>
      <c r="B85" s="8">
        <v>1017.462</v>
      </c>
      <c r="C85" s="8">
        <v>967.7359185600003</v>
      </c>
      <c r="D85" s="8">
        <v>182.11845528000003</v>
      </c>
      <c r="E85" s="8">
        <f t="shared" si="30"/>
        <v>785.6174632800003</v>
      </c>
      <c r="F85" s="8">
        <v>119.38570451000001</v>
      </c>
      <c r="G85" s="12">
        <f t="shared" si="31"/>
        <v>666.2317587700003</v>
      </c>
    </row>
    <row r="86" spans="1:7" s="2" customFormat="1" ht="15.75" thickBot="1">
      <c r="A86" s="15" t="s">
        <v>14</v>
      </c>
      <c r="B86" s="8">
        <v>0</v>
      </c>
      <c r="C86" s="8">
        <v>0</v>
      </c>
      <c r="D86" s="8">
        <v>0</v>
      </c>
      <c r="E86" s="8">
        <f t="shared" si="30"/>
        <v>0</v>
      </c>
      <c r="F86" s="8">
        <v>2864.79414143</v>
      </c>
      <c r="G86" s="12">
        <f t="shared" si="31"/>
        <v>-2864.79414143</v>
      </c>
    </row>
    <row r="87" spans="1:7" s="2" customFormat="1" ht="15.75">
      <c r="A87" s="9" t="s">
        <v>26</v>
      </c>
      <c r="B87" s="1">
        <f aca="true" t="shared" si="32" ref="B87:G87">SUM(B89:B95)</f>
        <v>421578.01300000004</v>
      </c>
      <c r="C87" s="1">
        <f t="shared" si="32"/>
        <v>415121.19178097</v>
      </c>
      <c r="D87" s="1">
        <f t="shared" si="32"/>
        <v>276035.40262128995</v>
      </c>
      <c r="E87" s="1">
        <f t="shared" si="32"/>
        <v>139085.78915968002</v>
      </c>
      <c r="F87" s="1">
        <f t="shared" si="32"/>
        <v>88071.28201542</v>
      </c>
      <c r="G87" s="6">
        <f t="shared" si="32"/>
        <v>51014.50714426004</v>
      </c>
    </row>
    <row r="88" spans="1:7" s="2" customFormat="1" ht="15">
      <c r="A88" s="15" t="s">
        <v>2</v>
      </c>
      <c r="B88" s="8"/>
      <c r="C88" s="8"/>
      <c r="D88" s="8"/>
      <c r="E88" s="8"/>
      <c r="F88" s="8"/>
      <c r="G88" s="12"/>
    </row>
    <row r="89" spans="1:7" s="2" customFormat="1" ht="15">
      <c r="A89" s="15" t="s">
        <v>13</v>
      </c>
      <c r="B89" s="8">
        <v>0</v>
      </c>
      <c r="C89" s="8">
        <v>0</v>
      </c>
      <c r="D89" s="8">
        <v>0</v>
      </c>
      <c r="E89" s="8">
        <f>C89-D89</f>
        <v>0</v>
      </c>
      <c r="F89" s="8">
        <v>10451.88588678</v>
      </c>
      <c r="G89" s="12">
        <f>E89-F89</f>
        <v>-10451.88588678</v>
      </c>
    </row>
    <row r="90" spans="1:7" s="2" customFormat="1" ht="15">
      <c r="A90" s="15" t="s">
        <v>3</v>
      </c>
      <c r="B90" s="8">
        <v>418450.836</v>
      </c>
      <c r="C90" s="8">
        <v>412054.59354981</v>
      </c>
      <c r="D90" s="8">
        <v>275397.95337036997</v>
      </c>
      <c r="E90" s="8">
        <f aca="true" t="shared" si="33" ref="E90:E95">C90-D90</f>
        <v>136656.64017944003</v>
      </c>
      <c r="F90" s="8">
        <v>68021.69550438</v>
      </c>
      <c r="G90" s="12">
        <f aca="true" t="shared" si="34" ref="G90:G95">E90-F90</f>
        <v>68634.94467506003</v>
      </c>
    </row>
    <row r="91" spans="1:7" s="2" customFormat="1" ht="15">
      <c r="A91" s="15" t="s">
        <v>1</v>
      </c>
      <c r="B91" s="8">
        <v>0</v>
      </c>
      <c r="C91" s="8">
        <v>0</v>
      </c>
      <c r="D91" s="8">
        <v>1.9297</v>
      </c>
      <c r="E91" s="8">
        <f t="shared" si="33"/>
        <v>-1.9297</v>
      </c>
      <c r="F91" s="8">
        <v>1889.6366092999997</v>
      </c>
      <c r="G91" s="12">
        <f t="shared" si="34"/>
        <v>-1891.5663092999996</v>
      </c>
    </row>
    <row r="92" spans="1:7" s="2" customFormat="1" ht="15">
      <c r="A92" s="15" t="s">
        <v>10</v>
      </c>
      <c r="B92" s="8">
        <v>0</v>
      </c>
      <c r="C92" s="8">
        <v>0</v>
      </c>
      <c r="D92" s="8">
        <v>0</v>
      </c>
      <c r="E92" s="8">
        <f t="shared" si="33"/>
        <v>0</v>
      </c>
      <c r="F92" s="8">
        <v>904.86</v>
      </c>
      <c r="G92" s="12">
        <f t="shared" si="34"/>
        <v>-904.86</v>
      </c>
    </row>
    <row r="93" spans="1:7" s="2" customFormat="1" ht="15">
      <c r="A93" s="15" t="s">
        <v>11</v>
      </c>
      <c r="B93" s="8">
        <v>0</v>
      </c>
      <c r="C93" s="8">
        <v>0</v>
      </c>
      <c r="D93" s="8">
        <v>0</v>
      </c>
      <c r="E93" s="8">
        <f t="shared" si="33"/>
        <v>0</v>
      </c>
      <c r="F93" s="8">
        <v>0</v>
      </c>
      <c r="G93" s="12">
        <f t="shared" si="34"/>
        <v>0</v>
      </c>
    </row>
    <row r="94" spans="1:7" s="2" customFormat="1" ht="15">
      <c r="A94" s="15" t="s">
        <v>15</v>
      </c>
      <c r="B94" s="8">
        <v>3127.177</v>
      </c>
      <c r="C94" s="8">
        <v>3066.598231160001</v>
      </c>
      <c r="D94" s="8">
        <v>635.5195509199999</v>
      </c>
      <c r="E94" s="8">
        <f t="shared" si="33"/>
        <v>2431.078680240001</v>
      </c>
      <c r="F94" s="8">
        <v>719.20401496</v>
      </c>
      <c r="G94" s="12">
        <f t="shared" si="34"/>
        <v>1711.8746652800012</v>
      </c>
    </row>
    <row r="95" spans="1:7" s="2" customFormat="1" ht="15.75" thickBot="1">
      <c r="A95" s="15" t="s">
        <v>14</v>
      </c>
      <c r="B95" s="8">
        <v>0</v>
      </c>
      <c r="C95" s="8">
        <v>0</v>
      </c>
      <c r="D95" s="8">
        <v>0</v>
      </c>
      <c r="E95" s="8">
        <f t="shared" si="33"/>
        <v>0</v>
      </c>
      <c r="F95" s="8">
        <v>6084</v>
      </c>
      <c r="G95" s="12">
        <f t="shared" si="34"/>
        <v>-6084</v>
      </c>
    </row>
    <row r="96" spans="1:7" s="23" customFormat="1" ht="15.75">
      <c r="A96" s="24" t="s">
        <v>27</v>
      </c>
      <c r="B96" s="19">
        <f aca="true" t="shared" si="35" ref="B96:G96">SUM(B98:B104)</f>
        <v>183901.804</v>
      </c>
      <c r="C96" s="19">
        <f t="shared" si="35"/>
        <v>181216.62337626</v>
      </c>
      <c r="D96" s="19">
        <f t="shared" si="35"/>
        <v>745.10335548</v>
      </c>
      <c r="E96" s="19">
        <f t="shared" si="35"/>
        <v>180471.52002077998</v>
      </c>
      <c r="F96" s="19">
        <f t="shared" si="35"/>
        <v>78967.34648415</v>
      </c>
      <c r="G96" s="20">
        <f t="shared" si="35"/>
        <v>101504.17353663</v>
      </c>
    </row>
    <row r="97" spans="1:7" s="2" customFormat="1" ht="15">
      <c r="A97" s="15" t="s">
        <v>2</v>
      </c>
      <c r="B97" s="8"/>
      <c r="C97" s="8"/>
      <c r="D97" s="8"/>
      <c r="E97" s="8"/>
      <c r="F97" s="8"/>
      <c r="G97" s="12"/>
    </row>
    <row r="98" spans="1:7" s="2" customFormat="1" ht="15">
      <c r="A98" s="15" t="s">
        <v>13</v>
      </c>
      <c r="B98" s="8">
        <v>0</v>
      </c>
      <c r="C98" s="8">
        <v>0</v>
      </c>
      <c r="D98" s="8">
        <v>0</v>
      </c>
      <c r="E98" s="8">
        <f>C98-D98</f>
        <v>0</v>
      </c>
      <c r="F98" s="8">
        <v>36533.924532519995</v>
      </c>
      <c r="G98" s="12">
        <f>E98-F98</f>
        <v>-36533.924532519995</v>
      </c>
    </row>
    <row r="99" spans="1:7" s="2" customFormat="1" ht="15">
      <c r="A99" s="15" t="s">
        <v>3</v>
      </c>
      <c r="B99" s="8">
        <v>182369.236</v>
      </c>
      <c r="C99" s="8">
        <v>179711.90754636</v>
      </c>
      <c r="D99" s="8">
        <v>0</v>
      </c>
      <c r="E99" s="8">
        <f aca="true" t="shared" si="36" ref="E99:E104">C99-D99</f>
        <v>179711.90754636</v>
      </c>
      <c r="F99" s="8">
        <v>39578.87069292</v>
      </c>
      <c r="G99" s="12">
        <f aca="true" t="shared" si="37" ref="G99:G104">E99-F99</f>
        <v>140133.03685344</v>
      </c>
    </row>
    <row r="100" spans="1:7" s="2" customFormat="1" ht="15">
      <c r="A100" s="15" t="s">
        <v>1</v>
      </c>
      <c r="B100" s="8">
        <v>0</v>
      </c>
      <c r="C100" s="8">
        <v>0</v>
      </c>
      <c r="D100" s="8">
        <v>0</v>
      </c>
      <c r="E100" s="8">
        <f t="shared" si="36"/>
        <v>0</v>
      </c>
      <c r="F100" s="8">
        <v>1.0301712299999999</v>
      </c>
      <c r="G100" s="12">
        <f t="shared" si="37"/>
        <v>-1.0301712299999999</v>
      </c>
    </row>
    <row r="101" spans="1:7" s="2" customFormat="1" ht="15">
      <c r="A101" s="15" t="s">
        <v>10</v>
      </c>
      <c r="B101" s="8">
        <v>0</v>
      </c>
      <c r="C101" s="8">
        <v>0</v>
      </c>
      <c r="D101" s="8">
        <v>0</v>
      </c>
      <c r="E101" s="8">
        <f t="shared" si="36"/>
        <v>0</v>
      </c>
      <c r="F101" s="8">
        <v>0</v>
      </c>
      <c r="G101" s="12">
        <f t="shared" si="37"/>
        <v>0</v>
      </c>
    </row>
    <row r="102" spans="1:7" s="2" customFormat="1" ht="15">
      <c r="A102" s="15" t="s">
        <v>11</v>
      </c>
      <c r="B102" s="8">
        <v>0</v>
      </c>
      <c r="C102" s="8">
        <v>0</v>
      </c>
      <c r="D102" s="8">
        <v>0</v>
      </c>
      <c r="E102" s="8">
        <f t="shared" si="36"/>
        <v>0</v>
      </c>
      <c r="F102" s="8">
        <v>2861.056</v>
      </c>
      <c r="G102" s="12">
        <f t="shared" si="37"/>
        <v>-2861.056</v>
      </c>
    </row>
    <row r="103" spans="1:7" s="2" customFormat="1" ht="15">
      <c r="A103" s="15" t="s">
        <v>15</v>
      </c>
      <c r="B103" s="8">
        <v>1532.568</v>
      </c>
      <c r="C103" s="8">
        <v>1504.7158299</v>
      </c>
      <c r="D103" s="8">
        <v>745.10335548</v>
      </c>
      <c r="E103" s="8">
        <f t="shared" si="36"/>
        <v>759.61247442</v>
      </c>
      <c r="F103" s="8">
        <v>-7.534912520000009</v>
      </c>
      <c r="G103" s="12">
        <f t="shared" si="37"/>
        <v>767.14738694</v>
      </c>
    </row>
    <row r="104" spans="1:7" s="2" customFormat="1" ht="15.75" thickBot="1">
      <c r="A104" s="15" t="s">
        <v>14</v>
      </c>
      <c r="B104" s="8">
        <v>0</v>
      </c>
      <c r="C104" s="8">
        <v>0</v>
      </c>
      <c r="D104" s="8">
        <v>0</v>
      </c>
      <c r="E104" s="8">
        <f t="shared" si="36"/>
        <v>0</v>
      </c>
      <c r="F104" s="8">
        <v>0</v>
      </c>
      <c r="G104" s="12">
        <f t="shared" si="37"/>
        <v>0</v>
      </c>
    </row>
    <row r="105" spans="1:7" s="2" customFormat="1" ht="15.75">
      <c r="A105" s="24" t="s">
        <v>28</v>
      </c>
      <c r="B105" s="19">
        <f aca="true" t="shared" si="38" ref="B105:G105">SUM(B107:B113)</f>
        <v>762623.1390000001</v>
      </c>
      <c r="C105" s="19">
        <f t="shared" si="38"/>
        <v>751945.68186809</v>
      </c>
      <c r="D105" s="19">
        <f t="shared" si="38"/>
        <v>276962.6244320499</v>
      </c>
      <c r="E105" s="19">
        <f t="shared" si="38"/>
        <v>474983.05743603996</v>
      </c>
      <c r="F105" s="19">
        <f t="shared" si="38"/>
        <v>248155.24484499003</v>
      </c>
      <c r="G105" s="20">
        <f t="shared" si="38"/>
        <v>226827.81259104994</v>
      </c>
    </row>
    <row r="106" spans="1:7" s="2" customFormat="1" ht="15">
      <c r="A106" s="15" t="s">
        <v>2</v>
      </c>
      <c r="B106" s="8"/>
      <c r="C106" s="8"/>
      <c r="D106" s="8"/>
      <c r="E106" s="8"/>
      <c r="F106" s="8"/>
      <c r="G106" s="12"/>
    </row>
    <row r="107" spans="1:7" s="2" customFormat="1" ht="15">
      <c r="A107" s="15" t="s">
        <v>13</v>
      </c>
      <c r="B107" s="8">
        <f>B98+B89+B80</f>
        <v>0</v>
      </c>
      <c r="C107" s="8">
        <f>C98+C89+C80</f>
        <v>0</v>
      </c>
      <c r="D107" s="8">
        <f>D98+D89+D80</f>
        <v>0</v>
      </c>
      <c r="E107" s="8">
        <f aca="true" t="shared" si="39" ref="E107:E113">C107-D107</f>
        <v>0</v>
      </c>
      <c r="F107" s="8">
        <f>F98+F89+F80</f>
        <v>62522.903663699995</v>
      </c>
      <c r="G107" s="12">
        <f aca="true" t="shared" si="40" ref="G107:G113">E107-F107</f>
        <v>-62522.903663699995</v>
      </c>
    </row>
    <row r="108" spans="1:7" s="2" customFormat="1" ht="15">
      <c r="A108" s="15" t="s">
        <v>3</v>
      </c>
      <c r="B108" s="8">
        <f>B99+B90+B81</f>
        <v>756945.932</v>
      </c>
      <c r="C108" s="8">
        <f aca="true" t="shared" si="41" ref="B108:D113">C99+C90+C81</f>
        <v>746406.6318884699</v>
      </c>
      <c r="D108" s="8">
        <f t="shared" si="41"/>
        <v>275397.95337036997</v>
      </c>
      <c r="E108" s="8">
        <f t="shared" si="39"/>
        <v>471008.67851809994</v>
      </c>
      <c r="F108" s="8">
        <f aca="true" t="shared" si="42" ref="F108:F113">F99+F90+F81</f>
        <v>161885.20883714</v>
      </c>
      <c r="G108" s="12">
        <f t="shared" si="40"/>
        <v>309123.46968095994</v>
      </c>
    </row>
    <row r="109" spans="1:7" s="2" customFormat="1" ht="15">
      <c r="A109" s="15" t="s">
        <v>1</v>
      </c>
      <c r="B109" s="8">
        <f t="shared" si="41"/>
        <v>0</v>
      </c>
      <c r="C109" s="8">
        <f t="shared" si="41"/>
        <v>0</v>
      </c>
      <c r="D109" s="8">
        <f t="shared" si="41"/>
        <v>1.9297</v>
      </c>
      <c r="E109" s="8">
        <f t="shared" si="39"/>
        <v>-1.9297</v>
      </c>
      <c r="F109" s="8">
        <f t="shared" si="42"/>
        <v>8645.52739577</v>
      </c>
      <c r="G109" s="12">
        <f t="shared" si="40"/>
        <v>-8647.45709577</v>
      </c>
    </row>
    <row r="110" spans="1:7" s="2" customFormat="1" ht="15">
      <c r="A110" s="15" t="s">
        <v>10</v>
      </c>
      <c r="B110" s="8">
        <f t="shared" si="41"/>
        <v>0</v>
      </c>
      <c r="C110" s="8">
        <f t="shared" si="41"/>
        <v>0</v>
      </c>
      <c r="D110" s="8">
        <f t="shared" si="41"/>
        <v>0</v>
      </c>
      <c r="E110" s="8">
        <f t="shared" si="39"/>
        <v>0</v>
      </c>
      <c r="F110" s="8">
        <f t="shared" si="42"/>
        <v>2460.7</v>
      </c>
      <c r="G110" s="12">
        <f t="shared" si="40"/>
        <v>-2460.7</v>
      </c>
    </row>
    <row r="111" spans="1:7" s="2" customFormat="1" ht="15">
      <c r="A111" s="15" t="s">
        <v>11</v>
      </c>
      <c r="B111" s="8">
        <f t="shared" si="41"/>
        <v>0</v>
      </c>
      <c r="C111" s="8">
        <f t="shared" si="41"/>
        <v>0</v>
      </c>
      <c r="D111" s="8">
        <f t="shared" si="41"/>
        <v>0</v>
      </c>
      <c r="E111" s="8">
        <f t="shared" si="39"/>
        <v>0</v>
      </c>
      <c r="F111" s="8">
        <f t="shared" si="42"/>
        <v>2861.056</v>
      </c>
      <c r="G111" s="12">
        <f t="shared" si="40"/>
        <v>-2861.056</v>
      </c>
    </row>
    <row r="112" spans="1:7" s="2" customFormat="1" ht="15">
      <c r="A112" s="15" t="s">
        <v>15</v>
      </c>
      <c r="B112" s="8">
        <f t="shared" si="41"/>
        <v>5677.207</v>
      </c>
      <c r="C112" s="8">
        <f t="shared" si="41"/>
        <v>5539.049979620002</v>
      </c>
      <c r="D112" s="8">
        <f t="shared" si="41"/>
        <v>1562.74136168</v>
      </c>
      <c r="E112" s="8">
        <f t="shared" si="39"/>
        <v>3976.308617940002</v>
      </c>
      <c r="F112" s="8">
        <f t="shared" si="42"/>
        <v>831.0548069499999</v>
      </c>
      <c r="G112" s="12">
        <f t="shared" si="40"/>
        <v>3145.253810990002</v>
      </c>
    </row>
    <row r="113" spans="1:7" s="2" customFormat="1" ht="15.75" thickBot="1">
      <c r="A113" s="15" t="s">
        <v>14</v>
      </c>
      <c r="B113" s="8">
        <f t="shared" si="41"/>
        <v>0</v>
      </c>
      <c r="C113" s="8">
        <f t="shared" si="41"/>
        <v>0</v>
      </c>
      <c r="D113" s="8">
        <f t="shared" si="41"/>
        <v>0</v>
      </c>
      <c r="E113" s="8">
        <f t="shared" si="39"/>
        <v>0</v>
      </c>
      <c r="F113" s="8">
        <f t="shared" si="42"/>
        <v>8948.79414143</v>
      </c>
      <c r="G113" s="12">
        <f t="shared" si="40"/>
        <v>-8948.79414143</v>
      </c>
    </row>
    <row r="114" spans="1:8" s="2" customFormat="1" ht="15.75">
      <c r="A114" s="24" t="s">
        <v>29</v>
      </c>
      <c r="B114" s="19">
        <f aca="true" t="shared" si="43" ref="B114:G114">SUM(B116:B122)</f>
        <v>58146.75032178</v>
      </c>
      <c r="C114" s="19">
        <f t="shared" si="43"/>
        <v>55613.155404549754</v>
      </c>
      <c r="D114" s="19">
        <f t="shared" si="43"/>
        <v>610.32141166</v>
      </c>
      <c r="E114" s="19">
        <f t="shared" si="43"/>
        <v>55002.83399288975</v>
      </c>
      <c r="F114" s="19">
        <f t="shared" si="43"/>
        <v>111820.71114333974</v>
      </c>
      <c r="G114" s="20">
        <f t="shared" si="43"/>
        <v>-56817.87715044999</v>
      </c>
      <c r="H114" s="21"/>
    </row>
    <row r="115" spans="1:8" s="2" customFormat="1" ht="15">
      <c r="A115" s="15" t="s">
        <v>2</v>
      </c>
      <c r="B115" s="8"/>
      <c r="C115" s="8"/>
      <c r="D115" s="8"/>
      <c r="E115" s="8"/>
      <c r="F115" s="8"/>
      <c r="G115" s="12"/>
      <c r="H115" s="21"/>
    </row>
    <row r="116" spans="1:8" s="2" customFormat="1" ht="15">
      <c r="A116" s="15" t="s">
        <v>13</v>
      </c>
      <c r="B116" s="8">
        <v>0</v>
      </c>
      <c r="C116" s="8">
        <v>0</v>
      </c>
      <c r="D116" s="8">
        <v>0</v>
      </c>
      <c r="E116" s="8">
        <f aca="true" t="shared" si="44" ref="E116:E122">C116-D116</f>
        <v>0</v>
      </c>
      <c r="F116" s="8">
        <v>25248.132845770004</v>
      </c>
      <c r="G116" s="12">
        <f aca="true" t="shared" si="45" ref="G116:G122">E116-F116</f>
        <v>-25248.132845770004</v>
      </c>
      <c r="H116" s="21"/>
    </row>
    <row r="117" spans="1:8" s="2" customFormat="1" ht="15">
      <c r="A117" s="15" t="s">
        <v>3</v>
      </c>
      <c r="B117" s="8">
        <v>29999.981</v>
      </c>
      <c r="C117" s="8">
        <v>28804.14457777</v>
      </c>
      <c r="D117" s="8">
        <v>0</v>
      </c>
      <c r="E117" s="8">
        <f t="shared" si="44"/>
        <v>28804.14457777</v>
      </c>
      <c r="F117" s="8">
        <v>85331.91765676</v>
      </c>
      <c r="G117" s="12">
        <f t="shared" si="45"/>
        <v>-56527.773078989994</v>
      </c>
      <c r="H117" s="21"/>
    </row>
    <row r="118" spans="1:8" s="2" customFormat="1" ht="15">
      <c r="A118" s="15" t="s">
        <v>1</v>
      </c>
      <c r="B118" s="8">
        <v>0</v>
      </c>
      <c r="C118" s="8">
        <v>0</v>
      </c>
      <c r="D118" s="8">
        <v>0</v>
      </c>
      <c r="E118" s="8">
        <f t="shared" si="44"/>
        <v>0</v>
      </c>
      <c r="F118" s="8">
        <v>0</v>
      </c>
      <c r="G118" s="12">
        <f t="shared" si="45"/>
        <v>0</v>
      </c>
      <c r="H118" s="21"/>
    </row>
    <row r="119" spans="1:8" s="2" customFormat="1" ht="15">
      <c r="A119" s="15" t="s">
        <v>10</v>
      </c>
      <c r="B119" s="8">
        <v>0</v>
      </c>
      <c r="C119" s="8">
        <v>0</v>
      </c>
      <c r="D119" s="8">
        <v>0</v>
      </c>
      <c r="E119" s="8">
        <f t="shared" si="44"/>
        <v>0</v>
      </c>
      <c r="F119" s="8">
        <v>319.12</v>
      </c>
      <c r="G119" s="12">
        <f t="shared" si="45"/>
        <v>-319.12</v>
      </c>
      <c r="H119" s="21"/>
    </row>
    <row r="120" spans="1:8" s="2" customFormat="1" ht="15">
      <c r="A120" s="15" t="s">
        <v>11</v>
      </c>
      <c r="B120" s="8">
        <v>0</v>
      </c>
      <c r="C120" s="8">
        <v>0</v>
      </c>
      <c r="D120" s="8">
        <v>0</v>
      </c>
      <c r="E120" s="8">
        <f t="shared" si="44"/>
        <v>0</v>
      </c>
      <c r="F120" s="8">
        <v>975.36</v>
      </c>
      <c r="G120" s="12">
        <f t="shared" si="45"/>
        <v>-975.36</v>
      </c>
      <c r="H120" s="21"/>
    </row>
    <row r="121" spans="1:8" s="2" customFormat="1" ht="15">
      <c r="A121" s="15" t="s">
        <v>15</v>
      </c>
      <c r="B121" s="8">
        <v>1182.013</v>
      </c>
      <c r="C121" s="8">
        <v>1149.1506676800002</v>
      </c>
      <c r="D121" s="8">
        <v>610.32141166</v>
      </c>
      <c r="E121" s="8">
        <f t="shared" si="44"/>
        <v>538.8292560200002</v>
      </c>
      <c r="F121" s="8">
        <v>-9.019369669999998</v>
      </c>
      <c r="G121" s="12">
        <f t="shared" si="45"/>
        <v>547.8486256900002</v>
      </c>
      <c r="H121" s="21"/>
    </row>
    <row r="122" spans="1:7" s="2" customFormat="1" ht="15.75" thickBot="1">
      <c r="A122" s="15" t="s">
        <v>14</v>
      </c>
      <c r="B122" s="8">
        <v>26964.756321779998</v>
      </c>
      <c r="C122" s="8">
        <v>25659.860159099753</v>
      </c>
      <c r="D122" s="8">
        <v>0</v>
      </c>
      <c r="E122" s="8">
        <f t="shared" si="44"/>
        <v>25659.860159099753</v>
      </c>
      <c r="F122" s="8">
        <v>-44.7999895202464</v>
      </c>
      <c r="G122" s="12">
        <f t="shared" si="45"/>
        <v>25704.660148619998</v>
      </c>
    </row>
    <row r="123" spans="1:7" s="2" customFormat="1" ht="15.75">
      <c r="A123" s="24" t="s">
        <v>30</v>
      </c>
      <c r="B123" s="1">
        <v>63102.066461550006</v>
      </c>
      <c r="C123" s="1">
        <v>58551.97903932998</v>
      </c>
      <c r="D123" s="1">
        <v>44659.610076664</v>
      </c>
      <c r="E123" s="1">
        <f>SUM(E125:E131)</f>
        <v>13892.368962666009</v>
      </c>
      <c r="F123" s="1">
        <v>65644.13712293601</v>
      </c>
      <c r="G123" s="6">
        <f>SUM(G125:G131)</f>
        <v>-51751.76781026998</v>
      </c>
    </row>
    <row r="124" spans="1:7" s="2" customFormat="1" ht="15">
      <c r="A124" s="10" t="s">
        <v>2</v>
      </c>
      <c r="B124" s="11"/>
      <c r="C124" s="11"/>
      <c r="D124" s="11"/>
      <c r="E124" s="11"/>
      <c r="F124" s="11"/>
      <c r="G124" s="12"/>
    </row>
    <row r="125" spans="1:7" s="2" customFormat="1" ht="15">
      <c r="A125" s="15" t="s">
        <v>13</v>
      </c>
      <c r="B125" s="8">
        <v>0</v>
      </c>
      <c r="C125" s="8">
        <v>0</v>
      </c>
      <c r="D125" s="8">
        <v>0</v>
      </c>
      <c r="E125" s="8">
        <f>C125-D125</f>
        <v>0</v>
      </c>
      <c r="F125" s="8">
        <v>10361.308546060001</v>
      </c>
      <c r="G125" s="12">
        <f>E125-F125</f>
        <v>-10361.308546060001</v>
      </c>
    </row>
    <row r="126" spans="1:7" s="2" customFormat="1" ht="15">
      <c r="A126" s="15" t="s">
        <v>3</v>
      </c>
      <c r="B126" s="8">
        <v>59999.97</v>
      </c>
      <c r="C126" s="8">
        <v>55620.82180315001</v>
      </c>
      <c r="D126" s="8">
        <v>0</v>
      </c>
      <c r="E126" s="8">
        <f aca="true" t="shared" si="46" ref="E126:E131">C126-D126</f>
        <v>55620.82180315001</v>
      </c>
      <c r="F126" s="8">
        <v>53288.90084251999</v>
      </c>
      <c r="G126" s="12">
        <f aca="true" t="shared" si="47" ref="G126:G131">E126-F126</f>
        <v>2331.9209606300137</v>
      </c>
    </row>
    <row r="127" spans="1:7" s="2" customFormat="1" ht="15">
      <c r="A127" s="15" t="s">
        <v>1</v>
      </c>
      <c r="B127" s="8">
        <v>0</v>
      </c>
      <c r="C127" s="8">
        <v>0</v>
      </c>
      <c r="D127" s="8">
        <v>43614.267723234</v>
      </c>
      <c r="E127" s="8">
        <f t="shared" si="46"/>
        <v>-43614.267723234</v>
      </c>
      <c r="F127" s="8">
        <v>967.1973693259988</v>
      </c>
      <c r="G127" s="12">
        <f t="shared" si="47"/>
        <v>-44581.46509256</v>
      </c>
    </row>
    <row r="128" spans="1:7" s="2" customFormat="1" ht="15">
      <c r="A128" s="15" t="s">
        <v>10</v>
      </c>
      <c r="B128" s="8">
        <v>0</v>
      </c>
      <c r="C128" s="8">
        <v>0</v>
      </c>
      <c r="D128" s="8">
        <v>0</v>
      </c>
      <c r="E128" s="8">
        <f t="shared" si="46"/>
        <v>0</v>
      </c>
      <c r="F128" s="8">
        <v>1069.38</v>
      </c>
      <c r="G128" s="12">
        <f t="shared" si="47"/>
        <v>-1069.38</v>
      </c>
    </row>
    <row r="129" spans="1:7" s="2" customFormat="1" ht="15">
      <c r="A129" s="15" t="s">
        <v>11</v>
      </c>
      <c r="B129" s="8">
        <v>0</v>
      </c>
      <c r="C129" s="8">
        <v>0</v>
      </c>
      <c r="D129" s="8">
        <v>0</v>
      </c>
      <c r="E129" s="8">
        <f t="shared" si="46"/>
        <v>0</v>
      </c>
      <c r="F129" s="8">
        <v>0</v>
      </c>
      <c r="G129" s="12">
        <f t="shared" si="47"/>
        <v>0</v>
      </c>
    </row>
    <row r="130" spans="1:7" s="2" customFormat="1" ht="15">
      <c r="A130" s="15" t="s">
        <v>15</v>
      </c>
      <c r="B130" s="8">
        <v>1793.521</v>
      </c>
      <c r="C130" s="8">
        <v>1708.67757428</v>
      </c>
      <c r="D130" s="8">
        <v>1045.34235343</v>
      </c>
      <c r="E130" s="8">
        <f t="shared" si="46"/>
        <v>663.33522085</v>
      </c>
      <c r="F130" s="8">
        <v>-12.868747019999985</v>
      </c>
      <c r="G130" s="12">
        <f t="shared" si="47"/>
        <v>676.20396787</v>
      </c>
    </row>
    <row r="131" spans="1:7" s="2" customFormat="1" ht="15.75" thickBot="1">
      <c r="A131" s="16" t="s">
        <v>14</v>
      </c>
      <c r="B131" s="13">
        <v>1308.57546155</v>
      </c>
      <c r="C131" s="13">
        <v>1222.4796618999999</v>
      </c>
      <c r="D131" s="13">
        <v>0</v>
      </c>
      <c r="E131" s="13">
        <f t="shared" si="46"/>
        <v>1222.4796618999999</v>
      </c>
      <c r="F131" s="13">
        <v>-29.781237949999998</v>
      </c>
      <c r="G131" s="14">
        <f t="shared" si="47"/>
        <v>1252.26089985</v>
      </c>
    </row>
    <row r="132" spans="1:7" s="2" customFormat="1" ht="15.75">
      <c r="A132" s="9" t="s">
        <v>33</v>
      </c>
      <c r="B132" s="1">
        <f aca="true" t="shared" si="48" ref="B132:G132">SUM(B134:B140)</f>
        <v>130220.762</v>
      </c>
      <c r="C132" s="1">
        <f t="shared" si="48"/>
        <v>117284.55490172001</v>
      </c>
      <c r="D132" s="1">
        <f t="shared" si="48"/>
        <v>397041.52192255</v>
      </c>
      <c r="E132" s="1">
        <f>SUM(E134:E140)</f>
        <v>-279756.96702083</v>
      </c>
      <c r="F132" s="1">
        <f t="shared" si="48"/>
        <v>74708.94076119999</v>
      </c>
      <c r="G132" s="6">
        <f t="shared" si="48"/>
        <v>-354465.90778203</v>
      </c>
    </row>
    <row r="133" spans="1:7" s="2" customFormat="1" ht="15">
      <c r="A133" s="10" t="s">
        <v>2</v>
      </c>
      <c r="B133" s="11"/>
      <c r="C133" s="11"/>
      <c r="D133" s="11"/>
      <c r="E133" s="11"/>
      <c r="F133" s="11"/>
      <c r="G133" s="12"/>
    </row>
    <row r="134" spans="1:7" ht="15">
      <c r="A134" s="15" t="s">
        <v>13</v>
      </c>
      <c r="B134" s="8">
        <v>0</v>
      </c>
      <c r="C134" s="8">
        <v>0</v>
      </c>
      <c r="D134" s="8">
        <v>0</v>
      </c>
      <c r="E134" s="8">
        <f>C134-D134</f>
        <v>0</v>
      </c>
      <c r="F134" s="8">
        <v>42550.92145623</v>
      </c>
      <c r="G134" s="12">
        <f>E134-F134</f>
        <v>-42550.92145623</v>
      </c>
    </row>
    <row r="135" spans="1:8" ht="15">
      <c r="A135" s="15" t="s">
        <v>3</v>
      </c>
      <c r="B135" s="8">
        <v>128471.647</v>
      </c>
      <c r="C135" s="8">
        <v>115634.50900226</v>
      </c>
      <c r="D135" s="8">
        <v>346669.88652552</v>
      </c>
      <c r="E135" s="8">
        <f>C135-D135</f>
        <v>-231035.37752326002</v>
      </c>
      <c r="F135" s="8">
        <v>29094.11399013</v>
      </c>
      <c r="G135" s="12">
        <f aca="true" t="shared" si="49" ref="G135:G140">E135-F135</f>
        <v>-260129.49151339</v>
      </c>
      <c r="H135" s="25"/>
    </row>
    <row r="136" spans="1:7" ht="15">
      <c r="A136" s="15" t="s">
        <v>1</v>
      </c>
      <c r="B136" s="8">
        <v>0</v>
      </c>
      <c r="C136" s="8">
        <v>0</v>
      </c>
      <c r="D136" s="8">
        <v>0</v>
      </c>
      <c r="E136" s="8">
        <f>C136-D136</f>
        <v>0</v>
      </c>
      <c r="F136" s="8">
        <v>0</v>
      </c>
      <c r="G136" s="12">
        <f t="shared" si="49"/>
        <v>0</v>
      </c>
    </row>
    <row r="137" spans="1:7" ht="15">
      <c r="A137" s="15" t="s">
        <v>10</v>
      </c>
      <c r="B137" s="8">
        <v>0</v>
      </c>
      <c r="C137" s="8">
        <v>0</v>
      </c>
      <c r="D137" s="8">
        <v>0</v>
      </c>
      <c r="E137" s="8">
        <f>C137-D137</f>
        <v>0</v>
      </c>
      <c r="F137" s="8">
        <v>0</v>
      </c>
      <c r="G137" s="12">
        <f t="shared" si="49"/>
        <v>0</v>
      </c>
    </row>
    <row r="138" spans="1:7" ht="15">
      <c r="A138" s="15" t="s">
        <v>11</v>
      </c>
      <c r="B138" s="8">
        <v>0</v>
      </c>
      <c r="C138" s="8">
        <v>0</v>
      </c>
      <c r="D138" s="8">
        <v>49070.416</v>
      </c>
      <c r="E138" s="8">
        <f>C138-D138</f>
        <v>-49070.416</v>
      </c>
      <c r="F138" s="8">
        <v>3084.059</v>
      </c>
      <c r="G138" s="12">
        <f t="shared" si="49"/>
        <v>-52154.475</v>
      </c>
    </row>
    <row r="139" spans="1:7" ht="15">
      <c r="A139" s="15" t="s">
        <v>15</v>
      </c>
      <c r="B139" s="8">
        <v>1749.115</v>
      </c>
      <c r="C139" s="8">
        <v>1650.04589946</v>
      </c>
      <c r="D139" s="8">
        <v>1301.21939703</v>
      </c>
      <c r="E139" s="8">
        <f>C139-D139</f>
        <v>348.8265024300001</v>
      </c>
      <c r="F139" s="8">
        <v>-20.15368516</v>
      </c>
      <c r="G139" s="12">
        <f>E139-F139</f>
        <v>368.9801875900001</v>
      </c>
    </row>
    <row r="140" spans="1:7" ht="15.75" thickBot="1">
      <c r="A140" s="16" t="s">
        <v>14</v>
      </c>
      <c r="B140" s="13">
        <v>0</v>
      </c>
      <c r="C140" s="13">
        <v>0</v>
      </c>
      <c r="D140" s="13">
        <v>0</v>
      </c>
      <c r="E140" s="13">
        <f>C140-D140</f>
        <v>0</v>
      </c>
      <c r="F140" s="13">
        <v>0</v>
      </c>
      <c r="G140" s="14">
        <f t="shared" si="49"/>
        <v>0</v>
      </c>
    </row>
    <row r="141" spans="1:7" ht="15.75">
      <c r="A141" s="24" t="s">
        <v>34</v>
      </c>
      <c r="B141" s="19">
        <f>B114+B123+B132</f>
        <v>251469.57878332998</v>
      </c>
      <c r="C141" s="19">
        <f>C114+C123+C132</f>
        <v>231449.68934559973</v>
      </c>
      <c r="D141" s="19">
        <f>D114+D123+D132</f>
        <v>442311.453410874</v>
      </c>
      <c r="E141" s="19">
        <f>E114+E123+E132</f>
        <v>-210861.76406527427</v>
      </c>
      <c r="F141" s="19">
        <f>F114+F123+F132</f>
        <v>252173.78902747575</v>
      </c>
      <c r="G141" s="20">
        <f>G114+G123+G132</f>
        <v>-463035.55274275</v>
      </c>
    </row>
    <row r="142" spans="1:7" ht="15.75">
      <c r="A142" s="15" t="s">
        <v>2</v>
      </c>
      <c r="B142" s="34"/>
      <c r="C142" s="34"/>
      <c r="D142" s="34"/>
      <c r="E142" s="34"/>
      <c r="F142" s="34"/>
      <c r="G142" s="35"/>
    </row>
    <row r="143" spans="1:7" ht="15">
      <c r="A143" s="15" t="s">
        <v>13</v>
      </c>
      <c r="B143" s="36">
        <f aca="true" t="shared" si="50" ref="B143:G143">B116+B125+B134</f>
        <v>0</v>
      </c>
      <c r="C143" s="36">
        <f t="shared" si="50"/>
        <v>0</v>
      </c>
      <c r="D143" s="36">
        <f t="shared" si="50"/>
        <v>0</v>
      </c>
      <c r="E143" s="36">
        <f t="shared" si="50"/>
        <v>0</v>
      </c>
      <c r="F143" s="36">
        <f t="shared" si="50"/>
        <v>78160.36284806</v>
      </c>
      <c r="G143" s="37">
        <f t="shared" si="50"/>
        <v>-78160.36284806</v>
      </c>
    </row>
    <row r="144" spans="1:7" ht="15">
      <c r="A144" s="15" t="s">
        <v>3</v>
      </c>
      <c r="B144" s="36">
        <f aca="true" t="shared" si="51" ref="B144:G144">B117+B126+B135</f>
        <v>218471.598</v>
      </c>
      <c r="C144" s="36">
        <f t="shared" si="51"/>
        <v>200059.47538318002</v>
      </c>
      <c r="D144" s="36">
        <f t="shared" si="51"/>
        <v>346669.88652552</v>
      </c>
      <c r="E144" s="36">
        <f t="shared" si="51"/>
        <v>-146610.41114234002</v>
      </c>
      <c r="F144" s="36">
        <f t="shared" si="51"/>
        <v>167714.93248940998</v>
      </c>
      <c r="G144" s="37">
        <f t="shared" si="51"/>
        <v>-314325.34363175</v>
      </c>
    </row>
    <row r="145" spans="1:7" ht="15">
      <c r="A145" s="15" t="s">
        <v>1</v>
      </c>
      <c r="B145" s="36">
        <f aca="true" t="shared" si="52" ref="B145:G145">B118+B127+B136</f>
        <v>0</v>
      </c>
      <c r="C145" s="36">
        <f t="shared" si="52"/>
        <v>0</v>
      </c>
      <c r="D145" s="36">
        <f t="shared" si="52"/>
        <v>43614.267723234</v>
      </c>
      <c r="E145" s="36">
        <f t="shared" si="52"/>
        <v>-43614.267723234</v>
      </c>
      <c r="F145" s="36">
        <f t="shared" si="52"/>
        <v>967.1973693259988</v>
      </c>
      <c r="G145" s="37">
        <f t="shared" si="52"/>
        <v>-44581.46509256</v>
      </c>
    </row>
    <row r="146" spans="1:7" ht="15">
      <c r="A146" s="15" t="s">
        <v>10</v>
      </c>
      <c r="B146" s="36">
        <f aca="true" t="shared" si="53" ref="B146:G146">B119+B128+B137</f>
        <v>0</v>
      </c>
      <c r="C146" s="36">
        <f t="shared" si="53"/>
        <v>0</v>
      </c>
      <c r="D146" s="36">
        <f t="shared" si="53"/>
        <v>0</v>
      </c>
      <c r="E146" s="36">
        <f t="shared" si="53"/>
        <v>0</v>
      </c>
      <c r="F146" s="36">
        <f t="shared" si="53"/>
        <v>1388.5</v>
      </c>
      <c r="G146" s="37">
        <f t="shared" si="53"/>
        <v>-1388.5</v>
      </c>
    </row>
    <row r="147" spans="1:7" ht="15">
      <c r="A147" s="15" t="s">
        <v>11</v>
      </c>
      <c r="B147" s="36">
        <f aca="true" t="shared" si="54" ref="B147:G147">B120+B129+B138</f>
        <v>0</v>
      </c>
      <c r="C147" s="36">
        <f t="shared" si="54"/>
        <v>0</v>
      </c>
      <c r="D147" s="36">
        <f t="shared" si="54"/>
        <v>49070.416</v>
      </c>
      <c r="E147" s="36">
        <f t="shared" si="54"/>
        <v>-49070.416</v>
      </c>
      <c r="F147" s="36">
        <f t="shared" si="54"/>
        <v>4059.4190000000003</v>
      </c>
      <c r="G147" s="37">
        <f t="shared" si="54"/>
        <v>-53129.835</v>
      </c>
    </row>
    <row r="148" spans="1:7" ht="15">
      <c r="A148" s="15" t="s">
        <v>15</v>
      </c>
      <c r="B148" s="36">
        <f aca="true" t="shared" si="55" ref="B148:G148">B121+B130+B139</f>
        <v>4724.648999999999</v>
      </c>
      <c r="C148" s="36">
        <f t="shared" si="55"/>
        <v>4507.87414142</v>
      </c>
      <c r="D148" s="36">
        <f t="shared" si="55"/>
        <v>2956.8831621199997</v>
      </c>
      <c r="E148" s="36">
        <f t="shared" si="55"/>
        <v>1550.9909793000004</v>
      </c>
      <c r="F148" s="36">
        <f t="shared" si="55"/>
        <v>-42.041801849999985</v>
      </c>
      <c r="G148" s="37">
        <f t="shared" si="55"/>
        <v>1593.0327811500006</v>
      </c>
    </row>
    <row r="149" spans="1:7" ht="15.75" thickBot="1">
      <c r="A149" s="16" t="s">
        <v>14</v>
      </c>
      <c r="B149" s="38">
        <f aca="true" t="shared" si="56" ref="B149:G149">B122+B131+B140</f>
        <v>28273.33178333</v>
      </c>
      <c r="C149" s="38">
        <f t="shared" si="56"/>
        <v>26882.339820999754</v>
      </c>
      <c r="D149" s="38">
        <f>D122+D131+D140</f>
        <v>0</v>
      </c>
      <c r="E149" s="38">
        <f t="shared" si="56"/>
        <v>26882.339820999754</v>
      </c>
      <c r="F149" s="38">
        <f t="shared" si="56"/>
        <v>-74.5812274702464</v>
      </c>
      <c r="G149" s="39">
        <f t="shared" si="56"/>
        <v>26956.921048469998</v>
      </c>
    </row>
    <row r="150" spans="1:7" ht="31.5">
      <c r="A150" s="9" t="s">
        <v>32</v>
      </c>
      <c r="B150" s="1">
        <f aca="true" t="shared" si="57" ref="B150:G150">SUM(B152:B158)</f>
        <v>2661472.9916700297</v>
      </c>
      <c r="C150" s="1">
        <f t="shared" si="57"/>
        <v>2519393.4160625297</v>
      </c>
      <c r="D150" s="1">
        <f t="shared" si="57"/>
        <v>981307.7067059841</v>
      </c>
      <c r="E150" s="1">
        <f t="shared" si="57"/>
        <v>1538085.7093565457</v>
      </c>
      <c r="F150" s="1">
        <f t="shared" si="57"/>
        <v>934850.0949484358</v>
      </c>
      <c r="G150" s="6">
        <f t="shared" si="57"/>
        <v>603235.61440811</v>
      </c>
    </row>
    <row r="151" spans="1:7" ht="15">
      <c r="A151" s="10" t="s">
        <v>2</v>
      </c>
      <c r="B151" s="11"/>
      <c r="C151" s="11"/>
      <c r="D151" s="11"/>
      <c r="E151" s="11"/>
      <c r="F151" s="11"/>
      <c r="G151" s="12"/>
    </row>
    <row r="152" spans="1:7" ht="15">
      <c r="A152" s="15" t="s">
        <v>13</v>
      </c>
      <c r="B152" s="8">
        <v>0</v>
      </c>
      <c r="C152" s="8">
        <v>0</v>
      </c>
      <c r="D152" s="8">
        <v>0</v>
      </c>
      <c r="E152" s="8">
        <f>C152-D152</f>
        <v>0</v>
      </c>
      <c r="F152" s="8">
        <v>258398.17949598</v>
      </c>
      <c r="G152" s="12">
        <f>E152-F152</f>
        <v>-258398.17949598</v>
      </c>
    </row>
    <row r="153" spans="1:7" ht="15">
      <c r="A153" s="15" t="s">
        <v>3</v>
      </c>
      <c r="B153" s="8">
        <v>2500469.349</v>
      </c>
      <c r="C153" s="8">
        <v>2361400.39691629</v>
      </c>
      <c r="D153" s="8">
        <v>768603.01680954</v>
      </c>
      <c r="E153" s="8">
        <f aca="true" t="shared" si="58" ref="E153:E158">C153-D153</f>
        <v>1592797.38010675</v>
      </c>
      <c r="F153" s="8">
        <v>613553.58827812</v>
      </c>
      <c r="G153" s="12">
        <f aca="true" t="shared" si="59" ref="G153:G158">E153-F153</f>
        <v>979243.7918286299</v>
      </c>
    </row>
    <row r="154" spans="1:7" ht="15">
      <c r="A154" s="15" t="s">
        <v>1</v>
      </c>
      <c r="B154" s="8">
        <v>0</v>
      </c>
      <c r="C154" s="8">
        <v>0</v>
      </c>
      <c r="D154" s="8">
        <v>73116.197423234</v>
      </c>
      <c r="E154" s="8">
        <f t="shared" si="58"/>
        <v>-73116.197423234</v>
      </c>
      <c r="F154" s="8">
        <v>20166.846376446</v>
      </c>
      <c r="G154" s="12">
        <f t="shared" si="59"/>
        <v>-93283.04379968</v>
      </c>
    </row>
    <row r="155" spans="1:7" ht="15">
      <c r="A155" s="15" t="s">
        <v>10</v>
      </c>
      <c r="B155" s="8">
        <v>0</v>
      </c>
      <c r="C155" s="8">
        <v>0</v>
      </c>
      <c r="D155" s="8">
        <v>0</v>
      </c>
      <c r="E155" s="8">
        <f t="shared" si="58"/>
        <v>0</v>
      </c>
      <c r="F155" s="8">
        <v>7698.4</v>
      </c>
      <c r="G155" s="12">
        <f t="shared" si="59"/>
        <v>-7698.4</v>
      </c>
    </row>
    <row r="156" spans="1:7" ht="15">
      <c r="A156" s="15" t="s">
        <v>11</v>
      </c>
      <c r="B156" s="8">
        <v>0</v>
      </c>
      <c r="C156" s="8">
        <v>0</v>
      </c>
      <c r="D156" s="8">
        <v>117605.2963</v>
      </c>
      <c r="E156" s="8">
        <f t="shared" si="58"/>
        <v>-117605.2963</v>
      </c>
      <c r="F156" s="8">
        <v>17454.1207</v>
      </c>
      <c r="G156" s="12">
        <f t="shared" si="59"/>
        <v>-135059.41700000002</v>
      </c>
    </row>
    <row r="157" spans="1:7" ht="15">
      <c r="A157" s="15" t="s">
        <v>15</v>
      </c>
      <c r="B157" s="8">
        <v>21601.173</v>
      </c>
      <c r="C157" s="8">
        <v>20859.8878884</v>
      </c>
      <c r="D157" s="8">
        <v>21983.19617321</v>
      </c>
      <c r="E157" s="8">
        <f t="shared" si="58"/>
        <v>-1123.3082848099984</v>
      </c>
      <c r="F157" s="8">
        <v>2319.10256802</v>
      </c>
      <c r="G157" s="12">
        <f t="shared" si="59"/>
        <v>-3442.4108528299985</v>
      </c>
    </row>
    <row r="158" spans="1:7" ht="15.75" thickBot="1">
      <c r="A158" s="16" t="s">
        <v>14</v>
      </c>
      <c r="B158" s="13">
        <v>139402.46967003</v>
      </c>
      <c r="C158" s="13">
        <v>137133.13125784</v>
      </c>
      <c r="D158" s="13">
        <v>0</v>
      </c>
      <c r="E158" s="13">
        <f t="shared" si="58"/>
        <v>137133.13125784</v>
      </c>
      <c r="F158" s="13">
        <v>15259.8575298698</v>
      </c>
      <c r="G158" s="14">
        <f t="shared" si="59"/>
        <v>121873.2737279702</v>
      </c>
    </row>
  </sheetData>
  <sheetProtection/>
  <mergeCells count="7">
    <mergeCell ref="F3:F5"/>
    <mergeCell ref="A1:G1"/>
    <mergeCell ref="B3:B5"/>
    <mergeCell ref="C3:C5"/>
    <mergeCell ref="E3:E5"/>
    <mergeCell ref="G3:G5"/>
    <mergeCell ref="D3:D5"/>
  </mergeCells>
  <printOptions horizontalCentered="1"/>
  <pageMargins left="0.7" right="0.7" top="0.75" bottom="0.75" header="0.3" footer="0.3"/>
  <pageSetup fitToHeight="0" fitToWidth="1" horizontalDpi="600" verticalDpi="600" orientation="portrait" paperSize="9" scale="63" r:id="rId1"/>
  <ignoredErrors>
    <ignoredError sqref="E35:E41 F35:F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Главная таблица 2004</dc:title>
  <dc:subject/>
  <dc:creator>Inna.Bak@minfin.ru</dc:creator>
  <cp:keywords/>
  <dc:description>Отражение всех операций с ценными бумагами</dc:description>
  <cp:lastModifiedBy>Трошко Иван Игоревич</cp:lastModifiedBy>
  <cp:lastPrinted>2021-10-07T12:37:08Z</cp:lastPrinted>
  <dcterms:created xsi:type="dcterms:W3CDTF">2004-01-08T10:30:09Z</dcterms:created>
  <dcterms:modified xsi:type="dcterms:W3CDTF">2022-01-21T10:29:39Z</dcterms:modified>
  <cp:category/>
  <cp:version/>
  <cp:contentType/>
  <cp:contentStatus/>
</cp:coreProperties>
</file>