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B7516546-DFC7-4429-A283-50E7CED777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од" sheetId="1" r:id="rId1"/>
    <sheet name="квартал" sheetId="3" r:id="rId2"/>
    <sheet name="месяц" sheetId="4" r:id="rId3"/>
  </sheets>
  <externalReferences>
    <externalReference r:id="rId4"/>
    <externalReference r:id="rId5"/>
  </externalReferences>
  <definedNames>
    <definedName name="XDO_?DATA006_s1_1?">месяц!$G$16</definedName>
    <definedName name="XDO_?DATA010_S2?">месяц!$J$6</definedName>
    <definedName name="XDO_?DATA019_s1_1?">месяц!$X$16</definedName>
    <definedName name="XDO_?XDOFIELD21?">месяц!$X$16</definedName>
    <definedName name="XDO_?XDOFIELD24?">месяц!$J$7</definedName>
    <definedName name="XDO_?XDOFIELD8?">месяц!$H$14</definedName>
    <definedName name="XDO_?XDOFIELD81?">месяц!$AB$7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год!$A$1:$Q$46</definedName>
    <definedName name="_xlnm.Print_Area" localSheetId="1">квартал!$A$1:$AR$42</definedName>
    <definedName name="_xlnm.Print_Area" localSheetId="2">месяц!$A$1:$DX$42</definedName>
    <definedName name="ш">месяц!$J$6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38" i="3" l="1"/>
  <c r="AR35" i="3"/>
  <c r="AR32" i="3"/>
  <c r="AR29" i="3"/>
  <c r="AR31" i="3" s="1"/>
  <c r="AR41" i="3" s="1"/>
  <c r="AR7" i="3"/>
  <c r="AR11" i="3" s="1"/>
  <c r="DX38" i="4"/>
  <c r="DX35" i="4"/>
  <c r="DX32" i="4"/>
  <c r="DX29" i="4"/>
  <c r="DX31" i="4" s="1"/>
  <c r="DX7" i="4"/>
  <c r="DX11" i="4" s="1"/>
  <c r="DX41" i="4" l="1"/>
  <c r="DW38" i="4"/>
  <c r="DW35" i="4"/>
  <c r="DW32" i="4"/>
  <c r="DW29" i="4"/>
  <c r="DW31" i="4" s="1"/>
  <c r="DW7" i="4"/>
  <c r="DW11" i="4" s="1"/>
  <c r="DW41" i="4" l="1"/>
  <c r="DV7" i="4"/>
  <c r="DV38" i="4" l="1"/>
  <c r="DV35" i="4"/>
  <c r="DV32" i="4"/>
  <c r="DV29" i="4"/>
  <c r="DV31" i="4" s="1"/>
  <c r="DV11" i="4"/>
  <c r="DV41" i="4" l="1"/>
  <c r="DU38" i="4"/>
  <c r="DU35" i="4"/>
  <c r="DU32" i="4"/>
  <c r="DU29" i="4"/>
  <c r="DU31" i="4" s="1"/>
  <c r="DU23" i="4"/>
  <c r="DU7" i="4"/>
  <c r="DU11" i="4" s="1"/>
  <c r="DU41" i="4" l="1"/>
  <c r="DR32" i="4"/>
  <c r="DR29" i="4"/>
  <c r="DR31" i="4" s="1"/>
  <c r="DR7" i="4"/>
  <c r="DR11" i="4" s="1"/>
  <c r="DT32" i="4"/>
  <c r="DT38" i="4"/>
  <c r="DT35" i="4"/>
  <c r="DT29" i="4"/>
  <c r="DT31" i="4" s="1"/>
  <c r="DT41" i="4" s="1"/>
  <c r="DT7" i="4"/>
  <c r="DT11" i="4" s="1"/>
  <c r="DS38" i="4"/>
  <c r="DS35" i="4"/>
  <c r="DS32" i="4"/>
  <c r="DS29" i="4"/>
  <c r="DS31" i="4" s="1"/>
  <c r="DS41" i="4" s="1"/>
  <c r="DS7" i="4"/>
  <c r="DS11" i="4" s="1"/>
  <c r="DR35" i="4"/>
  <c r="DR38" i="4"/>
  <c r="DQ7" i="4"/>
  <c r="DQ38" i="4"/>
  <c r="DQ35" i="4"/>
  <c r="DQ32" i="4"/>
  <c r="DQ29" i="4"/>
  <c r="DQ31" i="4" s="1"/>
  <c r="DQ41" i="4" s="1"/>
  <c r="DQ11" i="4"/>
  <c r="DP7" i="4"/>
  <c r="DP38" i="4"/>
  <c r="DP35" i="4"/>
  <c r="DP32" i="4"/>
  <c r="DP29" i="4"/>
  <c r="DP31" i="4" s="1"/>
  <c r="DP41" i="4" s="1"/>
  <c r="DP11" i="4"/>
  <c r="DO38" i="4"/>
  <c r="DO35" i="4"/>
  <c r="DO32" i="4"/>
  <c r="DO29" i="4"/>
  <c r="DO31" i="4" s="1"/>
  <c r="DO41" i="4" s="1"/>
  <c r="DO11" i="4"/>
  <c r="DO7" i="4"/>
  <c r="DN38" i="4"/>
  <c r="DN35" i="4"/>
  <c r="DN32" i="4"/>
  <c r="DN29" i="4"/>
  <c r="DN31" i="4" s="1"/>
  <c r="DN41" i="4" s="1"/>
  <c r="DN11" i="4"/>
  <c r="DN7" i="4"/>
  <c r="DM38" i="4"/>
  <c r="DM35" i="4"/>
  <c r="DM32" i="4"/>
  <c r="DM29" i="4"/>
  <c r="DM31" i="4" s="1"/>
  <c r="DM41" i="4" s="1"/>
  <c r="DM11" i="4"/>
  <c r="DM7" i="4"/>
  <c r="DL38" i="4"/>
  <c r="DL35" i="4"/>
  <c r="DL32" i="4"/>
  <c r="DL29" i="4"/>
  <c r="DL31" i="4" s="1"/>
  <c r="DL41" i="4" s="1"/>
  <c r="DL7" i="4"/>
  <c r="DL11" i="4" s="1"/>
  <c r="DK35" i="4"/>
  <c r="DK38" i="4"/>
  <c r="DK32" i="4"/>
  <c r="DK29" i="4"/>
  <c r="DK31" i="4"/>
  <c r="DK41" i="4" s="1"/>
  <c r="DK7" i="4"/>
  <c r="DK11" i="4"/>
  <c r="DJ38" i="4"/>
  <c r="DJ35" i="4"/>
  <c r="DJ32" i="4"/>
  <c r="DJ29" i="4"/>
  <c r="DJ31" i="4" s="1"/>
  <c r="DJ41" i="4" s="1"/>
  <c r="DJ7" i="4"/>
  <c r="DJ11" i="4"/>
  <c r="AL38" i="3"/>
  <c r="AL35" i="3"/>
  <c r="AL32" i="3"/>
  <c r="AL29" i="3"/>
  <c r="AL31" i="3" s="1"/>
  <c r="AL41" i="3" s="1"/>
  <c r="AL7" i="3"/>
  <c r="AL11" i="3" s="1"/>
  <c r="DF29" i="4"/>
  <c r="DF31" i="4"/>
  <c r="DF7" i="4"/>
  <c r="DF11" i="4"/>
  <c r="DI38" i="4"/>
  <c r="DI35" i="4"/>
  <c r="DI32" i="4"/>
  <c r="DI29" i="4"/>
  <c r="DI31" i="4" s="1"/>
  <c r="DI41" i="4" s="1"/>
  <c r="DI7" i="4"/>
  <c r="DI11" i="4"/>
  <c r="DH35" i="4"/>
  <c r="DH38" i="4"/>
  <c r="DH32" i="4"/>
  <c r="DH29" i="4"/>
  <c r="DH31" i="4" s="1"/>
  <c r="DH7" i="4"/>
  <c r="DH11" i="4" s="1"/>
  <c r="DG29" i="4"/>
  <c r="DG31" i="4" s="1"/>
  <c r="DG41" i="4" s="1"/>
  <c r="DG38" i="4"/>
  <c r="DG35" i="4"/>
  <c r="DG32" i="4"/>
  <c r="DG7" i="4"/>
  <c r="DG11" i="4" s="1"/>
  <c r="DF38" i="4"/>
  <c r="DF35" i="4"/>
  <c r="DF32" i="4"/>
  <c r="DE38" i="4"/>
  <c r="DE35" i="4"/>
  <c r="DE32" i="4"/>
  <c r="DE29" i="4"/>
  <c r="DE31" i="4" s="1"/>
  <c r="DE41" i="4" s="1"/>
  <c r="DE7" i="4"/>
  <c r="DE11" i="4" s="1"/>
  <c r="DD38" i="4"/>
  <c r="DD35" i="4"/>
  <c r="DD32" i="4"/>
  <c r="DD29" i="4"/>
  <c r="DD31" i="4"/>
  <c r="DD41" i="4" s="1"/>
  <c r="DD7" i="4"/>
  <c r="DD11" i="4" s="1"/>
  <c r="DC29" i="4"/>
  <c r="DC31" i="4"/>
  <c r="DC38" i="4"/>
  <c r="DC35" i="4"/>
  <c r="DC32" i="4"/>
  <c r="DC7" i="4"/>
  <c r="DC11" i="4"/>
  <c r="DA38" i="4"/>
  <c r="DB38" i="4"/>
  <c r="DB35" i="4"/>
  <c r="DB32" i="4"/>
  <c r="DB29" i="4"/>
  <c r="DB31" i="4"/>
  <c r="DB41" i="4" s="1"/>
  <c r="DB7" i="4"/>
  <c r="DB11" i="4" s="1"/>
  <c r="DA35" i="4"/>
  <c r="DA32" i="4"/>
  <c r="DA29" i="4"/>
  <c r="DA31" i="4" s="1"/>
  <c r="DA41" i="4" s="1"/>
  <c r="DA7" i="4"/>
  <c r="DA11" i="4" s="1"/>
  <c r="AJ38" i="3"/>
  <c r="AJ35" i="3"/>
  <c r="AJ32" i="3"/>
  <c r="AJ29" i="3"/>
  <c r="AJ31" i="3" s="1"/>
  <c r="AJ7" i="3"/>
  <c r="AJ11" i="3"/>
  <c r="CZ38" i="4"/>
  <c r="CZ35" i="4"/>
  <c r="CZ32" i="4"/>
  <c r="CZ29" i="4"/>
  <c r="CZ31" i="4" s="1"/>
  <c r="CZ41" i="4" s="1"/>
  <c r="CZ7" i="4"/>
  <c r="CZ11" i="4"/>
  <c r="CY38" i="4"/>
  <c r="CY35" i="4"/>
  <c r="CY32" i="4"/>
  <c r="CY29" i="4"/>
  <c r="CY31" i="4"/>
  <c r="CX7" i="4"/>
  <c r="CX11" i="4" s="1"/>
  <c r="CY7" i="4"/>
  <c r="CY11" i="4" s="1"/>
  <c r="CX38" i="4"/>
  <c r="CX35" i="4"/>
  <c r="CX32" i="4"/>
  <c r="CX29" i="4"/>
  <c r="CX31" i="4" s="1"/>
  <c r="CX41" i="4" s="1"/>
  <c r="AI38" i="3"/>
  <c r="AI35" i="3"/>
  <c r="AI32" i="3"/>
  <c r="AI31" i="3"/>
  <c r="AI29" i="3"/>
  <c r="AI7" i="3"/>
  <c r="AI11" i="3"/>
  <c r="CW38" i="4"/>
  <c r="CW35" i="4"/>
  <c r="CW32" i="4"/>
  <c r="CW29" i="4"/>
  <c r="CW31" i="4"/>
  <c r="CW7" i="4"/>
  <c r="CW11" i="4"/>
  <c r="CV38" i="4"/>
  <c r="CV35" i="4"/>
  <c r="CV32" i="4"/>
  <c r="CV29" i="4"/>
  <c r="CV31" i="4" s="1"/>
  <c r="CV7" i="4"/>
  <c r="CV11" i="4"/>
  <c r="CU38" i="4"/>
  <c r="CU35" i="4"/>
  <c r="CU32" i="4"/>
  <c r="CU29" i="4"/>
  <c r="CU31" i="4" s="1"/>
  <c r="CU41" i="4" s="1"/>
  <c r="CU7" i="4"/>
  <c r="CU11" i="4"/>
  <c r="O7" i="1"/>
  <c r="O11" i="1" s="1"/>
  <c r="AH38" i="3"/>
  <c r="AH35" i="3"/>
  <c r="AH32" i="3"/>
  <c r="AH29" i="3"/>
  <c r="AH31" i="3" s="1"/>
  <c r="AH7" i="3"/>
  <c r="AH11" i="3"/>
  <c r="CT38" i="4"/>
  <c r="CT35" i="4"/>
  <c r="CT32" i="4"/>
  <c r="CT29" i="4"/>
  <c r="CT31" i="4"/>
  <c r="CT26" i="4"/>
  <c r="CT7" i="4"/>
  <c r="CT11" i="4"/>
  <c r="CS38" i="4"/>
  <c r="CS35" i="4"/>
  <c r="CS32" i="4"/>
  <c r="CS29" i="4"/>
  <c r="CS31" i="4"/>
  <c r="CS7" i="4"/>
  <c r="CS11" i="4"/>
  <c r="CR38" i="4"/>
  <c r="CR35" i="4"/>
  <c r="CR32" i="4"/>
  <c r="CR29" i="4"/>
  <c r="CR31" i="4" s="1"/>
  <c r="CR7" i="4"/>
  <c r="CR11" i="4" s="1"/>
  <c r="AG38" i="3"/>
  <c r="AG35" i="3"/>
  <c r="AG32" i="3"/>
  <c r="AG29" i="3"/>
  <c r="AG31" i="3" s="1"/>
  <c r="AG7" i="3"/>
  <c r="AG11" i="3"/>
  <c r="CQ38" i="4"/>
  <c r="CQ35" i="4"/>
  <c r="CQ32" i="4"/>
  <c r="CQ29" i="4"/>
  <c r="CQ31" i="4" s="1"/>
  <c r="CQ41" i="4" s="1"/>
  <c r="CQ7" i="4"/>
  <c r="CQ11" i="4"/>
  <c r="CP38" i="4"/>
  <c r="CP35" i="4"/>
  <c r="CP32" i="4"/>
  <c r="CP29" i="4"/>
  <c r="CP31" i="4" s="1"/>
  <c r="CP7" i="4"/>
  <c r="CP11" i="4" s="1"/>
  <c r="CO38" i="4"/>
  <c r="CO35" i="4"/>
  <c r="CO32" i="4"/>
  <c r="CO29" i="4"/>
  <c r="CO31" i="4" s="1"/>
  <c r="CO41" i="4" s="1"/>
  <c r="CO7" i="4"/>
  <c r="CO11" i="4" s="1"/>
  <c r="AF38" i="3"/>
  <c r="AF35" i="3"/>
  <c r="AF32" i="3"/>
  <c r="AF29" i="3"/>
  <c r="AF31" i="3" s="1"/>
  <c r="AF7" i="3"/>
  <c r="AF11" i="3"/>
  <c r="CN38" i="4"/>
  <c r="CN35" i="4"/>
  <c r="CN32" i="4"/>
  <c r="CN29" i="4"/>
  <c r="CN31" i="4"/>
  <c r="CN7" i="4"/>
  <c r="CN11" i="4" s="1"/>
  <c r="CM38" i="4"/>
  <c r="CM35" i="4"/>
  <c r="CM32" i="4"/>
  <c r="CM29" i="4"/>
  <c r="CM31" i="4"/>
  <c r="CM7" i="4"/>
  <c r="CM11" i="4" s="1"/>
  <c r="CL35" i="4"/>
  <c r="CL38" i="4"/>
  <c r="CL32" i="4"/>
  <c r="CL29" i="4"/>
  <c r="CL31" i="4" s="1"/>
  <c r="CL7" i="4"/>
  <c r="CL11" i="4"/>
  <c r="AE38" i="3"/>
  <c r="AE35" i="3"/>
  <c r="AE32" i="3"/>
  <c r="AE29" i="3"/>
  <c r="AE31" i="3"/>
  <c r="AE7" i="3"/>
  <c r="AE11" i="3"/>
  <c r="CK38" i="4"/>
  <c r="CK35" i="4"/>
  <c r="CK32" i="4"/>
  <c r="CK29" i="4"/>
  <c r="CK31" i="4" s="1"/>
  <c r="CK7" i="4"/>
  <c r="CK11" i="4" s="1"/>
  <c r="CH32" i="4"/>
  <c r="CH29" i="4"/>
  <c r="CH31" i="4" s="1"/>
  <c r="CH7" i="4"/>
  <c r="CH11" i="4"/>
  <c r="CJ38" i="4"/>
  <c r="CJ35" i="4"/>
  <c r="CJ32" i="4"/>
  <c r="CJ29" i="4"/>
  <c r="CJ31" i="4"/>
  <c r="CJ41" i="4" s="1"/>
  <c r="CI38" i="4"/>
  <c r="CI35" i="4"/>
  <c r="CI32" i="4"/>
  <c r="CI29" i="4"/>
  <c r="CI31" i="4" s="1"/>
  <c r="CI7" i="4"/>
  <c r="CI11" i="4"/>
  <c r="CJ7" i="4"/>
  <c r="CJ11" i="4" s="1"/>
  <c r="CE7" i="4"/>
  <c r="CE11" i="4" s="1"/>
  <c r="CF7" i="4"/>
  <c r="CF11" i="4" s="1"/>
  <c r="CG7" i="4"/>
  <c r="CG11" i="4" s="1"/>
  <c r="M5" i="1"/>
  <c r="M6" i="1"/>
  <c r="M9" i="1"/>
  <c r="M10" i="1"/>
  <c r="M13" i="1"/>
  <c r="M14" i="1"/>
  <c r="CH38" i="4"/>
  <c r="CH35" i="4"/>
  <c r="CG38" i="4"/>
  <c r="CG35" i="4"/>
  <c r="CG32" i="4"/>
  <c r="CG29" i="4"/>
  <c r="CG31" i="4" s="1"/>
  <c r="CF38" i="4"/>
  <c r="CF35" i="4"/>
  <c r="CF32" i="4"/>
  <c r="CF29" i="4"/>
  <c r="CF31" i="4" s="1"/>
  <c r="CE38" i="4"/>
  <c r="CE35" i="4"/>
  <c r="CE32" i="4"/>
  <c r="CE29" i="4"/>
  <c r="CE31" i="4"/>
  <c r="CD35" i="4"/>
  <c r="CD38" i="4"/>
  <c r="CD32" i="4"/>
  <c r="CD29" i="4"/>
  <c r="CD31" i="4" s="1"/>
  <c r="CD7" i="4"/>
  <c r="CD11" i="4"/>
  <c r="BU35" i="4"/>
  <c r="BV35" i="4"/>
  <c r="BW35" i="4"/>
  <c r="BX35" i="4"/>
  <c r="BY35" i="4"/>
  <c r="BZ35" i="4"/>
  <c r="CA35" i="4"/>
  <c r="CB35" i="4"/>
  <c r="CC35" i="4"/>
  <c r="BS32" i="4"/>
  <c r="Y32" i="3"/>
  <c r="BT32" i="4"/>
  <c r="BU32" i="4"/>
  <c r="BV32" i="4"/>
  <c r="BW32" i="4"/>
  <c r="BX32" i="4"/>
  <c r="BY32" i="4"/>
  <c r="BZ32" i="4"/>
  <c r="CA32" i="4"/>
  <c r="CB32" i="4"/>
  <c r="CC32" i="4"/>
  <c r="CC29" i="4"/>
  <c r="CC31" i="4"/>
  <c r="CC41" i="4"/>
  <c r="BU29" i="4"/>
  <c r="BU31" i="4" s="1"/>
  <c r="BU41" i="4" s="1"/>
  <c r="BV29" i="4"/>
  <c r="BV31" i="4"/>
  <c r="BW29" i="4"/>
  <c r="BW31" i="4"/>
  <c r="BX29" i="4"/>
  <c r="BX31" i="4" s="1"/>
  <c r="BY29" i="4"/>
  <c r="BY31" i="4"/>
  <c r="BY41" i="4" s="1"/>
  <c r="BZ29" i="4"/>
  <c r="BZ31" i="4" s="1"/>
  <c r="BZ41" i="4" s="1"/>
  <c r="CA29" i="4"/>
  <c r="CA31" i="4"/>
  <c r="CA41" i="4" s="1"/>
  <c r="CB29" i="4"/>
  <c r="CB31" i="4"/>
  <c r="BT29" i="4"/>
  <c r="BT31" i="4" s="1"/>
  <c r="BT41" i="4" s="1"/>
  <c r="BW38" i="4"/>
  <c r="BW7" i="4"/>
  <c r="BW11" i="4" s="1"/>
  <c r="M37" i="1"/>
  <c r="M38" i="1"/>
  <c r="M40" i="1"/>
  <c r="M41" i="1"/>
  <c r="M43" i="1"/>
  <c r="M44" i="1"/>
  <c r="M31" i="1"/>
  <c r="M26" i="1"/>
  <c r="M27" i="1"/>
  <c r="M28" i="1"/>
  <c r="M29" i="1"/>
  <c r="M25" i="1"/>
  <c r="M23" i="1"/>
  <c r="M17" i="1"/>
  <c r="M18" i="1"/>
  <c r="M19" i="1"/>
  <c r="M20" i="1"/>
  <c r="M21" i="1"/>
  <c r="M16" i="1"/>
  <c r="Z6" i="3"/>
  <c r="Z9" i="3"/>
  <c r="Z10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33" i="3"/>
  <c r="Z34" i="3"/>
  <c r="Z36" i="3"/>
  <c r="Z37" i="3"/>
  <c r="Z39" i="3"/>
  <c r="Z40" i="3"/>
  <c r="Z5" i="3"/>
  <c r="M33" i="1"/>
  <c r="BV38" i="4"/>
  <c r="M42" i="1" s="1"/>
  <c r="BV7" i="4"/>
  <c r="BU38" i="4"/>
  <c r="BU7" i="4"/>
  <c r="BU11" i="4"/>
  <c r="M39" i="1"/>
  <c r="Z35" i="3"/>
  <c r="Z32" i="3"/>
  <c r="M36" i="1"/>
  <c r="BT38" i="4"/>
  <c r="BT35" i="4"/>
  <c r="BT7" i="4"/>
  <c r="BT11" i="4" s="1"/>
  <c r="X6" i="3"/>
  <c r="Y6" i="3"/>
  <c r="X9" i="3"/>
  <c r="Y9" i="3"/>
  <c r="X10" i="3"/>
  <c r="Y10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33" i="3"/>
  <c r="Y33" i="3"/>
  <c r="X34" i="3"/>
  <c r="Y34" i="3"/>
  <c r="X36" i="3"/>
  <c r="Y36" i="3"/>
  <c r="X37" i="3"/>
  <c r="Y37" i="3"/>
  <c r="X39" i="3"/>
  <c r="Y39" i="3"/>
  <c r="X40" i="3"/>
  <c r="Y40" i="3"/>
  <c r="Y5" i="3"/>
  <c r="X5" i="3"/>
  <c r="BS38" i="4"/>
  <c r="Y38" i="3"/>
  <c r="BS35" i="4"/>
  <c r="Y35" i="3" s="1"/>
  <c r="BS29" i="4"/>
  <c r="BS31" i="4"/>
  <c r="BS7" i="4"/>
  <c r="BS11" i="4"/>
  <c r="Y11" i="3" s="1"/>
  <c r="Y29" i="3"/>
  <c r="BR29" i="4"/>
  <c r="BR31" i="4" s="1"/>
  <c r="BR38" i="4"/>
  <c r="BR35" i="4"/>
  <c r="BR32" i="4"/>
  <c r="BR7" i="4"/>
  <c r="BR11" i="4" s="1"/>
  <c r="BQ38" i="4"/>
  <c r="BQ29" i="4"/>
  <c r="BQ31" i="4" s="1"/>
  <c r="BQ7" i="4"/>
  <c r="BQ11" i="4"/>
  <c r="BQ35" i="4"/>
  <c r="BQ32" i="4"/>
  <c r="BP38" i="4"/>
  <c r="X38" i="3"/>
  <c r="BP35" i="4"/>
  <c r="BP29" i="4"/>
  <c r="BP31" i="4" s="1"/>
  <c r="BP32" i="4"/>
  <c r="X32" i="3" s="1"/>
  <c r="BP7" i="4"/>
  <c r="X7" i="3"/>
  <c r="BO38" i="4"/>
  <c r="BO32" i="4"/>
  <c r="BO35" i="4"/>
  <c r="BO29" i="4"/>
  <c r="BO31" i="4"/>
  <c r="BO41" i="4"/>
  <c r="BO7" i="4"/>
  <c r="BO11" i="4"/>
  <c r="BN35" i="4"/>
  <c r="BN32" i="4"/>
  <c r="BN38" i="4"/>
  <c r="BN29" i="4"/>
  <c r="BN31" i="4"/>
  <c r="BN41" i="4"/>
  <c r="BN7" i="4"/>
  <c r="BN11" i="4"/>
  <c r="BM38" i="4"/>
  <c r="W38" i="3" s="1"/>
  <c r="BM32" i="4"/>
  <c r="W32" i="3"/>
  <c r="W27" i="3"/>
  <c r="W23" i="3"/>
  <c r="W21" i="3"/>
  <c r="W20" i="3"/>
  <c r="W19" i="3"/>
  <c r="W14" i="3"/>
  <c r="W13" i="3"/>
  <c r="W9" i="3"/>
  <c r="BL7" i="4"/>
  <c r="BL11" i="4"/>
  <c r="W6" i="3"/>
  <c r="W10" i="3"/>
  <c r="W15" i="3"/>
  <c r="W16" i="3"/>
  <c r="W17" i="3"/>
  <c r="W18" i="3"/>
  <c r="W22" i="3"/>
  <c r="W24" i="3"/>
  <c r="W25" i="3"/>
  <c r="W26" i="3"/>
  <c r="W33" i="3"/>
  <c r="W34" i="3"/>
  <c r="W36" i="3"/>
  <c r="W37" i="3"/>
  <c r="W40" i="3"/>
  <c r="W5" i="3"/>
  <c r="BM35" i="4"/>
  <c r="W35" i="3" s="1"/>
  <c r="BM7" i="4"/>
  <c r="BM11" i="4" s="1"/>
  <c r="W11" i="3" s="1"/>
  <c r="W39" i="3"/>
  <c r="BM29" i="4"/>
  <c r="W29" i="3"/>
  <c r="BL38" i="4"/>
  <c r="BL35" i="4"/>
  <c r="BL32" i="4"/>
  <c r="BL29" i="4"/>
  <c r="BL31" i="4"/>
  <c r="BK38" i="4"/>
  <c r="BK32" i="4"/>
  <c r="BK35" i="4"/>
  <c r="BK7" i="4"/>
  <c r="BK11" i="4"/>
  <c r="BK29" i="4"/>
  <c r="BK31" i="4"/>
  <c r="BJ29" i="4"/>
  <c r="BJ32" i="4"/>
  <c r="L37" i="1"/>
  <c r="L38" i="1"/>
  <c r="BJ35" i="4"/>
  <c r="L39" i="1" s="1"/>
  <c r="L40" i="1"/>
  <c r="L41" i="1"/>
  <c r="BJ38" i="4"/>
  <c r="V38" i="3" s="1"/>
  <c r="L42" i="1"/>
  <c r="L43" i="1"/>
  <c r="L44" i="1"/>
  <c r="L31" i="1"/>
  <c r="L26" i="1"/>
  <c r="L27" i="1"/>
  <c r="L28" i="1"/>
  <c r="L29" i="1"/>
  <c r="L25" i="1"/>
  <c r="L23" i="1"/>
  <c r="L17" i="1"/>
  <c r="L18" i="1"/>
  <c r="L19" i="1"/>
  <c r="L20" i="1"/>
  <c r="L21" i="1"/>
  <c r="L16" i="1"/>
  <c r="L14" i="1"/>
  <c r="L13" i="1"/>
  <c r="L6" i="1"/>
  <c r="BJ7" i="4"/>
  <c r="L7" i="1"/>
  <c r="L9" i="1"/>
  <c r="L10" i="1"/>
  <c r="L5" i="1"/>
  <c r="V6" i="3"/>
  <c r="V9" i="3"/>
  <c r="V10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33" i="3"/>
  <c r="V34" i="3"/>
  <c r="V36" i="3"/>
  <c r="V37" i="3"/>
  <c r="V39" i="3"/>
  <c r="V40" i="3"/>
  <c r="V5" i="3"/>
  <c r="BI7" i="4"/>
  <c r="BI11" i="4" s="1"/>
  <c r="BI29" i="4"/>
  <c r="BI31" i="4"/>
  <c r="BI41" i="4" s="1"/>
  <c r="BI32" i="4"/>
  <c r="BI35" i="4"/>
  <c r="BI38" i="4"/>
  <c r="E5" i="4"/>
  <c r="E13" i="4"/>
  <c r="E33" i="4"/>
  <c r="E34" i="4"/>
  <c r="E36" i="4"/>
  <c r="E35" i="4" s="1"/>
  <c r="E37" i="4"/>
  <c r="E39" i="4"/>
  <c r="E40" i="4"/>
  <c r="H5" i="4"/>
  <c r="H13" i="4"/>
  <c r="H33" i="4"/>
  <c r="H34" i="4"/>
  <c r="H36" i="4"/>
  <c r="H37" i="4"/>
  <c r="H39" i="4"/>
  <c r="H40" i="4"/>
  <c r="K5" i="4"/>
  <c r="K29" i="4" s="1"/>
  <c r="K31" i="4" s="1"/>
  <c r="K41" i="4" s="1"/>
  <c r="K13" i="4"/>
  <c r="K33" i="4"/>
  <c r="K34" i="4"/>
  <c r="K36" i="4"/>
  <c r="K37" i="4"/>
  <c r="K39" i="4"/>
  <c r="K40" i="4"/>
  <c r="L29" i="4"/>
  <c r="L31" i="4" s="1"/>
  <c r="L32" i="4"/>
  <c r="L35" i="4"/>
  <c r="L38" i="4"/>
  <c r="F5" i="3"/>
  <c r="N5" i="4" s="1"/>
  <c r="N29" i="4" s="1"/>
  <c r="N31" i="4"/>
  <c r="F13" i="3"/>
  <c r="N13" i="4"/>
  <c r="F33" i="3"/>
  <c r="N33" i="4"/>
  <c r="F34" i="3"/>
  <c r="N34" i="4"/>
  <c r="F36" i="3"/>
  <c r="N36" i="4" s="1"/>
  <c r="F37" i="3"/>
  <c r="N37" i="4" s="1"/>
  <c r="F39" i="3"/>
  <c r="N39" i="4" s="1"/>
  <c r="N38" i="4" s="1"/>
  <c r="F40" i="3"/>
  <c r="N40" i="4"/>
  <c r="Q5" i="4"/>
  <c r="Q29" i="4"/>
  <c r="Q31" i="4" s="1"/>
  <c r="Q13" i="4"/>
  <c r="Q33" i="4"/>
  <c r="Q34" i="4"/>
  <c r="Q36" i="4"/>
  <c r="Q37" i="4"/>
  <c r="Q39" i="4"/>
  <c r="Q40" i="4"/>
  <c r="T5" i="4"/>
  <c r="T13" i="4"/>
  <c r="T33" i="4"/>
  <c r="T34" i="4"/>
  <c r="T36" i="4"/>
  <c r="T37" i="4"/>
  <c r="T35" i="4"/>
  <c r="T39" i="4"/>
  <c r="T40" i="4"/>
  <c r="W5" i="4"/>
  <c r="W13" i="4"/>
  <c r="W33" i="4"/>
  <c r="W34" i="4"/>
  <c r="W36" i="4"/>
  <c r="W37" i="4"/>
  <c r="W39" i="4"/>
  <c r="W40" i="4"/>
  <c r="AC5" i="4"/>
  <c r="AC29" i="4"/>
  <c r="AC31" i="4"/>
  <c r="AC13" i="4"/>
  <c r="AC33" i="4"/>
  <c r="AC34" i="4"/>
  <c r="AC36" i="4"/>
  <c r="AC37" i="4"/>
  <c r="AC39" i="4"/>
  <c r="AC40" i="4"/>
  <c r="AF5" i="4"/>
  <c r="AF13" i="4"/>
  <c r="AF33" i="4"/>
  <c r="AF34" i="4"/>
  <c r="AF36" i="4"/>
  <c r="AF35" i="4" s="1"/>
  <c r="AF37" i="4"/>
  <c r="AF39" i="4"/>
  <c r="AF40" i="4"/>
  <c r="AI5" i="4"/>
  <c r="AI13" i="4"/>
  <c r="AI33" i="4"/>
  <c r="AI34" i="4"/>
  <c r="AI36" i="4"/>
  <c r="AI37" i="4"/>
  <c r="AI39" i="4"/>
  <c r="AI38" i="4" s="1"/>
  <c r="AI40" i="4"/>
  <c r="AR5" i="4"/>
  <c r="AR29" i="4"/>
  <c r="AR31" i="4" s="1"/>
  <c r="AR41" i="4" s="1"/>
  <c r="AR13" i="4"/>
  <c r="AR33" i="4"/>
  <c r="AR34" i="4"/>
  <c r="AR32" i="4" s="1"/>
  <c r="AR36" i="4"/>
  <c r="AR37" i="4"/>
  <c r="AR39" i="4"/>
  <c r="AR40" i="4"/>
  <c r="AU5" i="4"/>
  <c r="AU13" i="4"/>
  <c r="AU33" i="4"/>
  <c r="AU34" i="4"/>
  <c r="AU32" i="4" s="1"/>
  <c r="AU36" i="4"/>
  <c r="AU35" i="4" s="1"/>
  <c r="AU37" i="4"/>
  <c r="AU39" i="4"/>
  <c r="AU40" i="4"/>
  <c r="BA5" i="4"/>
  <c r="BA13" i="4"/>
  <c r="BA33" i="4"/>
  <c r="BA32" i="4" s="1"/>
  <c r="BA34" i="4"/>
  <c r="BA36" i="4"/>
  <c r="BA37" i="4"/>
  <c r="BA39" i="4"/>
  <c r="BA40" i="4"/>
  <c r="BD5" i="4"/>
  <c r="BD29" i="4"/>
  <c r="BD31" i="4"/>
  <c r="BD13" i="4"/>
  <c r="BD33" i="4"/>
  <c r="BD34" i="4"/>
  <c r="BD36" i="4"/>
  <c r="BD37" i="4"/>
  <c r="BD39" i="4"/>
  <c r="BD40" i="4"/>
  <c r="BD38" i="4" s="1"/>
  <c r="BG5" i="4"/>
  <c r="BG13" i="4"/>
  <c r="BG33" i="4"/>
  <c r="BG34" i="4"/>
  <c r="BG36" i="4"/>
  <c r="BG37" i="4"/>
  <c r="BG39" i="4"/>
  <c r="BG40" i="4"/>
  <c r="D38" i="4"/>
  <c r="F38" i="4"/>
  <c r="G38" i="4"/>
  <c r="I38" i="4"/>
  <c r="J38" i="4"/>
  <c r="M38" i="4"/>
  <c r="O38" i="4"/>
  <c r="P38" i="4"/>
  <c r="R38" i="4"/>
  <c r="S38" i="4"/>
  <c r="U38" i="4"/>
  <c r="V38" i="4"/>
  <c r="X38" i="4"/>
  <c r="Y38" i="4"/>
  <c r="J39" i="3"/>
  <c r="Z39" i="4" s="1"/>
  <c r="Z38" i="4" s="1"/>
  <c r="J40" i="3"/>
  <c r="Z40" i="4"/>
  <c r="AA38" i="4"/>
  <c r="AB38" i="4"/>
  <c r="AD38" i="4"/>
  <c r="AE38" i="4"/>
  <c r="AG38" i="4"/>
  <c r="AH38" i="4"/>
  <c r="AJ38" i="4"/>
  <c r="AK38" i="4"/>
  <c r="N39" i="3"/>
  <c r="AL39" i="4"/>
  <c r="N40" i="3"/>
  <c r="AL40" i="4"/>
  <c r="AL38" i="4"/>
  <c r="AM38" i="4"/>
  <c r="AN38" i="4"/>
  <c r="AP38" i="4"/>
  <c r="AQ38" i="4"/>
  <c r="AS38" i="4"/>
  <c r="AT38" i="4"/>
  <c r="AV38" i="4"/>
  <c r="AW38" i="4"/>
  <c r="R39" i="3"/>
  <c r="AX39" i="4"/>
  <c r="R40" i="3"/>
  <c r="AX40" i="4" s="1"/>
  <c r="AX38" i="4" s="1"/>
  <c r="AY38" i="4"/>
  <c r="AZ38" i="4"/>
  <c r="BB38" i="4"/>
  <c r="BC38" i="4"/>
  <c r="BE38" i="4"/>
  <c r="BF38" i="4"/>
  <c r="BH38" i="4"/>
  <c r="C35" i="4"/>
  <c r="D35" i="4"/>
  <c r="F35" i="4"/>
  <c r="G35" i="4"/>
  <c r="I35" i="4"/>
  <c r="J35" i="4"/>
  <c r="M35" i="4"/>
  <c r="O35" i="4"/>
  <c r="P35" i="4"/>
  <c r="R35" i="4"/>
  <c r="S35" i="4"/>
  <c r="U35" i="4"/>
  <c r="V35" i="4"/>
  <c r="X35" i="4"/>
  <c r="Y35" i="4"/>
  <c r="J36" i="3"/>
  <c r="Z36" i="4"/>
  <c r="J37" i="3"/>
  <c r="Z37" i="4" s="1"/>
  <c r="Z35" i="4" s="1"/>
  <c r="AA35" i="4"/>
  <c r="AB35" i="4"/>
  <c r="AD35" i="4"/>
  <c r="AE35" i="4"/>
  <c r="AG35" i="4"/>
  <c r="AH35" i="4"/>
  <c r="AJ35" i="4"/>
  <c r="AK35" i="4"/>
  <c r="N36" i="3"/>
  <c r="AL36" i="4"/>
  <c r="N37" i="3"/>
  <c r="AL37" i="4"/>
  <c r="AM35" i="4"/>
  <c r="AN35" i="4"/>
  <c r="AP35" i="4"/>
  <c r="AQ35" i="4"/>
  <c r="AS35" i="4"/>
  <c r="AT35" i="4"/>
  <c r="AV35" i="4"/>
  <c r="AW35" i="4"/>
  <c r="R36" i="3"/>
  <c r="AX36" i="4" s="1"/>
  <c r="R37" i="3"/>
  <c r="AX37" i="4"/>
  <c r="AY35" i="4"/>
  <c r="AZ35" i="4"/>
  <c r="BB35" i="4"/>
  <c r="BC35" i="4"/>
  <c r="BE35" i="4"/>
  <c r="BF35" i="4"/>
  <c r="D32" i="4"/>
  <c r="F32" i="4"/>
  <c r="G32" i="4"/>
  <c r="I32" i="4"/>
  <c r="J32" i="4"/>
  <c r="M32" i="4"/>
  <c r="O32" i="4"/>
  <c r="P32" i="4"/>
  <c r="R32" i="4"/>
  <c r="S32" i="4"/>
  <c r="U32" i="4"/>
  <c r="V32" i="4"/>
  <c r="X32" i="4"/>
  <c r="Y32" i="4"/>
  <c r="J33" i="3"/>
  <c r="Z33" i="4"/>
  <c r="J34" i="3"/>
  <c r="Z34" i="4" s="1"/>
  <c r="AA32" i="4"/>
  <c r="AB32" i="4"/>
  <c r="AD32" i="4"/>
  <c r="AE32" i="4"/>
  <c r="AG32" i="4"/>
  <c r="AH32" i="4"/>
  <c r="AJ32" i="4"/>
  <c r="AK32" i="4"/>
  <c r="N33" i="3"/>
  <c r="AL33" i="4" s="1"/>
  <c r="N34" i="3"/>
  <c r="AL34" i="4"/>
  <c r="AM32" i="4"/>
  <c r="AN32" i="4"/>
  <c r="AP32" i="4"/>
  <c r="AQ32" i="4"/>
  <c r="AS32" i="4"/>
  <c r="AS41" i="4" s="1"/>
  <c r="AT32" i="4"/>
  <c r="AV32" i="4"/>
  <c r="AW32" i="4"/>
  <c r="R33" i="3"/>
  <c r="AX33" i="4"/>
  <c r="AX32" i="4" s="1"/>
  <c r="AX41" i="4" s="1"/>
  <c r="R34" i="3"/>
  <c r="AX34" i="4"/>
  <c r="AY32" i="4"/>
  <c r="AZ32" i="4"/>
  <c r="AZ29" i="4"/>
  <c r="AZ31" i="4" s="1"/>
  <c r="AZ41" i="4" s="1"/>
  <c r="BB32" i="4"/>
  <c r="BC32" i="4"/>
  <c r="BE32" i="4"/>
  <c r="BF32" i="4"/>
  <c r="BH32" i="4"/>
  <c r="R29" i="4"/>
  <c r="R31" i="4"/>
  <c r="R41" i="4" s="1"/>
  <c r="J5" i="3"/>
  <c r="Z5" i="4"/>
  <c r="J13" i="3"/>
  <c r="Z13" i="4" s="1"/>
  <c r="AB29" i="4"/>
  <c r="AB31" i="4"/>
  <c r="AE29" i="4"/>
  <c r="AE31" i="4"/>
  <c r="N5" i="3"/>
  <c r="AL5" i="4"/>
  <c r="N13" i="3"/>
  <c r="AL13" i="4" s="1"/>
  <c r="R5" i="3"/>
  <c r="AX5" i="4"/>
  <c r="R13" i="3"/>
  <c r="AX13" i="4"/>
  <c r="BC29" i="4"/>
  <c r="BC31" i="4"/>
  <c r="F29" i="4"/>
  <c r="F31" i="4" s="1"/>
  <c r="G29" i="4"/>
  <c r="G31" i="4"/>
  <c r="I29" i="4"/>
  <c r="I31" i="4"/>
  <c r="I41" i="4" s="1"/>
  <c r="J29" i="4"/>
  <c r="J31" i="4"/>
  <c r="J41" i="4" s="1"/>
  <c r="M29" i="4"/>
  <c r="M31" i="4"/>
  <c r="M41" i="4" s="1"/>
  <c r="O29" i="4"/>
  <c r="O31" i="4" s="1"/>
  <c r="P29" i="4"/>
  <c r="P31" i="4" s="1"/>
  <c r="P41" i="4" s="1"/>
  <c r="S29" i="4"/>
  <c r="S31" i="4" s="1"/>
  <c r="S41" i="4" s="1"/>
  <c r="U29" i="4"/>
  <c r="U31" i="4" s="1"/>
  <c r="U41" i="4" s="1"/>
  <c r="V29" i="4"/>
  <c r="V31" i="4"/>
  <c r="V41" i="4" s="1"/>
  <c r="X29" i="4"/>
  <c r="X31" i="4"/>
  <c r="X41" i="4" s="1"/>
  <c r="Y29" i="4"/>
  <c r="Y31" i="4"/>
  <c r="AA29" i="4"/>
  <c r="AA31" i="4"/>
  <c r="AD29" i="4"/>
  <c r="AD31" i="4" s="1"/>
  <c r="AD41" i="4" s="1"/>
  <c r="AG29" i="4"/>
  <c r="AG31" i="4"/>
  <c r="AH29" i="4"/>
  <c r="AH31" i="4" s="1"/>
  <c r="AH41" i="4" s="1"/>
  <c r="AJ29" i="4"/>
  <c r="AJ31" i="4"/>
  <c r="AJ41" i="4" s="1"/>
  <c r="AK29" i="4"/>
  <c r="AK31" i="4"/>
  <c r="AK41" i="4" s="1"/>
  <c r="AM29" i="4"/>
  <c r="AM31" i="4"/>
  <c r="AN29" i="4"/>
  <c r="AN31" i="4"/>
  <c r="AP29" i="4"/>
  <c r="AP31" i="4" s="1"/>
  <c r="AP41" i="4" s="1"/>
  <c r="AQ29" i="4"/>
  <c r="AQ31" i="4" s="1"/>
  <c r="AQ41" i="4" s="1"/>
  <c r="AS29" i="4"/>
  <c r="AS31" i="4"/>
  <c r="AT29" i="4"/>
  <c r="AT31" i="4"/>
  <c r="AV29" i="4"/>
  <c r="AV31" i="4" s="1"/>
  <c r="AV41" i="4" s="1"/>
  <c r="AW29" i="4"/>
  <c r="AW31" i="4"/>
  <c r="AW41" i="4"/>
  <c r="AY29" i="4"/>
  <c r="AY31" i="4"/>
  <c r="BB29" i="4"/>
  <c r="BB31" i="4" s="1"/>
  <c r="BE29" i="4"/>
  <c r="BE31" i="4" s="1"/>
  <c r="BF29" i="4"/>
  <c r="BF31" i="4"/>
  <c r="BH29" i="4"/>
  <c r="BH31" i="4"/>
  <c r="BH41" i="4" s="1"/>
  <c r="E6" i="4"/>
  <c r="E7" i="4" s="1"/>
  <c r="E11" i="4" s="1"/>
  <c r="E9" i="4"/>
  <c r="E10" i="4"/>
  <c r="H6" i="4"/>
  <c r="H7" i="4"/>
  <c r="H11" i="4"/>
  <c r="H9" i="4"/>
  <c r="H10" i="4"/>
  <c r="K6" i="4"/>
  <c r="K7" i="4"/>
  <c r="K11" i="4"/>
  <c r="K9" i="4"/>
  <c r="K10" i="4"/>
  <c r="F6" i="3"/>
  <c r="N6" i="4" s="1"/>
  <c r="F9" i="3"/>
  <c r="N9" i="4" s="1"/>
  <c r="F10" i="3"/>
  <c r="N10" i="4"/>
  <c r="Q6" i="4"/>
  <c r="Q9" i="4"/>
  <c r="Q10" i="4"/>
  <c r="T6" i="4"/>
  <c r="T7" i="4"/>
  <c r="T9" i="4"/>
  <c r="T10" i="4"/>
  <c r="T11" i="4" s="1"/>
  <c r="W6" i="4"/>
  <c r="W7" i="4"/>
  <c r="W11" i="4"/>
  <c r="W9" i="4"/>
  <c r="W10" i="4"/>
  <c r="AB7" i="4"/>
  <c r="AB11" i="4"/>
  <c r="AC6" i="4"/>
  <c r="AC7" i="4" s="1"/>
  <c r="AC11" i="4" s="1"/>
  <c r="AC9" i="4"/>
  <c r="AC10" i="4"/>
  <c r="AF6" i="4"/>
  <c r="AF9" i="4"/>
  <c r="AF10" i="4"/>
  <c r="AI6" i="4"/>
  <c r="AI7" i="4"/>
  <c r="AI11" i="4"/>
  <c r="AI9" i="4"/>
  <c r="AI10" i="4"/>
  <c r="AJ7" i="4"/>
  <c r="AJ11" i="4" s="1"/>
  <c r="N6" i="3"/>
  <c r="AL6" i="4" s="1"/>
  <c r="N9" i="3"/>
  <c r="AL9" i="4"/>
  <c r="N10" i="3"/>
  <c r="AL10" i="4"/>
  <c r="AR6" i="4"/>
  <c r="AR9" i="4"/>
  <c r="AR10" i="4"/>
  <c r="AU6" i="4"/>
  <c r="AU9" i="4"/>
  <c r="AU10" i="4"/>
  <c r="AW7" i="4"/>
  <c r="AW11" i="4"/>
  <c r="R6" i="3"/>
  <c r="AX6" i="4" s="1"/>
  <c r="AX7" i="4" s="1"/>
  <c r="AX11" i="4" s="1"/>
  <c r="R9" i="3"/>
  <c r="AX9" i="4"/>
  <c r="R10" i="3"/>
  <c r="AX10" i="4"/>
  <c r="AZ7" i="4"/>
  <c r="AZ11" i="4" s="1"/>
  <c r="BA6" i="4"/>
  <c r="BA7" i="4" s="1"/>
  <c r="BA9" i="4"/>
  <c r="BA10" i="4"/>
  <c r="BD6" i="4"/>
  <c r="BD9" i="4"/>
  <c r="BD10" i="4"/>
  <c r="BG6" i="4"/>
  <c r="BG7" i="4"/>
  <c r="BG9" i="4"/>
  <c r="BG10" i="4"/>
  <c r="F7" i="4"/>
  <c r="F11" i="4"/>
  <c r="G7" i="4"/>
  <c r="G11" i="4" s="1"/>
  <c r="I7" i="4"/>
  <c r="I11" i="4" s="1"/>
  <c r="J7" i="4"/>
  <c r="J11" i="4"/>
  <c r="L7" i="4"/>
  <c r="L11" i="4"/>
  <c r="M7" i="4"/>
  <c r="M11" i="4" s="1"/>
  <c r="O7" i="4"/>
  <c r="O11" i="4" s="1"/>
  <c r="P7" i="4"/>
  <c r="P11" i="4"/>
  <c r="R7" i="4"/>
  <c r="R11" i="4"/>
  <c r="S7" i="4"/>
  <c r="S11" i="4" s="1"/>
  <c r="U7" i="4"/>
  <c r="U11" i="4" s="1"/>
  <c r="V7" i="4"/>
  <c r="V11" i="4"/>
  <c r="X7" i="4"/>
  <c r="X11" i="4"/>
  <c r="Y7" i="4"/>
  <c r="Y11" i="4" s="1"/>
  <c r="J6" i="3"/>
  <c r="Z6" i="4" s="1"/>
  <c r="J9" i="3"/>
  <c r="Z9" i="4"/>
  <c r="J10" i="3"/>
  <c r="Z10" i="4"/>
  <c r="AA7" i="4"/>
  <c r="AA11" i="4" s="1"/>
  <c r="AD7" i="4"/>
  <c r="AD11" i="4" s="1"/>
  <c r="AE7" i="4"/>
  <c r="AE11" i="4"/>
  <c r="AG7" i="4"/>
  <c r="AG11" i="4"/>
  <c r="AH7" i="4"/>
  <c r="AH11" i="4" s="1"/>
  <c r="AK7" i="4"/>
  <c r="AK11" i="4" s="1"/>
  <c r="AM7" i="4"/>
  <c r="AM11" i="4"/>
  <c r="AN7" i="4"/>
  <c r="AN11" i="4"/>
  <c r="AP7" i="4"/>
  <c r="AP11" i="4" s="1"/>
  <c r="AQ7" i="4"/>
  <c r="AQ11" i="4" s="1"/>
  <c r="AS7" i="4"/>
  <c r="AS11" i="4"/>
  <c r="AT7" i="4"/>
  <c r="AT11" i="4"/>
  <c r="AV7" i="4"/>
  <c r="AV11" i="4" s="1"/>
  <c r="AY7" i="4"/>
  <c r="AY11" i="4" s="1"/>
  <c r="BB7" i="4"/>
  <c r="BB11" i="4"/>
  <c r="BC7" i="4"/>
  <c r="BC11" i="4"/>
  <c r="BE7" i="4"/>
  <c r="BE11" i="4" s="1"/>
  <c r="BF7" i="4"/>
  <c r="BF11" i="4" s="1"/>
  <c r="BH7" i="4"/>
  <c r="BH11" i="4"/>
  <c r="AO9" i="4"/>
  <c r="E14" i="4"/>
  <c r="H14" i="4"/>
  <c r="K14" i="4"/>
  <c r="F14" i="3"/>
  <c r="N14" i="4" s="1"/>
  <c r="Q14" i="4"/>
  <c r="T14" i="4"/>
  <c r="W14" i="4"/>
  <c r="J14" i="3"/>
  <c r="Z14" i="4"/>
  <c r="AC14" i="4"/>
  <c r="AF14" i="4"/>
  <c r="AI14" i="4"/>
  <c r="N14" i="3"/>
  <c r="AL14" i="4"/>
  <c r="AR14" i="4"/>
  <c r="AU14" i="4"/>
  <c r="R14" i="3"/>
  <c r="AX14" i="4" s="1"/>
  <c r="BA14" i="4"/>
  <c r="BD14" i="4"/>
  <c r="BG14" i="4"/>
  <c r="E15" i="4"/>
  <c r="H15" i="4"/>
  <c r="K15" i="4"/>
  <c r="F15" i="3"/>
  <c r="N15" i="4" s="1"/>
  <c r="Q15" i="4"/>
  <c r="T15" i="4"/>
  <c r="W15" i="4"/>
  <c r="J15" i="3"/>
  <c r="Z15" i="4" s="1"/>
  <c r="AC15" i="4"/>
  <c r="AF15" i="4"/>
  <c r="AI15" i="4"/>
  <c r="N15" i="3"/>
  <c r="AL15" i="4" s="1"/>
  <c r="AR15" i="4"/>
  <c r="AU15" i="4"/>
  <c r="R15" i="3"/>
  <c r="AX15" i="4"/>
  <c r="BA15" i="4"/>
  <c r="BD15" i="4"/>
  <c r="BG15" i="4"/>
  <c r="E16" i="4"/>
  <c r="H16" i="4"/>
  <c r="K16" i="4"/>
  <c r="F16" i="3"/>
  <c r="N16" i="4"/>
  <c r="Q16" i="4"/>
  <c r="T16" i="4"/>
  <c r="W16" i="4"/>
  <c r="J16" i="3"/>
  <c r="Z16" i="4"/>
  <c r="AC16" i="4"/>
  <c r="AF16" i="4"/>
  <c r="AI16" i="4"/>
  <c r="N16" i="3"/>
  <c r="AL16" i="4" s="1"/>
  <c r="AR16" i="4"/>
  <c r="AU16" i="4"/>
  <c r="R16" i="3"/>
  <c r="AX16" i="4"/>
  <c r="BA16" i="4"/>
  <c r="BD16" i="4"/>
  <c r="BG16" i="4"/>
  <c r="E17" i="4"/>
  <c r="H17" i="4"/>
  <c r="K17" i="4"/>
  <c r="F17" i="3"/>
  <c r="N17" i="4"/>
  <c r="Q17" i="4"/>
  <c r="T17" i="4"/>
  <c r="W17" i="4"/>
  <c r="J17" i="3"/>
  <c r="Z17" i="4"/>
  <c r="AC17" i="4"/>
  <c r="AF17" i="4"/>
  <c r="AI17" i="4"/>
  <c r="N17" i="3"/>
  <c r="AL17" i="4"/>
  <c r="AR17" i="4"/>
  <c r="AU17" i="4"/>
  <c r="R17" i="3"/>
  <c r="AX17" i="4" s="1"/>
  <c r="BA17" i="4"/>
  <c r="BD17" i="4"/>
  <c r="BG17" i="4"/>
  <c r="E18" i="4"/>
  <c r="H18" i="4"/>
  <c r="K18" i="4"/>
  <c r="F18" i="3"/>
  <c r="N18" i="4" s="1"/>
  <c r="Q18" i="4"/>
  <c r="T18" i="4"/>
  <c r="W18" i="4"/>
  <c r="J18" i="3"/>
  <c r="Z18" i="4"/>
  <c r="AC18" i="4"/>
  <c r="AF18" i="4"/>
  <c r="AI18" i="4"/>
  <c r="N18" i="3"/>
  <c r="AL18" i="4"/>
  <c r="AR18" i="4"/>
  <c r="AU18" i="4"/>
  <c r="R18" i="3"/>
  <c r="AX18" i="4" s="1"/>
  <c r="BA18" i="4"/>
  <c r="BD18" i="4"/>
  <c r="BG18" i="4"/>
  <c r="E19" i="4"/>
  <c r="H19" i="4"/>
  <c r="K19" i="4"/>
  <c r="F19" i="3"/>
  <c r="N19" i="4" s="1"/>
  <c r="Q19" i="4"/>
  <c r="T19" i="4"/>
  <c r="W19" i="4"/>
  <c r="J19" i="3"/>
  <c r="Z19" i="4" s="1"/>
  <c r="AC19" i="4"/>
  <c r="AF19" i="4"/>
  <c r="AI19" i="4"/>
  <c r="N19" i="3"/>
  <c r="AL19" i="4" s="1"/>
  <c r="AR19" i="4"/>
  <c r="AU19" i="4"/>
  <c r="R19" i="3"/>
  <c r="AX19" i="4"/>
  <c r="BA19" i="4"/>
  <c r="BD19" i="4"/>
  <c r="BG19" i="4"/>
  <c r="E20" i="4"/>
  <c r="H20" i="4"/>
  <c r="K20" i="4"/>
  <c r="F20" i="3"/>
  <c r="N20" i="4"/>
  <c r="Q20" i="4"/>
  <c r="T20" i="4"/>
  <c r="W20" i="4"/>
  <c r="J20" i="3"/>
  <c r="Z20" i="4"/>
  <c r="AC20" i="4"/>
  <c r="AF20" i="4"/>
  <c r="AI20" i="4"/>
  <c r="N20" i="3"/>
  <c r="AL20" i="4" s="1"/>
  <c r="AR20" i="4"/>
  <c r="AU20" i="4"/>
  <c r="R20" i="3"/>
  <c r="AX20" i="4"/>
  <c r="BA20" i="4"/>
  <c r="BD20" i="4"/>
  <c r="BG20" i="4"/>
  <c r="E21" i="4"/>
  <c r="H21" i="4"/>
  <c r="K21" i="4"/>
  <c r="F21" i="3"/>
  <c r="N21" i="4"/>
  <c r="Q21" i="4"/>
  <c r="T21" i="4"/>
  <c r="W21" i="4"/>
  <c r="J21" i="3"/>
  <c r="Z21" i="4"/>
  <c r="AC21" i="4"/>
  <c r="AF21" i="4"/>
  <c r="AI21" i="4"/>
  <c r="N21" i="3"/>
  <c r="AL21" i="4"/>
  <c r="AR21" i="4"/>
  <c r="AU21" i="4"/>
  <c r="R21" i="3"/>
  <c r="AX21" i="4" s="1"/>
  <c r="BA21" i="4"/>
  <c r="BD21" i="4"/>
  <c r="BG21" i="4"/>
  <c r="E22" i="4"/>
  <c r="H22" i="4"/>
  <c r="K22" i="4"/>
  <c r="F22" i="3"/>
  <c r="N22" i="4" s="1"/>
  <c r="Q22" i="4"/>
  <c r="T22" i="4"/>
  <c r="W22" i="4"/>
  <c r="J22" i="3"/>
  <c r="Z22" i="4"/>
  <c r="AC22" i="4"/>
  <c r="AF22" i="4"/>
  <c r="AI22" i="4"/>
  <c r="N22" i="3"/>
  <c r="AL22" i="4"/>
  <c r="AR22" i="4"/>
  <c r="AU22" i="4"/>
  <c r="R22" i="3"/>
  <c r="AX22" i="4" s="1"/>
  <c r="BA22" i="4"/>
  <c r="BD22" i="4"/>
  <c r="BG22" i="4"/>
  <c r="E23" i="4"/>
  <c r="H23" i="4"/>
  <c r="K23" i="4"/>
  <c r="F23" i="3"/>
  <c r="N23" i="4" s="1"/>
  <c r="Q23" i="4"/>
  <c r="T23" i="4"/>
  <c r="W23" i="4"/>
  <c r="J23" i="3"/>
  <c r="Z23" i="4" s="1"/>
  <c r="AC23" i="4"/>
  <c r="AF23" i="4"/>
  <c r="AI23" i="4"/>
  <c r="N23" i="3"/>
  <c r="AL23" i="4" s="1"/>
  <c r="AR23" i="4"/>
  <c r="AU23" i="4"/>
  <c r="R23" i="3"/>
  <c r="AX23" i="4" s="1"/>
  <c r="BA23" i="4"/>
  <c r="BD23" i="4"/>
  <c r="BG23" i="4"/>
  <c r="E24" i="4"/>
  <c r="H24" i="4"/>
  <c r="K24" i="4"/>
  <c r="F24" i="3"/>
  <c r="N24" i="4"/>
  <c r="Q24" i="4"/>
  <c r="T24" i="4"/>
  <c r="W24" i="4"/>
  <c r="J24" i="3"/>
  <c r="Z24" i="4"/>
  <c r="AC24" i="4"/>
  <c r="AF24" i="4"/>
  <c r="AI24" i="4"/>
  <c r="N24" i="3"/>
  <c r="AL24" i="4" s="1"/>
  <c r="AR24" i="4"/>
  <c r="AU24" i="4"/>
  <c r="R24" i="3"/>
  <c r="AX24" i="4"/>
  <c r="BA24" i="4"/>
  <c r="BD24" i="4"/>
  <c r="BG24" i="4"/>
  <c r="E25" i="4"/>
  <c r="H25" i="4"/>
  <c r="K25" i="4"/>
  <c r="F25" i="3"/>
  <c r="N25" i="4"/>
  <c r="Q25" i="4"/>
  <c r="T25" i="4"/>
  <c r="W25" i="4"/>
  <c r="J25" i="3"/>
  <c r="Z25" i="4"/>
  <c r="AC25" i="4"/>
  <c r="AF25" i="4"/>
  <c r="AI25" i="4"/>
  <c r="N25" i="3"/>
  <c r="AL25" i="4"/>
  <c r="AR25" i="4"/>
  <c r="AU25" i="4"/>
  <c r="R25" i="3"/>
  <c r="AX25" i="4" s="1"/>
  <c r="BA25" i="4"/>
  <c r="BD25" i="4"/>
  <c r="BG25" i="4"/>
  <c r="E26" i="4"/>
  <c r="H26" i="4"/>
  <c r="K26" i="4"/>
  <c r="F26" i="3"/>
  <c r="N26" i="4" s="1"/>
  <c r="Q26" i="4"/>
  <c r="T26" i="4"/>
  <c r="W26" i="4"/>
  <c r="J26" i="3"/>
  <c r="Z26" i="4"/>
  <c r="AC26" i="4"/>
  <c r="AF26" i="4"/>
  <c r="AI26" i="4"/>
  <c r="N26" i="3"/>
  <c r="AL26" i="4"/>
  <c r="AR26" i="4"/>
  <c r="AU26" i="4"/>
  <c r="R26" i="3"/>
  <c r="AX26" i="4" s="1"/>
  <c r="BA26" i="4"/>
  <c r="BD26" i="4"/>
  <c r="BG26" i="4"/>
  <c r="E27" i="4"/>
  <c r="H27" i="4"/>
  <c r="K27" i="4"/>
  <c r="F27" i="3"/>
  <c r="N27" i="4" s="1"/>
  <c r="Q27" i="4"/>
  <c r="T27" i="4"/>
  <c r="W27" i="4"/>
  <c r="J27" i="3"/>
  <c r="Z27" i="4" s="1"/>
  <c r="AC27" i="4"/>
  <c r="AF27" i="4"/>
  <c r="AI27" i="4"/>
  <c r="N27" i="3"/>
  <c r="AL27" i="4" s="1"/>
  <c r="AR27" i="4"/>
  <c r="AU27" i="4"/>
  <c r="R27" i="3"/>
  <c r="AX27" i="4"/>
  <c r="BA27" i="4"/>
  <c r="BD27" i="4"/>
  <c r="BG27" i="4"/>
  <c r="AO37" i="4"/>
  <c r="AO39" i="4"/>
  <c r="AO5" i="4"/>
  <c r="BH35" i="4"/>
  <c r="C7" i="4"/>
  <c r="C11" i="4"/>
  <c r="D7" i="4"/>
  <c r="D11" i="4"/>
  <c r="C29" i="4"/>
  <c r="C31" i="4"/>
  <c r="C41" i="4"/>
  <c r="C32" i="4"/>
  <c r="C38" i="4"/>
  <c r="D29" i="4"/>
  <c r="D31" i="4" s="1"/>
  <c r="D41" i="4" s="1"/>
  <c r="M35" i="3"/>
  <c r="M32" i="3"/>
  <c r="L32" i="3"/>
  <c r="L41" i="3" s="1"/>
  <c r="L7" i="3"/>
  <c r="L11" i="3"/>
  <c r="L29" i="3"/>
  <c r="L31" i="3" s="1"/>
  <c r="K32" i="3"/>
  <c r="K7" i="3"/>
  <c r="K11" i="3"/>
  <c r="K29" i="3"/>
  <c r="K31" i="3" s="1"/>
  <c r="K41" i="3" s="1"/>
  <c r="I29" i="3"/>
  <c r="I31" i="3" s="1"/>
  <c r="U7" i="3"/>
  <c r="U11" i="3"/>
  <c r="U29" i="3"/>
  <c r="U31" i="3"/>
  <c r="T38" i="3"/>
  <c r="S38" i="3"/>
  <c r="S35" i="3"/>
  <c r="S32" i="3"/>
  <c r="S29" i="3"/>
  <c r="S31" i="3"/>
  <c r="Q32" i="3"/>
  <c r="Q29" i="3"/>
  <c r="Q31" i="3"/>
  <c r="P35" i="3"/>
  <c r="P29" i="3"/>
  <c r="P31" i="3"/>
  <c r="AO36" i="4"/>
  <c r="AO35" i="4"/>
  <c r="O38" i="3"/>
  <c r="AO33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6" i="4"/>
  <c r="AO10" i="4"/>
  <c r="K7" i="1"/>
  <c r="R7" i="3"/>
  <c r="K33" i="1"/>
  <c r="R29" i="3" s="1"/>
  <c r="K36" i="1"/>
  <c r="R32" i="3" s="1"/>
  <c r="K39" i="1"/>
  <c r="R35" i="3"/>
  <c r="K42" i="1"/>
  <c r="R38" i="3"/>
  <c r="H33" i="1"/>
  <c r="F29" i="3" s="1"/>
  <c r="G29" i="3"/>
  <c r="G31" i="3" s="1"/>
  <c r="G41" i="3" s="1"/>
  <c r="I33" i="1"/>
  <c r="J29" i="3"/>
  <c r="M29" i="3"/>
  <c r="M31" i="3" s="1"/>
  <c r="M41" i="3" s="1"/>
  <c r="J33" i="1"/>
  <c r="N29" i="3" s="1"/>
  <c r="J7" i="1"/>
  <c r="J11" i="1" s="1"/>
  <c r="N11" i="3" s="1"/>
  <c r="N7" i="3"/>
  <c r="J36" i="1"/>
  <c r="N32" i="3"/>
  <c r="J39" i="1"/>
  <c r="N35" i="3" s="1"/>
  <c r="J42" i="1"/>
  <c r="N38" i="3" s="1"/>
  <c r="I7" i="1"/>
  <c r="J7" i="3"/>
  <c r="I36" i="1"/>
  <c r="J32" i="3"/>
  <c r="I39" i="1"/>
  <c r="J35" i="3" s="1"/>
  <c r="I42" i="1"/>
  <c r="J38" i="3" s="1"/>
  <c r="H7" i="1"/>
  <c r="H11" i="1" s="1"/>
  <c r="F11" i="3" s="1"/>
  <c r="F7" i="3"/>
  <c r="H36" i="1"/>
  <c r="F32" i="3" s="1"/>
  <c r="H39" i="1"/>
  <c r="F35" i="3" s="1"/>
  <c r="H42" i="1"/>
  <c r="F38" i="3"/>
  <c r="U32" i="3"/>
  <c r="U35" i="3"/>
  <c r="M7" i="3"/>
  <c r="P32" i="3"/>
  <c r="T32" i="3"/>
  <c r="L35" i="3"/>
  <c r="L38" i="3"/>
  <c r="M38" i="3"/>
  <c r="P38" i="3"/>
  <c r="AO40" i="4"/>
  <c r="AO38" i="4"/>
  <c r="O32" i="3"/>
  <c r="O35" i="3"/>
  <c r="AO34" i="4"/>
  <c r="AO32" i="4"/>
  <c r="M11" i="3"/>
  <c r="K35" i="3"/>
  <c r="K38" i="3"/>
  <c r="H29" i="3"/>
  <c r="U38" i="3"/>
  <c r="T35" i="3"/>
  <c r="T29" i="3"/>
  <c r="T31" i="3"/>
  <c r="T41" i="3"/>
  <c r="T7" i="3"/>
  <c r="T11" i="3"/>
  <c r="S7" i="3"/>
  <c r="S11" i="3" s="1"/>
  <c r="Q38" i="3"/>
  <c r="Q35" i="3"/>
  <c r="Q7" i="3"/>
  <c r="Q11" i="3"/>
  <c r="P7" i="3"/>
  <c r="P11" i="3"/>
  <c r="O7" i="3"/>
  <c r="O11" i="3" s="1"/>
  <c r="O29" i="3"/>
  <c r="O31" i="3" s="1"/>
  <c r="O41" i="3" s="1"/>
  <c r="G38" i="3"/>
  <c r="H38" i="3"/>
  <c r="I38" i="3"/>
  <c r="G35" i="3"/>
  <c r="H35" i="3"/>
  <c r="I35" i="3"/>
  <c r="H31" i="3"/>
  <c r="H41" i="3" s="1"/>
  <c r="G32" i="3"/>
  <c r="H32" i="3"/>
  <c r="I32" i="3"/>
  <c r="G7" i="3"/>
  <c r="G11" i="3" s="1"/>
  <c r="H7" i="3"/>
  <c r="H11" i="3"/>
  <c r="I7" i="3"/>
  <c r="I11" i="3"/>
  <c r="C7" i="3"/>
  <c r="C11" i="3" s="1"/>
  <c r="D7" i="3"/>
  <c r="D11" i="3" s="1"/>
  <c r="E7" i="3"/>
  <c r="E11" i="3"/>
  <c r="C29" i="3"/>
  <c r="C31" i="3"/>
  <c r="D29" i="3"/>
  <c r="D31" i="3" s="1"/>
  <c r="E29" i="3"/>
  <c r="E31" i="3" s="1"/>
  <c r="E41" i="3" s="1"/>
  <c r="C32" i="3"/>
  <c r="D32" i="3"/>
  <c r="E32" i="3"/>
  <c r="C35" i="3"/>
  <c r="D35" i="3"/>
  <c r="E35" i="3"/>
  <c r="C38" i="3"/>
  <c r="D38" i="3"/>
  <c r="D41" i="3" s="1"/>
  <c r="E38" i="3"/>
  <c r="D7" i="1"/>
  <c r="D11" i="1"/>
  <c r="E7" i="1"/>
  <c r="E11" i="1" s="1"/>
  <c r="F7" i="1"/>
  <c r="F11" i="1" s="1"/>
  <c r="G7" i="1"/>
  <c r="G11" i="1"/>
  <c r="C7" i="1"/>
  <c r="C11" i="1"/>
  <c r="C33" i="1"/>
  <c r="C35" i="1" s="1"/>
  <c r="D42" i="1"/>
  <c r="E42" i="1"/>
  <c r="F42" i="1"/>
  <c r="F45" i="1" s="1"/>
  <c r="G42" i="1"/>
  <c r="C42" i="1"/>
  <c r="D39" i="1"/>
  <c r="E39" i="1"/>
  <c r="F39" i="1"/>
  <c r="G39" i="1"/>
  <c r="C39" i="1"/>
  <c r="D36" i="1"/>
  <c r="D45" i="1" s="1"/>
  <c r="E36" i="1"/>
  <c r="F36" i="1"/>
  <c r="G36" i="1"/>
  <c r="C36" i="1"/>
  <c r="D33" i="1"/>
  <c r="D35" i="1"/>
  <c r="E33" i="1"/>
  <c r="E35" i="1"/>
  <c r="E45" i="1" s="1"/>
  <c r="F33" i="1"/>
  <c r="F35" i="1"/>
  <c r="G33" i="1"/>
  <c r="G35" i="1" s="1"/>
  <c r="G45" i="1" s="1"/>
  <c r="BC41" i="4"/>
  <c r="AB41" i="4"/>
  <c r="AY41" i="4"/>
  <c r="K35" i="4"/>
  <c r="G41" i="4"/>
  <c r="AF32" i="4"/>
  <c r="T38" i="4"/>
  <c r="AM41" i="4"/>
  <c r="BG35" i="4"/>
  <c r="BA29" i="4"/>
  <c r="BA31" i="4"/>
  <c r="AF29" i="4"/>
  <c r="AF31" i="4"/>
  <c r="AC35" i="4"/>
  <c r="W35" i="4"/>
  <c r="W29" i="4"/>
  <c r="W31" i="4" s="1"/>
  <c r="BB41" i="4"/>
  <c r="AT41" i="4"/>
  <c r="BG32" i="4"/>
  <c r="AC38" i="4"/>
  <c r="K32" i="4"/>
  <c r="H38" i="4"/>
  <c r="BD35" i="4"/>
  <c r="E38" i="4"/>
  <c r="AI35" i="4"/>
  <c r="W32" i="4"/>
  <c r="AN41" i="4"/>
  <c r="F41" i="4"/>
  <c r="BD32" i="4"/>
  <c r="BA38" i="4"/>
  <c r="AU38" i="4"/>
  <c r="T32" i="4"/>
  <c r="Q38" i="4"/>
  <c r="Q32" i="4"/>
  <c r="K11" i="1"/>
  <c r="R11" i="3" s="1"/>
  <c r="I35" i="1"/>
  <c r="J31" i="3" s="1"/>
  <c r="V35" i="3"/>
  <c r="BG29" i="4"/>
  <c r="BG31" i="4"/>
  <c r="H32" i="4"/>
  <c r="BJ11" i="4"/>
  <c r="V11" i="3"/>
  <c r="BL41" i="4"/>
  <c r="W7" i="3"/>
  <c r="BA35" i="4"/>
  <c r="BA41" i="4" s="1"/>
  <c r="AI32" i="4"/>
  <c r="AI41" i="4" s="1"/>
  <c r="AF38" i="4"/>
  <c r="Q35" i="4"/>
  <c r="V7" i="3"/>
  <c r="AX35" i="4"/>
  <c r="AL35" i="4"/>
  <c r="AU29" i="4"/>
  <c r="AU31" i="4"/>
  <c r="AU41" i="4" s="1"/>
  <c r="AR35" i="4"/>
  <c r="L41" i="4"/>
  <c r="K38" i="4"/>
  <c r="H35" i="4"/>
  <c r="H29" i="4"/>
  <c r="H31" i="4" s="1"/>
  <c r="H41" i="4" s="1"/>
  <c r="AL7" i="4"/>
  <c r="AL11" i="4"/>
  <c r="BG38" i="4"/>
  <c r="BG41" i="4" s="1"/>
  <c r="E29" i="4"/>
  <c r="E31" i="4" s="1"/>
  <c r="L36" i="1"/>
  <c r="V32" i="3"/>
  <c r="I11" i="1"/>
  <c r="J11" i="3" s="1"/>
  <c r="J35" i="1"/>
  <c r="J45" i="1" s="1"/>
  <c r="N41" i="3" s="1"/>
  <c r="AL29" i="4"/>
  <c r="AL31" i="4" s="1"/>
  <c r="AL41" i="4" s="1"/>
  <c r="AR38" i="4"/>
  <c r="AI29" i="4"/>
  <c r="AI31" i="4"/>
  <c r="AC32" i="4"/>
  <c r="W38" i="4"/>
  <c r="T29" i="4"/>
  <c r="T31" i="4" s="1"/>
  <c r="T41" i="4" s="1"/>
  <c r="N32" i="4"/>
  <c r="E32" i="4"/>
  <c r="BM31" i="4"/>
  <c r="BM41" i="4" s="1"/>
  <c r="W41" i="3" s="1"/>
  <c r="L33" i="1"/>
  <c r="W31" i="3"/>
  <c r="E41" i="4"/>
  <c r="S41" i="3"/>
  <c r="Z7" i="4"/>
  <c r="Z11" i="4" s="1"/>
  <c r="X35" i="3"/>
  <c r="DC41" i="4"/>
  <c r="P41" i="3"/>
  <c r="BE41" i="4"/>
  <c r="AA41" i="4"/>
  <c r="AF41" i="3"/>
  <c r="CP41" i="4"/>
  <c r="CS41" i="4"/>
  <c r="AH41" i="3"/>
  <c r="CY41" i="4"/>
  <c r="AO29" i="4"/>
  <c r="AO31" i="4" s="1"/>
  <c r="AO41" i="4" s="1"/>
  <c r="AU7" i="4"/>
  <c r="AU11" i="4" s="1"/>
  <c r="Y7" i="3"/>
  <c r="CG41" i="4"/>
  <c r="AE41" i="3"/>
  <c r="CM41" i="4"/>
  <c r="AG41" i="3"/>
  <c r="AI41" i="3"/>
  <c r="AJ41" i="3"/>
  <c r="U41" i="3"/>
  <c r="BD7" i="4"/>
  <c r="BD11" i="4" s="1"/>
  <c r="AF7" i="4"/>
  <c r="AF11" i="4"/>
  <c r="BP11" i="4"/>
  <c r="X11" i="3" s="1"/>
  <c r="BR41" i="4"/>
  <c r="Q7" i="4"/>
  <c r="Q11" i="4"/>
  <c r="CE41" i="4"/>
  <c r="AR7" i="4"/>
  <c r="AR11" i="4" s="1"/>
  <c r="AX29" i="4"/>
  <c r="AX31" i="4"/>
  <c r="CH41" i="4"/>
  <c r="C41" i="3"/>
  <c r="Q41" i="3"/>
  <c r="BA11" i="4"/>
  <c r="N11" i="4"/>
  <c r="BQ41" i="4"/>
  <c r="DH41" i="4"/>
  <c r="N7" i="4"/>
  <c r="CI41" i="4"/>
  <c r="Z29" i="3"/>
  <c r="BX41" i="4"/>
  <c r="CK41" i="4"/>
  <c r="CL41" i="4"/>
  <c r="CN41" i="4"/>
  <c r="CR41" i="4"/>
  <c r="CT41" i="4"/>
  <c r="CW41" i="4"/>
  <c r="AF41" i="4"/>
  <c r="I41" i="3"/>
  <c r="AE41" i="4"/>
  <c r="AL32" i="4"/>
  <c r="BW41" i="4"/>
  <c r="CF41" i="4"/>
  <c r="DF41" i="4"/>
  <c r="BS41" i="4"/>
  <c r="Y41" i="3" s="1"/>
  <c r="Y31" i="3"/>
  <c r="L11" i="1"/>
  <c r="H35" i="1"/>
  <c r="F31" i="3" s="1"/>
  <c r="Z31" i="3"/>
  <c r="BV41" i="4"/>
  <c r="Z41" i="3" s="1"/>
  <c r="M35" i="1"/>
  <c r="AO7" i="4"/>
  <c r="AO11" i="4" s="1"/>
  <c r="K35" i="1"/>
  <c r="H45" i="1"/>
  <c r="F41" i="3"/>
  <c r="K45" i="1"/>
  <c r="R41" i="3"/>
  <c r="R31" i="3"/>
  <c r="M45" i="1"/>
  <c r="Y41" i="4" l="1"/>
  <c r="AC41" i="4"/>
  <c r="BG11" i="4"/>
  <c r="BF41" i="4"/>
  <c r="O41" i="4"/>
  <c r="Z29" i="4"/>
  <c r="Z31" i="4" s="1"/>
  <c r="Z41" i="4" s="1"/>
  <c r="N35" i="4"/>
  <c r="N41" i="4" s="1"/>
  <c r="BP41" i="4"/>
  <c r="X41" i="3" s="1"/>
  <c r="X31" i="3"/>
  <c r="AG41" i="4"/>
  <c r="Q41" i="4"/>
  <c r="Z7" i="3"/>
  <c r="M7" i="1"/>
  <c r="N31" i="3"/>
  <c r="W41" i="4"/>
  <c r="CD41" i="4"/>
  <c r="DR41" i="4"/>
  <c r="I45" i="1"/>
  <c r="J41" i="3" s="1"/>
  <c r="C45" i="1"/>
  <c r="Z32" i="4"/>
  <c r="BD41" i="4"/>
  <c r="BJ31" i="4"/>
  <c r="V29" i="3"/>
  <c r="BV11" i="4"/>
  <c r="CB41" i="4"/>
  <c r="CV41" i="4"/>
  <c r="BK41" i="4"/>
  <c r="Z38" i="3"/>
  <c r="X29" i="3"/>
  <c r="BJ41" i="4" l="1"/>
  <c r="L35" i="1"/>
  <c r="V31" i="3"/>
  <c r="M11" i="1"/>
  <c r="Z11" i="3"/>
  <c r="L45" i="1" l="1"/>
  <c r="V41" i="3"/>
</calcChain>
</file>

<file path=xl/sharedStrings.xml><?xml version="1.0" encoding="utf-8"?>
<sst xmlns="http://schemas.openxmlformats.org/spreadsheetml/2006/main" count="263" uniqueCount="121">
  <si>
    <t>№ п/п</t>
  </si>
  <si>
    <t>Показатель</t>
  </si>
  <si>
    <t>РАЗДЕЛ I</t>
  </si>
  <si>
    <t>Доходы, всего</t>
  </si>
  <si>
    <t>1.1.</t>
  </si>
  <si>
    <t>Безвозмездные поступления от других бюджетов бюджетной системы Российской Федерации</t>
  </si>
  <si>
    <t>1.2.</t>
  </si>
  <si>
    <t xml:space="preserve">в т.ч. </t>
  </si>
  <si>
    <t>1.2.1.</t>
  </si>
  <si>
    <t>Налог на прибыль</t>
  </si>
  <si>
    <t>1.2.2.</t>
  </si>
  <si>
    <t>Налог на доходы физических лиц</t>
  </si>
  <si>
    <t>1.2.3.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</si>
  <si>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</si>
  <si>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</si>
  <si>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</si>
  <si>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</si>
  <si>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</si>
  <si>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</si>
  <si>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</si>
  <si>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</si>
  <si>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</si>
  <si>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</si>
  <si>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</si>
  <si>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</si>
  <si>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</si>
  <si>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</si>
  <si>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</si>
  <si>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</si>
  <si>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</si>
  <si>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</si>
  <si>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</si>
  <si>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</si>
  <si>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</si>
  <si>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</si>
  <si>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</si>
  <si>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</si>
  <si>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</si>
  <si>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</si>
  <si>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</si>
  <si>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</si>
  <si>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2.14.</t>
  </si>
  <si>
    <t>РАЗДЕЛ III</t>
  </si>
  <si>
    <t>Дефицит (-)/Профицит (+)</t>
  </si>
  <si>
    <t>РАЗДЕЛ IV</t>
  </si>
  <si>
    <t>Источники финансирования дефицита</t>
  </si>
  <si>
    <t>4.1.</t>
  </si>
  <si>
    <t>4.1.1.</t>
  </si>
  <si>
    <t>привлечение</t>
  </si>
  <si>
    <t>4.1.2.</t>
  </si>
  <si>
    <t xml:space="preserve">погашение </t>
  </si>
  <si>
    <t>4.2.</t>
  </si>
  <si>
    <t>4.2.1.</t>
  </si>
  <si>
    <t>получение</t>
  </si>
  <si>
    <t>4.2.2.</t>
  </si>
  <si>
    <t>4.3.</t>
  </si>
  <si>
    <t>4.3.1.</t>
  </si>
  <si>
    <t>4.3.2.</t>
  </si>
  <si>
    <t>4.4.</t>
  </si>
  <si>
    <t>Прочее</t>
  </si>
  <si>
    <t>Приложение 6.1</t>
  </si>
  <si>
    <t>Краткая информация об исполнении консолидированных бюджетов субъектов Российской Федерации (млрд. руб.)</t>
  </si>
  <si>
    <t>* Функциональная классификация расходов, действовавшая в период до 2011 года</t>
  </si>
  <si>
    <t>в т.ч. обслуживание государственного и муниципального долга*</t>
  </si>
  <si>
    <t>Культура, кинематография и средства массовой информации*</t>
  </si>
  <si>
    <t>Здравоохранение и спорт*</t>
  </si>
  <si>
    <t>Межбюджетные трансферты*</t>
  </si>
  <si>
    <t>Собственные доходы (стр.(1) - стр.(1.1.))</t>
  </si>
  <si>
    <t>Межбюджетные трансферты общего характера бюджетам субъектов Российской Федерации и муниципальных образований</t>
  </si>
  <si>
    <t>1 кв.2011</t>
  </si>
  <si>
    <t>2 кв.2011</t>
  </si>
  <si>
    <t>3 кв.2011</t>
  </si>
  <si>
    <t>4 кв.2011</t>
  </si>
  <si>
    <t>1 кв.2012</t>
  </si>
  <si>
    <t>2 кв.2012</t>
  </si>
  <si>
    <t>3 кв.2012</t>
  </si>
  <si>
    <t>4 кв.2012</t>
  </si>
  <si>
    <t>1 кв.2013</t>
  </si>
  <si>
    <t>2 кв.2013</t>
  </si>
  <si>
    <t>3 кв.2013</t>
  </si>
  <si>
    <t>4 кв.2013</t>
  </si>
  <si>
    <t>1 кв.2014</t>
  </si>
  <si>
    <t>2 кв.2014</t>
  </si>
  <si>
    <t>3 кв.2014</t>
  </si>
  <si>
    <t>4 кв.2014</t>
  </si>
  <si>
    <t>1 кв.2015</t>
  </si>
  <si>
    <t>2 кв.2015</t>
  </si>
  <si>
    <t>3 кв.2015</t>
  </si>
  <si>
    <t>Расходы, всего</t>
  </si>
  <si>
    <t>Приложение 6.2</t>
  </si>
  <si>
    <t>Приложение 6.3</t>
  </si>
  <si>
    <t>Государственные (муниципальные) ценные   бумаги, номинальная стоимость которых указана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</si>
  <si>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</si>
  <si>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</si>
  <si>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4 кв.2015</t>
  </si>
  <si>
    <t>Краткая информация об исполнении консолидированных бюджетов субъектов Российской Федерации, накоплено с начала года (млрд. руб.)</t>
  </si>
  <si>
    <t>1 кв.2016</t>
  </si>
  <si>
    <t>2 кв.2016</t>
  </si>
  <si>
    <t>3 кв.2016</t>
  </si>
  <si>
    <t>4 кв.2016</t>
  </si>
  <si>
    <t>1 кв.2017</t>
  </si>
  <si>
    <t>2 кв.2017</t>
  </si>
  <si>
    <t>3 кв.2017</t>
  </si>
  <si>
    <t>Государственные (муниципальные) ценные бумаги, номинальная стоимость которых указана в валюте Российской Федерации</t>
  </si>
  <si>
    <t>4 кв.2017</t>
  </si>
  <si>
    <t>1 кв.2018</t>
  </si>
  <si>
    <t>2 кв.2018</t>
  </si>
  <si>
    <t>3 кв.2018</t>
  </si>
  <si>
    <t>1 кв.2019</t>
  </si>
  <si>
    <t>4 кв.2018</t>
  </si>
  <si>
    <t>2 кв.2019</t>
  </si>
  <si>
    <t>3 кв.2019</t>
  </si>
  <si>
    <t>4 кв.2019</t>
  </si>
  <si>
    <t>1 кв.2020</t>
  </si>
  <si>
    <t>2 кв.2020</t>
  </si>
  <si>
    <t>3 кв.2020</t>
  </si>
  <si>
    <t>*-предварительные данные</t>
  </si>
  <si>
    <t>4 кв.2020</t>
  </si>
  <si>
    <t>1 кв.2021</t>
  </si>
  <si>
    <t>июн.21*</t>
  </si>
  <si>
    <t>2 кв.2021*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</si>
</sst>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" fontId="6" fillId="0" borderId="2">
      <alignment horizontal="right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0" xfId="0" applyFont="1"/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6" fontId="5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5" fontId="8" fillId="3" borderId="2" xfId="0" applyNumberFormat="1" applyFont="1" applyFill="1" applyBorder="1"/>
    <xf numFmtId="165" fontId="3" fillId="3" borderId="2" xfId="0" applyNumberFormat="1" applyFont="1" applyFill="1" applyBorder="1"/>
    <xf numFmtId="0" fontId="4" fillId="3" borderId="2" xfId="0" applyFont="1" applyFill="1" applyBorder="1"/>
    <xf numFmtId="165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17" fontId="9" fillId="3" borderId="2" xfId="0" applyNumberFormat="1" applyFont="1" applyFill="1" applyBorder="1" applyAlignment="1">
      <alignment horizontal="center"/>
    </xf>
    <xf numFmtId="165" fontId="2" fillId="0" borderId="0" xfId="0" applyNumberFormat="1" applyFont="1"/>
    <xf numFmtId="17" fontId="7" fillId="0" borderId="2" xfId="0" applyNumberFormat="1" applyFont="1" applyBorder="1" applyAlignment="1">
      <alignment horizontal="center"/>
    </xf>
    <xf numFmtId="165" fontId="2" fillId="4" borderId="2" xfId="0" applyNumberFormat="1" applyFont="1" applyFill="1" applyBorder="1"/>
    <xf numFmtId="0" fontId="2" fillId="4" borderId="0" xfId="0" applyFont="1" applyFill="1"/>
    <xf numFmtId="17" fontId="7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5" fontId="8" fillId="4" borderId="2" xfId="0" applyNumberFormat="1" applyFont="1" applyFill="1" applyBorder="1"/>
    <xf numFmtId="165" fontId="3" fillId="4" borderId="2" xfId="0" applyNumberFormat="1" applyFont="1" applyFill="1" applyBorder="1"/>
    <xf numFmtId="0" fontId="4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5" fontId="10" fillId="3" borderId="2" xfId="0" applyNumberFormat="1" applyFont="1" applyFill="1" applyBorder="1"/>
    <xf numFmtId="165" fontId="10" fillId="4" borderId="2" xfId="0" applyNumberFormat="1" applyFont="1" applyFill="1" applyBorder="1"/>
    <xf numFmtId="165" fontId="11" fillId="4" borderId="2" xfId="0" applyNumberFormat="1" applyFont="1" applyFill="1" applyBorder="1"/>
    <xf numFmtId="165" fontId="8" fillId="3" borderId="2" xfId="0" applyNumberFormat="1" applyFont="1" applyFill="1" applyBorder="1" applyAlignment="1">
      <alignment horizontal="right"/>
    </xf>
    <xf numFmtId="17" fontId="9" fillId="4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165" fontId="16" fillId="0" borderId="6" xfId="0" applyNumberFormat="1" applyFont="1" applyBorder="1"/>
    <xf numFmtId="165" fontId="15" fillId="0" borderId="6" xfId="0" applyNumberFormat="1" applyFont="1" applyBorder="1"/>
    <xf numFmtId="165" fontId="10" fillId="5" borderId="6" xfId="0" applyNumberFormat="1" applyFont="1" applyFill="1" applyBorder="1"/>
    <xf numFmtId="0" fontId="17" fillId="0" borderId="6" xfId="0" applyFont="1" applyBorder="1"/>
    <xf numFmtId="165" fontId="18" fillId="0" borderId="6" xfId="0" applyNumberFormat="1" applyFont="1" applyBorder="1"/>
    <xf numFmtId="165" fontId="18" fillId="5" borderId="6" xfId="0" applyNumberFormat="1" applyFont="1" applyFill="1" applyBorder="1"/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165" fontId="16" fillId="5" borderId="3" xfId="0" applyNumberFormat="1" applyFont="1" applyFill="1" applyBorder="1"/>
    <xf numFmtId="0" fontId="7" fillId="5" borderId="3" xfId="0" applyFont="1" applyFill="1" applyBorder="1" applyAlignment="1">
      <alignment horizontal="center"/>
    </xf>
    <xf numFmtId="165" fontId="15" fillId="5" borderId="3" xfId="0" applyNumberFormat="1" applyFont="1" applyFill="1" applyBorder="1"/>
    <xf numFmtId="165" fontId="18" fillId="5" borderId="3" xfId="0" applyNumberFormat="1" applyFont="1" applyFill="1" applyBorder="1"/>
    <xf numFmtId="165" fontId="11" fillId="5" borderId="3" xfId="0" applyNumberFormat="1" applyFont="1" applyFill="1" applyBorder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бычный 2" xfId="1" xr:uid="{00000000-0005-0000-0000-000005000000}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Финансов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&#1050;&#1086;&#1087;&#1080;&#1103;%20&#1092;.%200507021%20&#1085;&#1072;%2001.04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01.01.2019_0507021_&#1052;&#10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32"/>
      <sheetName val="стр.2_33"/>
      <sheetName val="стр.3_34"/>
      <sheetName val="стр.4_35"/>
      <sheetName val="XDO_METADATA"/>
    </sheetNames>
    <sheetDataSet>
      <sheetData sheetId="0"/>
      <sheetData sheetId="1">
        <row r="95">
          <cell r="J95">
            <v>791613003028.88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125"/>
      <sheetName val="стр.126_128"/>
      <sheetName val="стр.129_143"/>
      <sheetName val="стр.144"/>
      <sheetName val="XDO_METADATA"/>
    </sheetNames>
    <sheetDataSet>
      <sheetData sheetId="0" refreshError="1"/>
      <sheetData sheetId="1" refreshError="1">
        <row r="112">
          <cell r="J112">
            <v>111377445034.3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8"/>
  <sheetViews>
    <sheetView view="pageBreakPreview" zoomScale="110" zoomScaleNormal="85" zoomScaleSheetLayoutView="110" zoomScalePageLayoutView="85" workbookViewId="0">
      <pane xSplit="2" ySplit="3" topLeftCell="E28" activePane="bottomRight" state="frozen"/>
      <selection pane="topRight" activeCell="C1" sqref="C1"/>
      <selection pane="bottomLeft" activeCell="A4" sqref="A4"/>
      <selection pane="bottomRight" activeCell="R6" sqref="R6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17" width="10.85546875" style="1" customWidth="1"/>
    <col min="18" max="16384" width="8.85546875" style="1"/>
  </cols>
  <sheetData>
    <row r="1" spans="1:17" ht="14.25" customHeight="1" x14ac:dyDescent="0.25">
      <c r="A1" s="66" t="s">
        <v>60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30" customHeight="1" x14ac:dyDescent="0.25">
      <c r="A2" s="68" t="s">
        <v>61</v>
      </c>
      <c r="B2" s="68"/>
    </row>
    <row r="3" spans="1:17" x14ac:dyDescent="0.25">
      <c r="A3" s="3" t="s">
        <v>0</v>
      </c>
      <c r="B3" s="4" t="s">
        <v>1</v>
      </c>
      <c r="C3" s="18">
        <v>2006</v>
      </c>
      <c r="D3" s="18">
        <v>2007</v>
      </c>
      <c r="E3" s="18">
        <v>2008</v>
      </c>
      <c r="F3" s="18">
        <v>2009</v>
      </c>
      <c r="G3" s="18">
        <v>2010</v>
      </c>
      <c r="H3" s="18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</row>
    <row r="4" spans="1:17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7" customFormat="1" ht="14.25" x14ac:dyDescent="0.2">
      <c r="A5" s="5">
        <v>1</v>
      </c>
      <c r="B5" s="20" t="s">
        <v>3</v>
      </c>
      <c r="C5" s="21">
        <v>3797.3340305606498</v>
      </c>
      <c r="D5" s="21">
        <v>4828.4601236082999</v>
      </c>
      <c r="E5" s="21">
        <v>6198.7751630673893</v>
      </c>
      <c r="F5" s="21">
        <v>5926.62197500616</v>
      </c>
      <c r="G5" s="21">
        <v>6537.3438310577003</v>
      </c>
      <c r="H5" s="21">
        <v>7644.2353337914001</v>
      </c>
      <c r="I5" s="21">
        <v>8064.5214480472196</v>
      </c>
      <c r="J5" s="21">
        <v>8165.1245960456799</v>
      </c>
      <c r="K5" s="21">
        <v>8905.6590680563695</v>
      </c>
      <c r="L5" s="21">
        <f>месяц!BJ5</f>
        <v>9308.1515759596314</v>
      </c>
      <c r="M5" s="21">
        <f>месяц!BV5</f>
        <v>9923.8411697545289</v>
      </c>
      <c r="N5" s="21">
        <v>10758.1442018504</v>
      </c>
      <c r="O5" s="21">
        <v>12392.449437392301</v>
      </c>
      <c r="P5" s="21">
        <v>13572.3130061912</v>
      </c>
      <c r="Q5" s="21">
        <v>14901.165969593301</v>
      </c>
    </row>
    <row r="6" spans="1:17" s="10" customFormat="1" ht="29.25" x14ac:dyDescent="0.25">
      <c r="A6" s="8" t="s">
        <v>4</v>
      </c>
      <c r="B6" s="6" t="s">
        <v>5</v>
      </c>
      <c r="C6" s="22">
        <v>581.79495105163005</v>
      </c>
      <c r="D6" s="22">
        <v>627.33645637643008</v>
      </c>
      <c r="E6" s="22">
        <v>1132.6221217071002</v>
      </c>
      <c r="F6" s="22">
        <v>1487.49258827619</v>
      </c>
      <c r="G6" s="22">
        <v>1398.88988250444</v>
      </c>
      <c r="H6" s="22">
        <v>1644.4919449311499</v>
      </c>
      <c r="I6" s="22">
        <v>1624.3527503049199</v>
      </c>
      <c r="J6" s="22">
        <v>1514.9953985391298</v>
      </c>
      <c r="K6" s="22">
        <v>1670.7936317229298</v>
      </c>
      <c r="L6" s="22">
        <f>месяц!BJ6</f>
        <v>1616.7279957999299</v>
      </c>
      <c r="M6" s="22">
        <f>месяц!BV6</f>
        <v>1578.09523762916</v>
      </c>
      <c r="N6" s="22">
        <v>1703.02585227639</v>
      </c>
      <c r="O6" s="22">
        <v>2085.2410350805799</v>
      </c>
      <c r="P6" s="22">
        <v>2453.0559697703502</v>
      </c>
      <c r="Q6" s="22">
        <v>3776.0031967672799</v>
      </c>
    </row>
    <row r="7" spans="1:17" s="10" customFormat="1" x14ac:dyDescent="0.25">
      <c r="A7" s="11" t="s">
        <v>6</v>
      </c>
      <c r="B7" s="6" t="s">
        <v>67</v>
      </c>
      <c r="C7" s="22">
        <f>C5-C6</f>
        <v>3215.5390795090198</v>
      </c>
      <c r="D7" s="22">
        <f t="shared" ref="D7:J7" si="0">D5-D6</f>
        <v>4201.1236672318701</v>
      </c>
      <c r="E7" s="22">
        <f t="shared" si="0"/>
        <v>5066.1530413602886</v>
      </c>
      <c r="F7" s="22">
        <f t="shared" si="0"/>
        <v>4439.1293867299701</v>
      </c>
      <c r="G7" s="22">
        <f t="shared" si="0"/>
        <v>5138.4539485532605</v>
      </c>
      <c r="H7" s="22">
        <f t="shared" si="0"/>
        <v>5999.74338886025</v>
      </c>
      <c r="I7" s="22">
        <f t="shared" si="0"/>
        <v>6440.1686977422996</v>
      </c>
      <c r="J7" s="22">
        <f t="shared" si="0"/>
        <v>6650.1291975065506</v>
      </c>
      <c r="K7" s="22">
        <f>K5-K6</f>
        <v>7234.8654363334399</v>
      </c>
      <c r="L7" s="22">
        <f>месяц!BJ7</f>
        <v>7691.4235801597015</v>
      </c>
      <c r="M7" s="22">
        <f>месяц!BV7</f>
        <v>8345.7459321253682</v>
      </c>
      <c r="N7" s="22">
        <v>9055.1183495740097</v>
      </c>
      <c r="O7" s="22">
        <f t="shared" ref="O7" si="1">O5-O6</f>
        <v>10307.20840231172</v>
      </c>
      <c r="P7" s="22">
        <v>11119.25703642085</v>
      </c>
      <c r="Q7" s="22">
        <v>11125.162772826021</v>
      </c>
    </row>
    <row r="8" spans="1:17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13" t="s">
        <v>8</v>
      </c>
      <c r="B9" s="16" t="s">
        <v>9</v>
      </c>
      <c r="C9" s="23">
        <v>1160.6804942803601</v>
      </c>
      <c r="D9" s="23">
        <v>1530.7121714825601</v>
      </c>
      <c r="E9" s="23">
        <v>1752.0430114779699</v>
      </c>
      <c r="F9" s="23">
        <v>1069.2244542226099</v>
      </c>
      <c r="G9" s="23">
        <v>1519.5449393496999</v>
      </c>
      <c r="H9" s="23">
        <v>1927.9429326843301</v>
      </c>
      <c r="I9" s="23">
        <v>1979.88523046008</v>
      </c>
      <c r="J9" s="23">
        <v>1719.6717893933101</v>
      </c>
      <c r="K9" s="23">
        <v>1964.0038998628002</v>
      </c>
      <c r="L9" s="23">
        <f>месяц!BJ9</f>
        <v>2107.6029116428399</v>
      </c>
      <c r="M9" s="23">
        <f>месяц!BV9</f>
        <v>2279.2973881845096</v>
      </c>
      <c r="N9" s="23">
        <v>2527.7276203434903</v>
      </c>
      <c r="O9" s="23">
        <v>3104.6515503381897</v>
      </c>
      <c r="P9" s="23">
        <v>3358.15633233168</v>
      </c>
      <c r="Q9" s="23">
        <v>2926.9913016733599</v>
      </c>
    </row>
    <row r="10" spans="1:17" x14ac:dyDescent="0.25">
      <c r="A10" s="14" t="s">
        <v>10</v>
      </c>
      <c r="B10" s="16" t="s">
        <v>11</v>
      </c>
      <c r="C10" s="23">
        <v>930.38060536231001</v>
      </c>
      <c r="D10" s="23">
        <v>1266.6161699407101</v>
      </c>
      <c r="E10" s="23">
        <v>1666.3215410651201</v>
      </c>
      <c r="F10" s="23">
        <v>1665.82450296006</v>
      </c>
      <c r="G10" s="23">
        <v>1790.49801765649</v>
      </c>
      <c r="H10" s="23">
        <v>1995.8090624840199</v>
      </c>
      <c r="I10" s="23">
        <v>2261.4825095330802</v>
      </c>
      <c r="J10" s="23">
        <v>2499.05238451999</v>
      </c>
      <c r="K10" s="23">
        <v>2693.4583413389901</v>
      </c>
      <c r="L10" s="23">
        <f>месяц!BJ10</f>
        <v>2807.7966831202903</v>
      </c>
      <c r="M10" s="23">
        <f>месяц!BV10</f>
        <v>3018.5053746642702</v>
      </c>
      <c r="N10" s="23">
        <v>3252.3185094747996</v>
      </c>
      <c r="O10" s="23">
        <v>3654.1966134324302</v>
      </c>
      <c r="P10" s="23">
        <v>3956.4104794416803</v>
      </c>
      <c r="Q10" s="23">
        <v>4253.1392815622903</v>
      </c>
    </row>
    <row r="11" spans="1:17" x14ac:dyDescent="0.25">
      <c r="A11" s="14" t="s">
        <v>12</v>
      </c>
      <c r="B11" s="16" t="s">
        <v>13</v>
      </c>
      <c r="C11" s="23">
        <f>C7-C9-C10</f>
        <v>1124.4779798663496</v>
      </c>
      <c r="D11" s="23">
        <f t="shared" ref="D11:K11" si="2">D7-D9-D10</f>
        <v>1403.7953258086002</v>
      </c>
      <c r="E11" s="23">
        <f t="shared" si="2"/>
        <v>1647.7884888171984</v>
      </c>
      <c r="F11" s="23">
        <f t="shared" si="2"/>
        <v>1704.0804295473001</v>
      </c>
      <c r="G11" s="23">
        <f t="shared" si="2"/>
        <v>1828.4109915470704</v>
      </c>
      <c r="H11" s="23">
        <f t="shared" si="2"/>
        <v>2075.9913936919002</v>
      </c>
      <c r="I11" s="23">
        <f t="shared" si="2"/>
        <v>2198.8009577491389</v>
      </c>
      <c r="J11" s="23">
        <f t="shared" si="2"/>
        <v>2431.4050235932505</v>
      </c>
      <c r="K11" s="23">
        <f t="shared" si="2"/>
        <v>2577.4031951316501</v>
      </c>
      <c r="L11" s="23">
        <f>месяц!BJ11</f>
        <v>2776.0239853965713</v>
      </c>
      <c r="M11" s="23">
        <f>месяц!BV11</f>
        <v>3047.9431692765879</v>
      </c>
      <c r="N11" s="23">
        <v>3275.0722197557197</v>
      </c>
      <c r="O11" s="23">
        <f>O7-O9-O10</f>
        <v>3548.3602385411004</v>
      </c>
      <c r="P11" s="23">
        <v>3804.6902246474888</v>
      </c>
      <c r="Q11" s="23">
        <v>3945.0321895903717</v>
      </c>
    </row>
    <row r="12" spans="1:17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7" customFormat="1" ht="14.25" x14ac:dyDescent="0.2">
      <c r="A13" s="5">
        <v>2</v>
      </c>
      <c r="B13" s="20" t="s">
        <v>88</v>
      </c>
      <c r="C13" s="21">
        <v>3657.7547406946001</v>
      </c>
      <c r="D13" s="21">
        <v>4790.4810050368897</v>
      </c>
      <c r="E13" s="21">
        <v>6253.1478212209904</v>
      </c>
      <c r="F13" s="21">
        <v>6255.7170054523604</v>
      </c>
      <c r="G13" s="21">
        <v>6636.9007304140096</v>
      </c>
      <c r="H13" s="21">
        <v>7679.1216984256998</v>
      </c>
      <c r="I13" s="21">
        <v>8343.1829775010392</v>
      </c>
      <c r="J13" s="21">
        <v>8806.6050106314106</v>
      </c>
      <c r="K13" s="21">
        <v>9353.2640880654999</v>
      </c>
      <c r="L13" s="21">
        <f>месяц!BJ13</f>
        <v>9479.751626545929</v>
      </c>
      <c r="M13" s="21">
        <f>месяц!BV13</f>
        <v>9936.4391856770508</v>
      </c>
      <c r="N13" s="21">
        <v>10810.062883745699</v>
      </c>
      <c r="O13" s="21">
        <v>11882.169756656</v>
      </c>
      <c r="P13" s="21">
        <v>13567.592722896499</v>
      </c>
      <c r="Q13" s="21">
        <v>15577.734141413699</v>
      </c>
    </row>
    <row r="14" spans="1:17" x14ac:dyDescent="0.25">
      <c r="A14" s="14" t="s">
        <v>15</v>
      </c>
      <c r="B14" s="15" t="s">
        <v>16</v>
      </c>
      <c r="C14" s="23">
        <v>282.73519240626001</v>
      </c>
      <c r="D14" s="23">
        <v>348.01610946110998</v>
      </c>
      <c r="E14" s="23">
        <v>444.06024304063999</v>
      </c>
      <c r="F14" s="23">
        <v>455.21289834665004</v>
      </c>
      <c r="G14" s="23">
        <v>481.50264974620001</v>
      </c>
      <c r="H14" s="23">
        <v>468.83073424514004</v>
      </c>
      <c r="I14" s="23">
        <v>508.24840141513999</v>
      </c>
      <c r="J14" s="23">
        <v>546.04025969755003</v>
      </c>
      <c r="K14" s="23">
        <v>585.00275142830003</v>
      </c>
      <c r="L14" s="23">
        <f>месяц!BJ14</f>
        <v>603.22598741033994</v>
      </c>
      <c r="M14" s="23">
        <f>месяц!BV14</f>
        <v>625.04772035507995</v>
      </c>
      <c r="N14" s="23">
        <v>657.34800850418992</v>
      </c>
      <c r="O14" s="23">
        <v>749.74633842897993</v>
      </c>
      <c r="P14" s="23">
        <v>840.60300717112</v>
      </c>
      <c r="Q14" s="23">
        <v>936.88739254845996</v>
      </c>
    </row>
    <row r="15" spans="1:17" x14ac:dyDescent="0.25">
      <c r="A15" s="14"/>
      <c r="B15" s="12" t="s">
        <v>63</v>
      </c>
      <c r="C15" s="24">
        <v>29.789938455089999</v>
      </c>
      <c r="D15" s="24">
        <v>32.039954469089999</v>
      </c>
      <c r="E15" s="24">
        <v>35.941983670220004</v>
      </c>
      <c r="F15" s="24">
        <v>62.690533656809997</v>
      </c>
      <c r="G15" s="24">
        <v>71.260347346070006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x14ac:dyDescent="0.25">
      <c r="A16" s="14" t="s">
        <v>17</v>
      </c>
      <c r="B16" s="15" t="s">
        <v>18</v>
      </c>
      <c r="C16" s="23">
        <v>1.5592497753099999</v>
      </c>
      <c r="D16" s="23">
        <v>2.09020166536</v>
      </c>
      <c r="E16" s="23">
        <v>2.76037475061</v>
      </c>
      <c r="F16" s="23">
        <v>3.0159156727299998</v>
      </c>
      <c r="G16" s="23">
        <v>3.2061211958299998</v>
      </c>
      <c r="H16" s="23">
        <v>3.4563358023799999</v>
      </c>
      <c r="I16" s="23">
        <v>4.00840340336</v>
      </c>
      <c r="J16" s="23">
        <v>4.3827540474199997</v>
      </c>
      <c r="K16" s="23">
        <v>4.1026711130599995</v>
      </c>
      <c r="L16" s="23">
        <f>месяц!BJ15</f>
        <v>3.84410642929</v>
      </c>
      <c r="M16" s="23">
        <f>месяц!BV15</f>
        <v>4.72004615056</v>
      </c>
      <c r="N16" s="23">
        <v>4.4322955891000007</v>
      </c>
      <c r="O16" s="23">
        <v>4.2083706018899996</v>
      </c>
      <c r="P16" s="23">
        <v>4.4068087661200002</v>
      </c>
      <c r="Q16" s="23">
        <v>5.0905944777999999</v>
      </c>
    </row>
    <row r="17" spans="1:17" x14ac:dyDescent="0.25">
      <c r="A17" s="14" t="s">
        <v>19</v>
      </c>
      <c r="B17" s="15" t="s">
        <v>20</v>
      </c>
      <c r="C17" s="23">
        <v>163.92363894408999</v>
      </c>
      <c r="D17" s="23">
        <v>197.32569111773</v>
      </c>
      <c r="E17" s="23">
        <v>256.52681685152999</v>
      </c>
      <c r="F17" s="23">
        <v>241.41317672807997</v>
      </c>
      <c r="G17" s="23">
        <v>254.06784346635999</v>
      </c>
      <c r="H17" s="23">
        <v>282.05568107010998</v>
      </c>
      <c r="I17" s="23">
        <v>94.587732795059992</v>
      </c>
      <c r="J17" s="23">
        <v>106.59262076727001</v>
      </c>
      <c r="K17" s="23">
        <v>107.84897755534</v>
      </c>
      <c r="L17" s="23">
        <f>месяц!BJ16</f>
        <v>107.60341544828999</v>
      </c>
      <c r="M17" s="23">
        <f>месяц!BV16</f>
        <v>113.60870955127001</v>
      </c>
      <c r="N17" s="23">
        <v>117.13402288734</v>
      </c>
      <c r="O17" s="23">
        <v>139.55625778148999</v>
      </c>
      <c r="P17" s="23">
        <v>151.74845474443001</v>
      </c>
      <c r="Q17" s="23">
        <v>167.64332991393999</v>
      </c>
    </row>
    <row r="18" spans="1:17" x14ac:dyDescent="0.25">
      <c r="A18" s="14" t="s">
        <v>21</v>
      </c>
      <c r="B18" s="15" t="s">
        <v>22</v>
      </c>
      <c r="C18" s="23">
        <v>603.90298702565008</v>
      </c>
      <c r="D18" s="23">
        <v>865.35779261944992</v>
      </c>
      <c r="E18" s="23">
        <v>1233.5513293533202</v>
      </c>
      <c r="F18" s="23">
        <v>1131.3475304476799</v>
      </c>
      <c r="G18" s="23">
        <v>1103.56144922258</v>
      </c>
      <c r="H18" s="23">
        <v>1316.35108867129</v>
      </c>
      <c r="I18" s="23">
        <v>1608.5330737486699</v>
      </c>
      <c r="J18" s="23">
        <v>1730.3849057596201</v>
      </c>
      <c r="K18" s="23">
        <v>1779.2783561327701</v>
      </c>
      <c r="L18" s="23">
        <f>месяц!BJ17</f>
        <v>1865.95060437691</v>
      </c>
      <c r="M18" s="23">
        <f>месяц!BV17</f>
        <v>2002.4705213861798</v>
      </c>
      <c r="N18" s="23">
        <v>2288.30518982178</v>
      </c>
      <c r="O18" s="23">
        <v>2468.3595796374102</v>
      </c>
      <c r="P18" s="23">
        <v>2954.5179976232598</v>
      </c>
      <c r="Q18" s="23">
        <v>3192.27397343541</v>
      </c>
    </row>
    <row r="19" spans="1:17" x14ac:dyDescent="0.25">
      <c r="A19" s="14" t="s">
        <v>23</v>
      </c>
      <c r="B19" s="15" t="s">
        <v>24</v>
      </c>
      <c r="C19" s="23">
        <v>578.98382346977007</v>
      </c>
      <c r="D19" s="23">
        <v>807.35950508631004</v>
      </c>
      <c r="E19" s="23">
        <v>1023.6940477391801</v>
      </c>
      <c r="F19" s="23">
        <v>854.50729112002</v>
      </c>
      <c r="G19" s="23">
        <v>836.52074080737998</v>
      </c>
      <c r="H19" s="23">
        <v>968.64876157561002</v>
      </c>
      <c r="I19" s="23">
        <v>881.25833360395995</v>
      </c>
      <c r="J19" s="23">
        <v>901.8152861015401</v>
      </c>
      <c r="K19" s="23">
        <v>906.31882025430002</v>
      </c>
      <c r="L19" s="23">
        <f>месяц!BJ18</f>
        <v>854.88112520748996</v>
      </c>
      <c r="M19" s="23">
        <f>месяц!BV18</f>
        <v>936.20837867442003</v>
      </c>
      <c r="N19" s="23">
        <v>1127.75492051385</v>
      </c>
      <c r="O19" s="23">
        <v>1213.4716757526201</v>
      </c>
      <c r="P19" s="23">
        <v>1377.9106214994399</v>
      </c>
      <c r="Q19" s="23">
        <v>1329.89610718569</v>
      </c>
    </row>
    <row r="20" spans="1:17" x14ac:dyDescent="0.25">
      <c r="A20" s="14" t="s">
        <v>25</v>
      </c>
      <c r="B20" s="15" t="s">
        <v>26</v>
      </c>
      <c r="C20" s="23">
        <v>16.67139742418</v>
      </c>
      <c r="D20" s="23">
        <v>18.288613814599998</v>
      </c>
      <c r="E20" s="23">
        <v>21.055387538349997</v>
      </c>
      <c r="F20" s="23">
        <v>16.534069155419999</v>
      </c>
      <c r="G20" s="23">
        <v>14.85457266687</v>
      </c>
      <c r="H20" s="23">
        <v>21.850960394610002</v>
      </c>
      <c r="I20" s="23">
        <v>21.784176074529999</v>
      </c>
      <c r="J20" s="23">
        <v>24.75312537313</v>
      </c>
      <c r="K20" s="23">
        <v>25.67299885437</v>
      </c>
      <c r="L20" s="23">
        <f>месяц!BJ19</f>
        <v>22.145227398020001</v>
      </c>
      <c r="M20" s="23">
        <f>месяц!BV19</f>
        <v>22.177930937169997</v>
      </c>
      <c r="N20" s="23">
        <v>27.769835587959999</v>
      </c>
      <c r="O20" s="23">
        <v>41.279909317199994</v>
      </c>
      <c r="P20" s="23">
        <v>69.224543832310005</v>
      </c>
      <c r="Q20" s="23">
        <v>68.783223725559992</v>
      </c>
    </row>
    <row r="21" spans="1:17" x14ac:dyDescent="0.25">
      <c r="A21" s="14" t="s">
        <v>27</v>
      </c>
      <c r="B21" s="15" t="s">
        <v>28</v>
      </c>
      <c r="C21" s="23">
        <v>810.14580689114007</v>
      </c>
      <c r="D21" s="23">
        <v>1032.54255980464</v>
      </c>
      <c r="E21" s="23">
        <v>1292.1922703042501</v>
      </c>
      <c r="F21" s="23">
        <v>1345.88684692481</v>
      </c>
      <c r="G21" s="23">
        <v>1450.9464794488101</v>
      </c>
      <c r="H21" s="23">
        <v>1728.3873170770801</v>
      </c>
      <c r="I21" s="23">
        <v>2046.96541566265</v>
      </c>
      <c r="J21" s="23">
        <v>2333.7586631979902</v>
      </c>
      <c r="K21" s="23">
        <v>2474.2941231539398</v>
      </c>
      <c r="L21" s="23">
        <f>месяц!BJ20</f>
        <v>2472.54449823194</v>
      </c>
      <c r="M21" s="23">
        <f>месяц!BV20</f>
        <v>2546.9354855096699</v>
      </c>
      <c r="N21" s="23">
        <v>2690.0484533245399</v>
      </c>
      <c r="O21" s="23">
        <v>3015.63207559992</v>
      </c>
      <c r="P21" s="23">
        <v>3356.3147360757898</v>
      </c>
      <c r="Q21" s="23">
        <v>3552.5083741831299</v>
      </c>
    </row>
    <row r="22" spans="1:17" x14ac:dyDescent="0.25">
      <c r="A22" s="14" t="s">
        <v>29</v>
      </c>
      <c r="B22" s="15" t="s">
        <v>64</v>
      </c>
      <c r="C22" s="23">
        <v>133.39068199638001</v>
      </c>
      <c r="D22" s="23">
        <v>175.21777906377</v>
      </c>
      <c r="E22" s="23">
        <v>221.73770608342002</v>
      </c>
      <c r="F22" s="23">
        <v>212.68890119174</v>
      </c>
      <c r="G22" s="23">
        <v>227.82650550767002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14"/>
      <c r="B23" s="15" t="s">
        <v>30</v>
      </c>
      <c r="C23" s="23"/>
      <c r="D23" s="23"/>
      <c r="E23" s="23"/>
      <c r="F23" s="23"/>
      <c r="G23" s="23"/>
      <c r="H23" s="23">
        <v>234.73602852342998</v>
      </c>
      <c r="I23" s="23">
        <v>256.98764019428</v>
      </c>
      <c r="J23" s="23">
        <v>288.12452002658</v>
      </c>
      <c r="K23" s="23">
        <v>320.66283403364002</v>
      </c>
      <c r="L23" s="23">
        <f>месяц!BJ21</f>
        <v>310.57576158677</v>
      </c>
      <c r="M23" s="23">
        <f>месяц!BV21</f>
        <v>340.40370362011998</v>
      </c>
      <c r="N23" s="23">
        <v>410.24440755515002</v>
      </c>
      <c r="O23" s="23">
        <v>441.25711092733002</v>
      </c>
      <c r="P23" s="23">
        <v>480.30376588386997</v>
      </c>
      <c r="Q23" s="23">
        <v>485.89020214600998</v>
      </c>
    </row>
    <row r="24" spans="1:17" x14ac:dyDescent="0.25">
      <c r="A24" s="14" t="s">
        <v>31</v>
      </c>
      <c r="B24" s="15" t="s">
        <v>65</v>
      </c>
      <c r="C24" s="23">
        <v>601.78335578186</v>
      </c>
      <c r="D24" s="23">
        <v>755.02145322507999</v>
      </c>
      <c r="E24" s="23">
        <v>784.51853198381002</v>
      </c>
      <c r="F24" s="23">
        <v>758.93696988396994</v>
      </c>
      <c r="G24" s="23">
        <v>796.78001535293993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14"/>
      <c r="B25" s="15" t="s">
        <v>32</v>
      </c>
      <c r="C25" s="23"/>
      <c r="D25" s="23"/>
      <c r="E25" s="23"/>
      <c r="F25" s="23"/>
      <c r="G25" s="23"/>
      <c r="H25" s="23">
        <v>1193.1441778751798</v>
      </c>
      <c r="I25" s="23">
        <v>1358.3620074425901</v>
      </c>
      <c r="J25" s="23">
        <v>1250.8778749123999</v>
      </c>
      <c r="K25" s="23">
        <v>1316.1814029053999</v>
      </c>
      <c r="L25" s="23">
        <f>месяц!BJ22</f>
        <v>1355.8000490540801</v>
      </c>
      <c r="M25" s="23">
        <f>месяц!BV22</f>
        <v>1281.2122895938999</v>
      </c>
      <c r="N25" s="23">
        <v>847.27459454081998</v>
      </c>
      <c r="O25" s="23">
        <v>950.78944600916009</v>
      </c>
      <c r="P25" s="23">
        <v>1167.24995013073</v>
      </c>
      <c r="Q25" s="23">
        <v>2002.0634689380902</v>
      </c>
    </row>
    <row r="26" spans="1:17" x14ac:dyDescent="0.25">
      <c r="A26" s="14" t="s">
        <v>33</v>
      </c>
      <c r="B26" s="15" t="s">
        <v>34</v>
      </c>
      <c r="C26" s="23">
        <v>429.15609946507999</v>
      </c>
      <c r="D26" s="23">
        <v>568.22795760767008</v>
      </c>
      <c r="E26" s="23">
        <v>762.49417743423999</v>
      </c>
      <c r="F26" s="23">
        <v>958.42055504607993</v>
      </c>
      <c r="G26" s="23">
        <v>1167.2820468145601</v>
      </c>
      <c r="H26" s="23">
        <v>1191.6244161208999</v>
      </c>
      <c r="I26" s="23">
        <v>1273.7571440024299</v>
      </c>
      <c r="J26" s="23">
        <v>1312.4902876052099</v>
      </c>
      <c r="K26" s="23">
        <v>1473.26473249945</v>
      </c>
      <c r="L26" s="23">
        <f>месяц!BJ23</f>
        <v>1497.0930397643999</v>
      </c>
      <c r="M26" s="23">
        <f>месяц!BV23</f>
        <v>1654.38675997272</v>
      </c>
      <c r="N26" s="23">
        <v>2207.6293350465198</v>
      </c>
      <c r="O26" s="23">
        <v>2415.1606120907204</v>
      </c>
      <c r="P26" s="23">
        <v>2685.84384278995</v>
      </c>
      <c r="Q26" s="23">
        <v>3319.7714346969001</v>
      </c>
    </row>
    <row r="27" spans="1:17" x14ac:dyDescent="0.25">
      <c r="A27" s="14" t="s">
        <v>35</v>
      </c>
      <c r="B27" s="15" t="s">
        <v>36</v>
      </c>
      <c r="C27" s="23"/>
      <c r="D27" s="23"/>
      <c r="E27" s="23"/>
      <c r="F27" s="23"/>
      <c r="G27" s="23"/>
      <c r="H27" s="23">
        <v>144.76711061129001</v>
      </c>
      <c r="I27" s="23">
        <v>156.33736554329002</v>
      </c>
      <c r="J27" s="23">
        <v>170.82288850731001</v>
      </c>
      <c r="K27" s="23">
        <v>191.11267705660998</v>
      </c>
      <c r="L27" s="23">
        <f>месяц!BJ24</f>
        <v>193.11351247863001</v>
      </c>
      <c r="M27" s="23">
        <f>месяц!BV24</f>
        <v>211.75291339807998</v>
      </c>
      <c r="N27" s="23">
        <v>253.72687848326999</v>
      </c>
      <c r="O27" s="23">
        <v>282.84360800701</v>
      </c>
      <c r="P27" s="23">
        <v>320.22661927298998</v>
      </c>
      <c r="Q27" s="23">
        <v>363.18131730914001</v>
      </c>
    </row>
    <row r="28" spans="1:17" x14ac:dyDescent="0.25">
      <c r="A28" s="14" t="s">
        <v>37</v>
      </c>
      <c r="B28" s="15" t="s">
        <v>38</v>
      </c>
      <c r="C28" s="23"/>
      <c r="D28" s="23"/>
      <c r="E28" s="23"/>
      <c r="F28" s="23"/>
      <c r="G28" s="23"/>
      <c r="H28" s="23">
        <v>34.276419785229997</v>
      </c>
      <c r="I28" s="23">
        <v>38.264921748839996</v>
      </c>
      <c r="J28" s="23">
        <v>40.490990257739995</v>
      </c>
      <c r="K28" s="23">
        <v>42.525163120910001</v>
      </c>
      <c r="L28" s="23">
        <f>месяц!BJ25</f>
        <v>43.592372232220001</v>
      </c>
      <c r="M28" s="23">
        <f>месяц!BV25</f>
        <v>43.251598427300003</v>
      </c>
      <c r="N28" s="23">
        <v>44.061301855559996</v>
      </c>
      <c r="O28" s="23">
        <v>48.079888978269999</v>
      </c>
      <c r="P28" s="23">
        <v>52.638448848980005</v>
      </c>
      <c r="Q28" s="23">
        <v>52.633721315999999</v>
      </c>
    </row>
    <row r="29" spans="1:17" x14ac:dyDescent="0.25">
      <c r="A29" s="14" t="s">
        <v>39</v>
      </c>
      <c r="B29" s="15" t="s">
        <v>40</v>
      </c>
      <c r="C29" s="23"/>
      <c r="D29" s="23"/>
      <c r="E29" s="23"/>
      <c r="F29" s="23"/>
      <c r="G29" s="23"/>
      <c r="H29" s="23">
        <v>75.70270783734</v>
      </c>
      <c r="I29" s="23">
        <v>74.633425626220003</v>
      </c>
      <c r="J29" s="23">
        <v>91.175717670509997</v>
      </c>
      <c r="K29" s="23">
        <v>121.71509559696001</v>
      </c>
      <c r="L29" s="23">
        <f>месяц!BJ26</f>
        <v>148.96798563277</v>
      </c>
      <c r="M29" s="23">
        <f>месяц!BV26</f>
        <v>153.68939988265001</v>
      </c>
      <c r="N29" s="23">
        <v>133.91158000308999</v>
      </c>
      <c r="O29" s="23">
        <v>111.37744503430001</v>
      </c>
      <c r="P29" s="23">
        <v>105.71485043624</v>
      </c>
      <c r="Q29" s="23">
        <v>100.45784135013001</v>
      </c>
    </row>
    <row r="30" spans="1:17" x14ac:dyDescent="0.25">
      <c r="A30" s="14" t="s">
        <v>41</v>
      </c>
      <c r="B30" s="15" t="s">
        <v>66</v>
      </c>
      <c r="C30" s="23">
        <v>35.502507514879994</v>
      </c>
      <c r="D30" s="23">
        <v>21.033341571169998</v>
      </c>
      <c r="E30" s="23">
        <v>210.55693614164002</v>
      </c>
      <c r="F30" s="23">
        <v>277.75285093517999</v>
      </c>
      <c r="G30" s="23">
        <v>300.35230618481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30" x14ac:dyDescent="0.25">
      <c r="A31" s="14"/>
      <c r="B31" s="15" t="s">
        <v>68</v>
      </c>
      <c r="C31" s="23"/>
      <c r="D31" s="23"/>
      <c r="E31" s="23"/>
      <c r="F31" s="23"/>
      <c r="G31" s="23"/>
      <c r="H31" s="23">
        <v>15.289958836110001</v>
      </c>
      <c r="I31" s="23">
        <v>19.45493624002</v>
      </c>
      <c r="J31" s="23">
        <v>4.8951167071400006</v>
      </c>
      <c r="K31" s="23">
        <v>5.2834843604500001</v>
      </c>
      <c r="L31" s="23">
        <f>месяц!BJ27</f>
        <v>0.41394129477999997</v>
      </c>
      <c r="M31" s="23">
        <f>месяц!BV27</f>
        <v>0.57372821792999995</v>
      </c>
      <c r="N31" s="23">
        <v>0.42206003257999997</v>
      </c>
      <c r="O31" s="23">
        <v>0.40743848973000002</v>
      </c>
      <c r="P31" s="23">
        <v>0.88907582133000007</v>
      </c>
      <c r="Q31" s="23">
        <v>0.65316018750000004</v>
      </c>
    </row>
    <row r="32" spans="1:17" ht="15" customHeight="1" x14ac:dyDescent="0.25">
      <c r="B32" s="18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s="7" customFormat="1" ht="14.25" x14ac:dyDescent="0.2">
      <c r="A33" s="5">
        <v>3</v>
      </c>
      <c r="B33" s="20" t="s">
        <v>43</v>
      </c>
      <c r="C33" s="21">
        <f>C5-C13</f>
        <v>139.57928986604975</v>
      </c>
      <c r="D33" s="21">
        <f t="shared" ref="D33:K33" si="3">D5-D13</f>
        <v>37.979118571410254</v>
      </c>
      <c r="E33" s="21">
        <f t="shared" si="3"/>
        <v>-54.372658153601151</v>
      </c>
      <c r="F33" s="21">
        <f t="shared" si="3"/>
        <v>-329.09503044620033</v>
      </c>
      <c r="G33" s="21">
        <f t="shared" si="3"/>
        <v>-99.556899356309259</v>
      </c>
      <c r="H33" s="21">
        <f t="shared" si="3"/>
        <v>-34.886364634299753</v>
      </c>
      <c r="I33" s="21">
        <f t="shared" si="3"/>
        <v>-278.66152945381964</v>
      </c>
      <c r="J33" s="21">
        <f t="shared" si="3"/>
        <v>-641.48041458573061</v>
      </c>
      <c r="K33" s="21">
        <f t="shared" si="3"/>
        <v>-447.60502000913039</v>
      </c>
      <c r="L33" s="21">
        <f>месяц!BJ29</f>
        <v>-171.60005058629758</v>
      </c>
      <c r="M33" s="21">
        <f>месяц!BV29</f>
        <v>-12.598015922521881</v>
      </c>
      <c r="N33" s="21">
        <v>-51.906410870698892</v>
      </c>
      <c r="O33" s="21">
        <v>510.27968073630109</v>
      </c>
      <c r="P33" s="21">
        <v>4.7202832947004936</v>
      </c>
      <c r="Q33" s="21">
        <v>-676.56817182039777</v>
      </c>
    </row>
    <row r="34" spans="1:17" ht="15" customHeight="1" x14ac:dyDescent="0.25">
      <c r="A34" s="18"/>
      <c r="B34" s="18" t="s">
        <v>44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s="7" customFormat="1" ht="14.25" x14ac:dyDescent="0.2">
      <c r="A35" s="5">
        <v>4</v>
      </c>
      <c r="B35" s="6" t="s">
        <v>45</v>
      </c>
      <c r="C35" s="22">
        <f>-C33</f>
        <v>-139.57928986604975</v>
      </c>
      <c r="D35" s="22">
        <f t="shared" ref="D35:K35" si="4">-D33</f>
        <v>-37.979118571410254</v>
      </c>
      <c r="E35" s="22">
        <f t="shared" si="4"/>
        <v>54.372658153601151</v>
      </c>
      <c r="F35" s="22">
        <f t="shared" si="4"/>
        <v>329.09503044620033</v>
      </c>
      <c r="G35" s="22">
        <f t="shared" si="4"/>
        <v>99.556899356309259</v>
      </c>
      <c r="H35" s="22">
        <f t="shared" si="4"/>
        <v>34.886364634299753</v>
      </c>
      <c r="I35" s="22">
        <f t="shared" si="4"/>
        <v>278.66152945381964</v>
      </c>
      <c r="J35" s="22">
        <f t="shared" si="4"/>
        <v>641.48041458573061</v>
      </c>
      <c r="K35" s="22">
        <f t="shared" si="4"/>
        <v>447.60502000913039</v>
      </c>
      <c r="L35" s="22">
        <f>месяц!BJ31</f>
        <v>171.60005058629758</v>
      </c>
      <c r="M35" s="22">
        <f>месяц!BV31</f>
        <v>12.598015922521881</v>
      </c>
      <c r="N35" s="22">
        <v>51.906410870698892</v>
      </c>
      <c r="O35" s="22">
        <v>-510.27968073630109</v>
      </c>
      <c r="P35" s="22">
        <v>-4.7202832947004936</v>
      </c>
      <c r="Q35" s="22">
        <v>676.56817182039777</v>
      </c>
    </row>
    <row r="36" spans="1:17" ht="30" x14ac:dyDescent="0.25">
      <c r="A36" s="14" t="s">
        <v>46</v>
      </c>
      <c r="B36" s="15" t="s">
        <v>91</v>
      </c>
      <c r="C36" s="23">
        <f>C37+C38</f>
        <v>36.489741437089982</v>
      </c>
      <c r="D36" s="23">
        <f t="shared" ref="D36:K36" si="5">D37+D38</f>
        <v>25.869377660760001</v>
      </c>
      <c r="E36" s="23">
        <f t="shared" si="5"/>
        <v>68.851271945129994</v>
      </c>
      <c r="F36" s="23">
        <f t="shared" si="5"/>
        <v>95.504006570369995</v>
      </c>
      <c r="G36" s="23">
        <f t="shared" si="5"/>
        <v>29.774599290010002</v>
      </c>
      <c r="H36" s="23">
        <f t="shared" si="5"/>
        <v>-58.202600732430007</v>
      </c>
      <c r="I36" s="23">
        <f t="shared" si="5"/>
        <v>38.175959838570009</v>
      </c>
      <c r="J36" s="23">
        <f t="shared" si="5"/>
        <v>77.610485798529979</v>
      </c>
      <c r="K36" s="23">
        <f t="shared" si="5"/>
        <v>-9.2359281049100019</v>
      </c>
      <c r="L36" s="23">
        <f>месяц!BJ32</f>
        <v>-5.7810043648799905</v>
      </c>
      <c r="M36" s="23">
        <f>месяц!BV32</f>
        <v>31.985037075500003</v>
      </c>
      <c r="N36" s="23">
        <v>97.029913170219999</v>
      </c>
      <c r="O36" s="23">
        <v>2.3499085099999206E-2</v>
      </c>
      <c r="P36" s="23">
        <v>40.3870497968</v>
      </c>
      <c r="Q36" s="23">
        <v>184.63107149999996</v>
      </c>
    </row>
    <row r="37" spans="1:17" x14ac:dyDescent="0.25">
      <c r="A37" s="14" t="s">
        <v>47</v>
      </c>
      <c r="B37" s="16" t="s">
        <v>48</v>
      </c>
      <c r="C37" s="23">
        <v>73.288653719489986</v>
      </c>
      <c r="D37" s="23">
        <v>84.154728969540002</v>
      </c>
      <c r="E37" s="23">
        <v>178.56573141426</v>
      </c>
      <c r="F37" s="23">
        <v>158.16046410210998</v>
      </c>
      <c r="G37" s="23">
        <v>111.10631829865</v>
      </c>
      <c r="H37" s="23">
        <v>55.05075057989</v>
      </c>
      <c r="I37" s="23">
        <v>119.8550453653</v>
      </c>
      <c r="J37" s="23">
        <v>154.64200485999999</v>
      </c>
      <c r="K37" s="23">
        <v>111.494394722</v>
      </c>
      <c r="L37" s="23">
        <f>месяц!BJ33</f>
        <v>98.458018956240011</v>
      </c>
      <c r="M37" s="23">
        <f>месяц!BV33</f>
        <v>160.50565678300001</v>
      </c>
      <c r="N37" s="23">
        <v>215.32925274999999</v>
      </c>
      <c r="O37" s="23">
        <v>86.946410749999998</v>
      </c>
      <c r="P37" s="23">
        <v>113.990307</v>
      </c>
      <c r="Q37" s="23">
        <v>267.11810459999998</v>
      </c>
    </row>
    <row r="38" spans="1:17" x14ac:dyDescent="0.25">
      <c r="A38" s="14" t="s">
        <v>49</v>
      </c>
      <c r="B38" s="16" t="s">
        <v>50</v>
      </c>
      <c r="C38" s="23">
        <v>-36.798912282400003</v>
      </c>
      <c r="D38" s="23">
        <v>-58.285351308780001</v>
      </c>
      <c r="E38" s="23">
        <v>-109.71445946913001</v>
      </c>
      <c r="F38" s="23">
        <v>-62.656457531739996</v>
      </c>
      <c r="G38" s="23">
        <v>-81.331719008639993</v>
      </c>
      <c r="H38" s="23">
        <v>-113.25335131232001</v>
      </c>
      <c r="I38" s="23">
        <v>-81.679085526729992</v>
      </c>
      <c r="J38" s="23">
        <v>-77.031519061470007</v>
      </c>
      <c r="K38" s="23">
        <v>-120.73032282691</v>
      </c>
      <c r="L38" s="23">
        <f>месяц!BJ34</f>
        <v>-104.23902332112</v>
      </c>
      <c r="M38" s="23">
        <f>месяц!BV34</f>
        <v>-128.5206197075</v>
      </c>
      <c r="N38" s="23">
        <v>-118.29933957978</v>
      </c>
      <c r="O38" s="23">
        <v>-86.922911664899999</v>
      </c>
      <c r="P38" s="23">
        <v>-73.603257203200002</v>
      </c>
      <c r="Q38" s="23">
        <v>-82.487033100000005</v>
      </c>
    </row>
    <row r="39" spans="1:17" ht="30" x14ac:dyDescent="0.25">
      <c r="A39" s="14" t="s">
        <v>51</v>
      </c>
      <c r="B39" s="15" t="s">
        <v>92</v>
      </c>
      <c r="C39" s="23">
        <f>C40+C41</f>
        <v>-3.8761387160200016</v>
      </c>
      <c r="D39" s="23">
        <f t="shared" ref="D39:K39" si="6">D40+D41</f>
        <v>-4.7274731134299994</v>
      </c>
      <c r="E39" s="23">
        <f t="shared" si="6"/>
        <v>10.869866614999998</v>
      </c>
      <c r="F39" s="23">
        <f t="shared" si="6"/>
        <v>126.76823575261999</v>
      </c>
      <c r="G39" s="23">
        <f t="shared" si="6"/>
        <v>31.013804576240034</v>
      </c>
      <c r="H39" s="23">
        <f t="shared" si="6"/>
        <v>79.795664424630019</v>
      </c>
      <c r="I39" s="23">
        <f t="shared" si="6"/>
        <v>4.9557408513800141</v>
      </c>
      <c r="J39" s="23">
        <f t="shared" si="6"/>
        <v>43.023778874520005</v>
      </c>
      <c r="K39" s="23">
        <f t="shared" si="6"/>
        <v>169.33450414074002</v>
      </c>
      <c r="L39" s="23">
        <f>месяц!BJ35</f>
        <v>167.35378053462</v>
      </c>
      <c r="M39" s="23">
        <f>месяц!BV35</f>
        <v>181.64255768764997</v>
      </c>
      <c r="N39" s="23">
        <v>19.834723312270171</v>
      </c>
      <c r="O39" s="23">
        <v>-70.368371604050026</v>
      </c>
      <c r="P39" s="23">
        <v>-53.784080736189992</v>
      </c>
      <c r="Q39" s="23">
        <v>217.23631278162998</v>
      </c>
    </row>
    <row r="40" spans="1:17" x14ac:dyDescent="0.25">
      <c r="A40" s="14" t="s">
        <v>52</v>
      </c>
      <c r="B40" s="16" t="s">
        <v>53</v>
      </c>
      <c r="C40" s="23">
        <v>16.845904253649998</v>
      </c>
      <c r="D40" s="23">
        <v>9.8535481300600001</v>
      </c>
      <c r="E40" s="23">
        <v>20.202742907689998</v>
      </c>
      <c r="F40" s="23">
        <v>169.99676633933998</v>
      </c>
      <c r="G40" s="23">
        <v>426.40299690884001</v>
      </c>
      <c r="H40" s="23">
        <v>128.36067289600001</v>
      </c>
      <c r="I40" s="23">
        <v>129.46278810000001</v>
      </c>
      <c r="J40" s="23">
        <v>132.29857361000001</v>
      </c>
      <c r="K40" s="23">
        <v>769.4288487</v>
      </c>
      <c r="L40" s="23">
        <f>месяц!BJ36</f>
        <v>1258.3232278569999</v>
      </c>
      <c r="M40" s="23">
        <f>месяц!BV36</f>
        <v>1203.284508</v>
      </c>
      <c r="N40" s="23">
        <v>1172.6895997500001</v>
      </c>
      <c r="O40" s="23">
        <v>559.20167824999999</v>
      </c>
      <c r="P40" s="23">
        <v>383.96293459999998</v>
      </c>
      <c r="Q40" s="23">
        <v>880.71356500000002</v>
      </c>
    </row>
    <row r="41" spans="1:17" x14ac:dyDescent="0.25">
      <c r="A41" s="14" t="s">
        <v>54</v>
      </c>
      <c r="B41" s="16" t="s">
        <v>50</v>
      </c>
      <c r="C41" s="23">
        <v>-20.722042969669999</v>
      </c>
      <c r="D41" s="23">
        <v>-14.58102124349</v>
      </c>
      <c r="E41" s="23">
        <v>-9.3328762926900009</v>
      </c>
      <c r="F41" s="23">
        <v>-43.228530586719998</v>
      </c>
      <c r="G41" s="23">
        <v>-395.38919233259998</v>
      </c>
      <c r="H41" s="23">
        <v>-48.56500847137</v>
      </c>
      <c r="I41" s="23">
        <v>-124.50704724862</v>
      </c>
      <c r="J41" s="23">
        <v>-89.27479473548</v>
      </c>
      <c r="K41" s="23">
        <v>-600.09434455925998</v>
      </c>
      <c r="L41" s="23">
        <f>месяц!BJ37</f>
        <v>-1090.9694473223799</v>
      </c>
      <c r="M41" s="23">
        <f>месяц!BV37</f>
        <v>-1021.64195031235</v>
      </c>
      <c r="N41" s="23">
        <v>-1152.8548764377299</v>
      </c>
      <c r="O41" s="23">
        <v>-629.57004985405001</v>
      </c>
      <c r="P41" s="23">
        <v>-437.74701533618997</v>
      </c>
      <c r="Q41" s="23">
        <v>-663.47725221837004</v>
      </c>
    </row>
    <row r="42" spans="1:17" x14ac:dyDescent="0.25">
      <c r="A42" s="14" t="s">
        <v>55</v>
      </c>
      <c r="B42" s="15" t="s">
        <v>93</v>
      </c>
      <c r="C42" s="23">
        <f>C43+C44</f>
        <v>22.379870770509967</v>
      </c>
      <c r="D42" s="23">
        <f t="shared" ref="D42:K42" si="7">D43+D44</f>
        <v>33.113936170459993</v>
      </c>
      <c r="E42" s="23">
        <f t="shared" si="7"/>
        <v>37.847714705489977</v>
      </c>
      <c r="F42" s="23">
        <f t="shared" si="7"/>
        <v>66.459770272409969</v>
      </c>
      <c r="G42" s="23">
        <f t="shared" si="7"/>
        <v>164.36391891721999</v>
      </c>
      <c r="H42" s="23">
        <f t="shared" si="7"/>
        <v>107.67214425294998</v>
      </c>
      <c r="I42" s="23">
        <f t="shared" si="7"/>
        <v>162.32052920869995</v>
      </c>
      <c r="J42" s="23">
        <f t="shared" si="7"/>
        <v>282.64830364973</v>
      </c>
      <c r="K42" s="23">
        <f t="shared" si="7"/>
        <v>217.36025975809002</v>
      </c>
      <c r="L42" s="23">
        <f>месяц!BJ38</f>
        <v>101.56417940184997</v>
      </c>
      <c r="M42" s="23">
        <f>месяц!BV38</f>
        <v>-102.58664889103989</v>
      </c>
      <c r="N42" s="23">
        <v>-126.28113202713007</v>
      </c>
      <c r="O42" s="23">
        <v>-14.658285765319988</v>
      </c>
      <c r="P42" s="23">
        <v>-57.060529189359954</v>
      </c>
      <c r="Q42" s="23">
        <v>-2.7319850228502673</v>
      </c>
    </row>
    <row r="43" spans="1:17" x14ac:dyDescent="0.25">
      <c r="A43" s="14" t="s">
        <v>56</v>
      </c>
      <c r="B43" s="16" t="s">
        <v>53</v>
      </c>
      <c r="C43" s="23">
        <v>159.24045236398999</v>
      </c>
      <c r="D43" s="23">
        <v>168.23082680461999</v>
      </c>
      <c r="E43" s="23">
        <v>210.14925805212999</v>
      </c>
      <c r="F43" s="23">
        <v>304.55576430705997</v>
      </c>
      <c r="G43" s="23">
        <v>169.80860483428</v>
      </c>
      <c r="H43" s="23">
        <v>419.86173260730999</v>
      </c>
      <c r="I43" s="23">
        <v>580.40532088170994</v>
      </c>
      <c r="J43" s="23">
        <v>905.98635019308995</v>
      </c>
      <c r="K43" s="23">
        <v>1225.26692596373</v>
      </c>
      <c r="L43" s="23">
        <f>месяц!BJ39</f>
        <v>1184.3702966482399</v>
      </c>
      <c r="M43" s="23">
        <f>месяц!BV39</f>
        <v>1336.4539591308501</v>
      </c>
      <c r="N43" s="23">
        <v>1551.6092633103899</v>
      </c>
      <c r="O43" s="23">
        <v>1123.63738543619</v>
      </c>
      <c r="P43" s="23">
        <v>931.26588118285997</v>
      </c>
      <c r="Q43" s="23">
        <v>1287.9438354727499</v>
      </c>
    </row>
    <row r="44" spans="1:17" x14ac:dyDescent="0.25">
      <c r="A44" s="14" t="s">
        <v>57</v>
      </c>
      <c r="B44" s="16" t="s">
        <v>50</v>
      </c>
      <c r="C44" s="23">
        <v>-136.86058159348002</v>
      </c>
      <c r="D44" s="23">
        <v>-135.11689063416</v>
      </c>
      <c r="E44" s="23">
        <v>-172.30154334664002</v>
      </c>
      <c r="F44" s="23">
        <v>-238.09599403465</v>
      </c>
      <c r="G44" s="23">
        <v>-5.4446859170600002</v>
      </c>
      <c r="H44" s="23">
        <v>-312.18958835436001</v>
      </c>
      <c r="I44" s="23">
        <v>-418.08479167300999</v>
      </c>
      <c r="J44" s="23">
        <v>-623.33804654335995</v>
      </c>
      <c r="K44" s="23">
        <v>-1007.90666620564</v>
      </c>
      <c r="L44" s="23">
        <f>месяц!BJ40</f>
        <v>-1082.8061172463899</v>
      </c>
      <c r="M44" s="23">
        <f>месяц!BV40</f>
        <v>-1439.04060802189</v>
      </c>
      <c r="N44" s="23">
        <v>-1677.89039533752</v>
      </c>
      <c r="O44" s="23">
        <v>-1138.29567120151</v>
      </c>
      <c r="P44" s="23">
        <v>-988.32641037221993</v>
      </c>
      <c r="Q44" s="23">
        <v>-1290.6758204956002</v>
      </c>
    </row>
    <row r="45" spans="1:17" x14ac:dyDescent="0.25">
      <c r="A45" s="14" t="s">
        <v>58</v>
      </c>
      <c r="B45" s="15" t="s">
        <v>59</v>
      </c>
      <c r="C45" s="23">
        <f>C35-C36-C39-C42</f>
        <v>-194.5727633576297</v>
      </c>
      <c r="D45" s="23">
        <f t="shared" ref="D45:K45" si="8">D35-D36-D39-D42</f>
        <v>-92.234959289200248</v>
      </c>
      <c r="E45" s="23">
        <f t="shared" si="8"/>
        <v>-63.19619511201882</v>
      </c>
      <c r="F45" s="23">
        <f t="shared" si="8"/>
        <v>40.363017850800375</v>
      </c>
      <c r="G45" s="23">
        <f t="shared" si="8"/>
        <v>-125.59542342716077</v>
      </c>
      <c r="H45" s="23">
        <f t="shared" si="8"/>
        <v>-94.378843310850243</v>
      </c>
      <c r="I45" s="23">
        <f t="shared" si="8"/>
        <v>73.20929955516965</v>
      </c>
      <c r="J45" s="23">
        <f t="shared" si="8"/>
        <v>238.19784626295063</v>
      </c>
      <c r="K45" s="23">
        <f t="shared" si="8"/>
        <v>70.146184215210326</v>
      </c>
      <c r="L45" s="23">
        <f>месяц!BJ41</f>
        <v>-91.536904985292381</v>
      </c>
      <c r="M45" s="23">
        <f>месяц!BV41</f>
        <v>-98.442929949588205</v>
      </c>
      <c r="N45" s="23">
        <v>61.322906415338792</v>
      </c>
      <c r="O45" s="23">
        <v>-425.27652245203109</v>
      </c>
      <c r="P45" s="23">
        <v>65.737276834049453</v>
      </c>
      <c r="Q45" s="23">
        <v>277.43277256161809</v>
      </c>
    </row>
    <row r="46" spans="1:17" x14ac:dyDescent="0.25">
      <c r="A46" s="67" t="s">
        <v>62</v>
      </c>
      <c r="B46" s="6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7" x14ac:dyDescent="0.25">
      <c r="A47" s="69"/>
      <c r="B47" s="70"/>
    </row>
    <row r="48" spans="1:17" x14ac:dyDescent="0.25">
      <c r="B48" s="45"/>
    </row>
  </sheetData>
  <mergeCells count="4">
    <mergeCell ref="A1:B1"/>
    <mergeCell ref="A46:B46"/>
    <mergeCell ref="A2:B2"/>
    <mergeCell ref="A47:B4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R43"/>
  <sheetViews>
    <sheetView tabSelected="1" view="pageBreakPreview" zoomScale="80" zoomScaleNormal="80" zoomScaleSheetLayoutView="80" zoomScalePageLayoutView="8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T15" sqref="AT15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26" width="9.85546875" style="1" customWidth="1"/>
    <col min="27" max="38" width="10" style="1" customWidth="1"/>
    <col min="39" max="41" width="10.5703125" style="1" customWidth="1"/>
    <col min="42" max="42" width="10.140625" style="1" customWidth="1"/>
    <col min="43" max="44" width="10.5703125" style="1" customWidth="1"/>
    <col min="45" max="16384" width="8.85546875" style="1"/>
  </cols>
  <sheetData>
    <row r="1" spans="1:44" ht="14.25" customHeight="1" x14ac:dyDescent="0.25">
      <c r="A1" s="66" t="s">
        <v>89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4" ht="30" customHeight="1" x14ac:dyDescent="0.25">
      <c r="A2" s="68" t="s">
        <v>95</v>
      </c>
      <c r="B2" s="68"/>
    </row>
    <row r="3" spans="1:44" x14ac:dyDescent="0.25">
      <c r="A3" s="3" t="s">
        <v>0</v>
      </c>
      <c r="B3" s="4" t="s">
        <v>1</v>
      </c>
      <c r="C3" s="25" t="s">
        <v>69</v>
      </c>
      <c r="D3" s="25" t="s">
        <v>70</v>
      </c>
      <c r="E3" s="25" t="s">
        <v>71</v>
      </c>
      <c r="F3" s="26" t="s">
        <v>72</v>
      </c>
      <c r="G3" s="25" t="s">
        <v>73</v>
      </c>
      <c r="H3" s="25" t="s">
        <v>74</v>
      </c>
      <c r="I3" s="25" t="s">
        <v>75</v>
      </c>
      <c r="J3" s="26" t="s">
        <v>76</v>
      </c>
      <c r="K3" s="25" t="s">
        <v>77</v>
      </c>
      <c r="L3" s="25" t="s">
        <v>78</v>
      </c>
      <c r="M3" s="25" t="s">
        <v>79</v>
      </c>
      <c r="N3" s="26" t="s">
        <v>80</v>
      </c>
      <c r="O3" s="25" t="s">
        <v>81</v>
      </c>
      <c r="P3" s="25" t="s">
        <v>82</v>
      </c>
      <c r="Q3" s="25" t="s">
        <v>83</v>
      </c>
      <c r="R3" s="26" t="s">
        <v>84</v>
      </c>
      <c r="S3" s="25" t="s">
        <v>85</v>
      </c>
      <c r="T3" s="25" t="s">
        <v>86</v>
      </c>
      <c r="U3" s="25" t="s">
        <v>87</v>
      </c>
      <c r="V3" s="26" t="s">
        <v>94</v>
      </c>
      <c r="W3" s="25" t="s">
        <v>96</v>
      </c>
      <c r="X3" s="25" t="s">
        <v>97</v>
      </c>
      <c r="Y3" s="25" t="s">
        <v>98</v>
      </c>
      <c r="Z3" s="26" t="s">
        <v>99</v>
      </c>
      <c r="AA3" s="25" t="s">
        <v>100</v>
      </c>
      <c r="AB3" s="25" t="s">
        <v>101</v>
      </c>
      <c r="AC3" s="25" t="s">
        <v>102</v>
      </c>
      <c r="AD3" s="26" t="s">
        <v>104</v>
      </c>
      <c r="AE3" s="25" t="s">
        <v>105</v>
      </c>
      <c r="AF3" s="25" t="s">
        <v>106</v>
      </c>
      <c r="AG3" s="25" t="s">
        <v>107</v>
      </c>
      <c r="AH3" s="26" t="s">
        <v>109</v>
      </c>
      <c r="AI3" s="25" t="s">
        <v>108</v>
      </c>
      <c r="AJ3" s="25" t="s">
        <v>110</v>
      </c>
      <c r="AK3" s="25" t="s">
        <v>111</v>
      </c>
      <c r="AL3" s="26" t="s">
        <v>112</v>
      </c>
      <c r="AM3" s="25" t="s">
        <v>113</v>
      </c>
      <c r="AN3" s="25" t="s">
        <v>114</v>
      </c>
      <c r="AO3" s="25" t="s">
        <v>115</v>
      </c>
      <c r="AP3" s="26" t="s">
        <v>117</v>
      </c>
      <c r="AQ3" s="25" t="s">
        <v>118</v>
      </c>
      <c r="AR3" s="25" t="s">
        <v>120</v>
      </c>
    </row>
    <row r="4" spans="1:44" ht="15" customHeight="1" x14ac:dyDescent="0.25">
      <c r="B4" s="18" t="s">
        <v>2</v>
      </c>
      <c r="C4" s="17"/>
      <c r="D4" s="17"/>
      <c r="E4" s="17"/>
      <c r="F4" s="27"/>
      <c r="G4" s="17"/>
      <c r="H4" s="17"/>
      <c r="I4" s="17"/>
      <c r="J4" s="27"/>
      <c r="K4" s="17"/>
      <c r="L4" s="17"/>
      <c r="M4" s="17"/>
      <c r="N4" s="27"/>
      <c r="O4" s="17"/>
      <c r="P4" s="17"/>
      <c r="Q4" s="17"/>
      <c r="R4" s="27"/>
      <c r="S4" s="17"/>
      <c r="T4" s="17"/>
      <c r="U4" s="17"/>
      <c r="V4" s="27"/>
      <c r="W4" s="17"/>
      <c r="X4" s="17"/>
      <c r="Y4" s="17"/>
      <c r="Z4" s="27"/>
      <c r="AA4" s="17"/>
      <c r="AB4" s="17"/>
      <c r="AC4" s="17"/>
      <c r="AD4" s="27"/>
      <c r="AE4" s="17"/>
      <c r="AF4" s="17"/>
      <c r="AG4" s="17"/>
      <c r="AH4" s="27"/>
      <c r="AI4" s="17"/>
      <c r="AJ4" s="17"/>
      <c r="AK4" s="17"/>
      <c r="AL4" s="27"/>
      <c r="AM4" s="51"/>
      <c r="AN4" s="51"/>
      <c r="AO4" s="51"/>
      <c r="AP4" s="27"/>
      <c r="AQ4" s="51"/>
      <c r="AR4" s="17"/>
    </row>
    <row r="5" spans="1:44" s="7" customFormat="1" ht="14.25" x14ac:dyDescent="0.2">
      <c r="A5" s="5">
        <v>1</v>
      </c>
      <c r="B5" s="20" t="s">
        <v>3</v>
      </c>
      <c r="C5" s="21">
        <v>1640.1468433228401</v>
      </c>
      <c r="D5" s="21">
        <v>3717.4651738647799</v>
      </c>
      <c r="E5" s="21">
        <v>5617.7008466616298</v>
      </c>
      <c r="F5" s="28">
        <f>год!H5</f>
        <v>7644.2353337914001</v>
      </c>
      <c r="G5" s="21">
        <v>1735.98193923342</v>
      </c>
      <c r="H5" s="21">
        <v>3899.6010087330496</v>
      </c>
      <c r="I5" s="21">
        <v>5688.5324688865703</v>
      </c>
      <c r="J5" s="28">
        <f>год!I5</f>
        <v>8064.5214480472196</v>
      </c>
      <c r="K5" s="21">
        <v>1736.8505808526202</v>
      </c>
      <c r="L5" s="21">
        <v>3698.4603951766803</v>
      </c>
      <c r="M5" s="21">
        <v>5686.82380797525</v>
      </c>
      <c r="N5" s="28">
        <f>год!J5</f>
        <v>8165.1245960456799</v>
      </c>
      <c r="O5" s="21">
        <v>1790.56638755581</v>
      </c>
      <c r="P5" s="21">
        <v>4052.0630366949704</v>
      </c>
      <c r="Q5" s="21">
        <v>6325.3580990395803</v>
      </c>
      <c r="R5" s="28">
        <f>год!K5</f>
        <v>8905.6590680563695</v>
      </c>
      <c r="S5" s="21">
        <v>2005.8304579984399</v>
      </c>
      <c r="T5" s="21">
        <v>4495.5652215180198</v>
      </c>
      <c r="U5" s="21">
        <v>6812.1088506198003</v>
      </c>
      <c r="V5" s="28">
        <f>месяц!BJ5</f>
        <v>9308.1515759596314</v>
      </c>
      <c r="W5" s="21">
        <f>месяц!BM5</f>
        <v>1991.5368398211699</v>
      </c>
      <c r="X5" s="21">
        <f>месяц!BP5</f>
        <v>4616.7882341119102</v>
      </c>
      <c r="Y5" s="21">
        <f>месяц!BS5</f>
        <v>7031.4250070632197</v>
      </c>
      <c r="Z5" s="28">
        <f>месяц!BV5</f>
        <v>9923.8411697545289</v>
      </c>
      <c r="AA5" s="21">
        <v>2325.6252025198701</v>
      </c>
      <c r="AB5" s="21">
        <v>5048.9652105967898</v>
      </c>
      <c r="AC5" s="41">
        <v>7584.2773451573203</v>
      </c>
      <c r="AD5" s="28">
        <v>10758.1442018504</v>
      </c>
      <c r="AE5" s="21">
        <v>2485.4638808142799</v>
      </c>
      <c r="AF5" s="21">
        <v>5540.7046136754407</v>
      </c>
      <c r="AG5" s="21">
        <v>8476.7202737187108</v>
      </c>
      <c r="AH5" s="28">
        <v>12392.449437392301</v>
      </c>
      <c r="AI5" s="21">
        <v>2766.6565720152898</v>
      </c>
      <c r="AJ5" s="21">
        <v>6198.8669498119298</v>
      </c>
      <c r="AK5" s="21">
        <v>9490.0127219887599</v>
      </c>
      <c r="AL5" s="49">
        <v>13572.3130061912</v>
      </c>
      <c r="AM5" s="52">
        <v>3063.05233556345</v>
      </c>
      <c r="AN5" s="52">
        <v>6330.6635911254007</v>
      </c>
      <c r="AO5" s="52">
        <v>9970.1725304713691</v>
      </c>
      <c r="AP5" s="49">
        <v>14901.165969593301</v>
      </c>
      <c r="AQ5" s="52">
        <v>3410.4098646848702</v>
      </c>
      <c r="AR5" s="21">
        <v>7509.09137439608</v>
      </c>
    </row>
    <row r="6" spans="1:44" s="10" customFormat="1" ht="29.25" x14ac:dyDescent="0.25">
      <c r="A6" s="8" t="s">
        <v>4</v>
      </c>
      <c r="B6" s="6" t="s">
        <v>5</v>
      </c>
      <c r="C6" s="22">
        <v>375.62084189028997</v>
      </c>
      <c r="D6" s="22">
        <v>806.74662096732993</v>
      </c>
      <c r="E6" s="22">
        <v>1210.3625784445901</v>
      </c>
      <c r="F6" s="29">
        <f>год!H6</f>
        <v>1644.4919449311499</v>
      </c>
      <c r="G6" s="22">
        <v>425.60468898473999</v>
      </c>
      <c r="H6" s="22">
        <v>795.28563444474003</v>
      </c>
      <c r="I6" s="22">
        <v>1126.4176066943</v>
      </c>
      <c r="J6" s="29">
        <f>год!I6</f>
        <v>1624.3527503049199</v>
      </c>
      <c r="K6" s="22">
        <v>383.50545098958003</v>
      </c>
      <c r="L6" s="22">
        <v>671.38811363675995</v>
      </c>
      <c r="M6" s="22">
        <v>1049.13812086757</v>
      </c>
      <c r="N6" s="29">
        <f>год!J6</f>
        <v>1514.9953985391298</v>
      </c>
      <c r="O6" s="22">
        <v>373.25440059930997</v>
      </c>
      <c r="P6" s="22">
        <v>756.83653541848003</v>
      </c>
      <c r="Q6" s="22">
        <v>1175.1836314453899</v>
      </c>
      <c r="R6" s="29">
        <f>год!K6</f>
        <v>1670.7936317229298</v>
      </c>
      <c r="S6" s="22">
        <v>369.12474074740004</v>
      </c>
      <c r="T6" s="22">
        <v>773.70824931735001</v>
      </c>
      <c r="U6" s="22">
        <v>1168.2031603884</v>
      </c>
      <c r="V6" s="29">
        <f>месяц!BJ6</f>
        <v>1616.7279957999299</v>
      </c>
      <c r="W6" s="22">
        <f>месяц!BM6</f>
        <v>313.10650681759995</v>
      </c>
      <c r="X6" s="22">
        <f>месяц!BP6</f>
        <v>692.53704471895992</v>
      </c>
      <c r="Y6" s="22">
        <f>месяц!BS6</f>
        <v>1083.4736800458199</v>
      </c>
      <c r="Z6" s="29">
        <f>месяц!BV6</f>
        <v>1578.09523762916</v>
      </c>
      <c r="AA6" s="22">
        <v>324.91630513806001</v>
      </c>
      <c r="AB6" s="22">
        <v>733.05997173465005</v>
      </c>
      <c r="AC6" s="42">
        <v>1151.2551941378899</v>
      </c>
      <c r="AD6" s="29">
        <v>1703.02585227639</v>
      </c>
      <c r="AE6" s="22">
        <v>338.13000416174998</v>
      </c>
      <c r="AF6" s="22">
        <v>814.4791865039</v>
      </c>
      <c r="AG6" s="22">
        <v>1285.0099476768501</v>
      </c>
      <c r="AH6" s="29">
        <v>2085.2410350805799</v>
      </c>
      <c r="AI6" s="22">
        <v>370.65913654887999</v>
      </c>
      <c r="AJ6" s="22">
        <v>886.64674467213001</v>
      </c>
      <c r="AK6" s="22">
        <v>1522.7016686345701</v>
      </c>
      <c r="AL6" s="29">
        <v>2453.0559697703502</v>
      </c>
      <c r="AM6" s="53">
        <v>471.23872118201001</v>
      </c>
      <c r="AN6" s="53">
        <v>1391.97362704029</v>
      </c>
      <c r="AO6" s="53">
        <v>2395.6902765598998</v>
      </c>
      <c r="AP6" s="29">
        <v>3776.0031967672799</v>
      </c>
      <c r="AQ6" s="53">
        <v>586.44530734164005</v>
      </c>
      <c r="AR6" s="22">
        <v>1393.9074182732199</v>
      </c>
    </row>
    <row r="7" spans="1:44" s="10" customFormat="1" x14ac:dyDescent="0.25">
      <c r="A7" s="11" t="s">
        <v>6</v>
      </c>
      <c r="B7" s="6" t="s">
        <v>67</v>
      </c>
      <c r="C7" s="22">
        <f t="shared" ref="C7:I7" si="0">C5-C6</f>
        <v>1264.5260014325502</v>
      </c>
      <c r="D7" s="22">
        <f t="shared" si="0"/>
        <v>2910.7185528974501</v>
      </c>
      <c r="E7" s="22">
        <f t="shared" si="0"/>
        <v>4407.3382682170395</v>
      </c>
      <c r="F7" s="29">
        <f>год!H7</f>
        <v>5999.74338886025</v>
      </c>
      <c r="G7" s="22">
        <f t="shared" si="0"/>
        <v>1310.37725024868</v>
      </c>
      <c r="H7" s="22">
        <f t="shared" si="0"/>
        <v>3104.3153742883096</v>
      </c>
      <c r="I7" s="22">
        <f t="shared" si="0"/>
        <v>4562.1148621922703</v>
      </c>
      <c r="J7" s="29">
        <f>год!I7</f>
        <v>6440.1686977422996</v>
      </c>
      <c r="K7" s="22">
        <f t="shared" ref="K7:U7" si="1">K5-K6</f>
        <v>1353.3451298630403</v>
      </c>
      <c r="L7" s="22">
        <f t="shared" si="1"/>
        <v>3027.0722815399204</v>
      </c>
      <c r="M7" s="22">
        <f t="shared" si="1"/>
        <v>4637.6856871076798</v>
      </c>
      <c r="N7" s="29">
        <f>год!J7</f>
        <v>6650.1291975065506</v>
      </c>
      <c r="O7" s="22">
        <f t="shared" si="1"/>
        <v>1417.3119869565</v>
      </c>
      <c r="P7" s="22">
        <f t="shared" si="1"/>
        <v>3295.2265012764901</v>
      </c>
      <c r="Q7" s="22">
        <f t="shared" ref="Q7" si="2">Q5-Q6</f>
        <v>5150.17446759419</v>
      </c>
      <c r="R7" s="29">
        <f>год!K7</f>
        <v>7234.8654363334399</v>
      </c>
      <c r="S7" s="22">
        <f t="shared" si="1"/>
        <v>1636.7057172510399</v>
      </c>
      <c r="T7" s="22">
        <f t="shared" si="1"/>
        <v>3721.8569722006696</v>
      </c>
      <c r="U7" s="22">
        <f t="shared" si="1"/>
        <v>5643.9056902314005</v>
      </c>
      <c r="V7" s="29">
        <f>месяц!BJ7</f>
        <v>7691.4235801597015</v>
      </c>
      <c r="W7" s="22">
        <f>месяц!BM7</f>
        <v>1678.43033300357</v>
      </c>
      <c r="X7" s="22">
        <f>месяц!BP7</f>
        <v>3924.2511893929504</v>
      </c>
      <c r="Y7" s="22">
        <f>месяц!BS7</f>
        <v>5947.9513270173993</v>
      </c>
      <c r="Z7" s="29">
        <f>месяц!BV7</f>
        <v>8345.7459321253682</v>
      </c>
      <c r="AA7" s="22">
        <v>2000.7088973818099</v>
      </c>
      <c r="AB7" s="22">
        <v>4315.9052388621394</v>
      </c>
      <c r="AC7" s="42">
        <v>6433.0221510194306</v>
      </c>
      <c r="AD7" s="29">
        <v>9055.1183495740097</v>
      </c>
      <c r="AE7" s="22">
        <f>AE5-AE6</f>
        <v>2147.3338766525299</v>
      </c>
      <c r="AF7" s="22">
        <f>AF5-AF6</f>
        <v>4726.225427171541</v>
      </c>
      <c r="AG7" s="22">
        <f t="shared" ref="AG7:AI7" si="3">AG5-AG6</f>
        <v>7191.7103260418608</v>
      </c>
      <c r="AH7" s="29">
        <f t="shared" si="3"/>
        <v>10307.20840231172</v>
      </c>
      <c r="AI7" s="47">
        <f t="shared" si="3"/>
        <v>2395.99743546641</v>
      </c>
      <c r="AJ7" s="47">
        <f>AJ5-AJ6</f>
        <v>5312.2202051397999</v>
      </c>
      <c r="AK7" s="47">
        <v>7967.3110533541894</v>
      </c>
      <c r="AL7" s="46">
        <f>AL5-AL6</f>
        <v>11119.25703642085</v>
      </c>
      <c r="AM7" s="54">
        <v>2591.8136143814399</v>
      </c>
      <c r="AN7" s="54">
        <v>4938.6899640851107</v>
      </c>
      <c r="AO7" s="54">
        <v>7574.4822539114693</v>
      </c>
      <c r="AP7" s="46">
        <v>11125.162772826021</v>
      </c>
      <c r="AQ7" s="54">
        <v>2823.9645573432299</v>
      </c>
      <c r="AR7" s="47">
        <f>AR5-AR6</f>
        <v>6115.1839561228599</v>
      </c>
    </row>
    <row r="8" spans="1:44" s="10" customFormat="1" x14ac:dyDescent="0.25">
      <c r="A8" s="11"/>
      <c r="B8" s="12" t="s">
        <v>7</v>
      </c>
      <c r="C8" s="9"/>
      <c r="D8" s="9"/>
      <c r="E8" s="9"/>
      <c r="F8" s="30"/>
      <c r="G8" s="9"/>
      <c r="H8" s="9"/>
      <c r="I8" s="9"/>
      <c r="J8" s="30"/>
      <c r="K8" s="9"/>
      <c r="L8" s="9"/>
      <c r="M8" s="9"/>
      <c r="N8" s="30"/>
      <c r="O8" s="9"/>
      <c r="P8" s="9"/>
      <c r="Q8" s="9"/>
      <c r="R8" s="30"/>
      <c r="S8" s="9"/>
      <c r="T8" s="9"/>
      <c r="U8" s="9"/>
      <c r="V8" s="30"/>
      <c r="W8" s="9"/>
      <c r="X8" s="9"/>
      <c r="Y8" s="9"/>
      <c r="Z8" s="30"/>
      <c r="AA8" s="9"/>
      <c r="AB8" s="9"/>
      <c r="AC8" s="43"/>
      <c r="AD8" s="30"/>
      <c r="AE8" s="9"/>
      <c r="AF8" s="9"/>
      <c r="AG8" s="9"/>
      <c r="AH8" s="30"/>
      <c r="AI8" s="9"/>
      <c r="AJ8" s="9"/>
      <c r="AK8" s="9"/>
      <c r="AL8" s="30"/>
      <c r="AM8" s="55"/>
      <c r="AN8" s="55"/>
      <c r="AO8" s="55"/>
      <c r="AP8" s="30"/>
      <c r="AQ8" s="55"/>
      <c r="AR8" s="9"/>
    </row>
    <row r="9" spans="1:44" x14ac:dyDescent="0.25">
      <c r="A9" s="13" t="s">
        <v>8</v>
      </c>
      <c r="B9" s="16" t="s">
        <v>9</v>
      </c>
      <c r="C9" s="23">
        <v>493.65814787533003</v>
      </c>
      <c r="D9" s="23">
        <v>1091.01282061649</v>
      </c>
      <c r="E9" s="23">
        <v>1511.8832401818702</v>
      </c>
      <c r="F9" s="31">
        <f>год!H9</f>
        <v>1927.9429326843301</v>
      </c>
      <c r="G9" s="23">
        <v>502.43237375617997</v>
      </c>
      <c r="H9" s="23">
        <v>1119.91355049197</v>
      </c>
      <c r="I9" s="23">
        <v>1445.15430649426</v>
      </c>
      <c r="J9" s="31">
        <f>год!I9</f>
        <v>1979.88523046008</v>
      </c>
      <c r="K9" s="23">
        <v>474.71337453321001</v>
      </c>
      <c r="L9" s="23">
        <v>834.79260434752007</v>
      </c>
      <c r="M9" s="23">
        <v>1196.2052178617801</v>
      </c>
      <c r="N9" s="31">
        <f>год!J9</f>
        <v>1719.6717893933101</v>
      </c>
      <c r="O9" s="23">
        <v>497.89379768468001</v>
      </c>
      <c r="P9" s="23">
        <v>976.49486387823003</v>
      </c>
      <c r="Q9" s="23">
        <v>1483.2327731838</v>
      </c>
      <c r="R9" s="31">
        <f>год!K9</f>
        <v>1964.0038998628002</v>
      </c>
      <c r="S9" s="23">
        <v>540.63070601557001</v>
      </c>
      <c r="T9" s="23">
        <v>1233.9630979286298</v>
      </c>
      <c r="U9" s="23">
        <v>1690.31298543298</v>
      </c>
      <c r="V9" s="31">
        <f>месяц!BJ9</f>
        <v>2107.6029116428399</v>
      </c>
      <c r="W9" s="23">
        <f>месяц!BM9</f>
        <v>538.94937357346998</v>
      </c>
      <c r="X9" s="23">
        <f>месяц!BP9</f>
        <v>1242.7841035673798</v>
      </c>
      <c r="Y9" s="23">
        <f>месяц!BS9</f>
        <v>1747.27865024419</v>
      </c>
      <c r="Z9" s="31">
        <f>месяц!BV9</f>
        <v>2279.2973881845096</v>
      </c>
      <c r="AA9" s="23">
        <v>703.45924558720992</v>
      </c>
      <c r="AB9" s="23">
        <v>1396.4775601885801</v>
      </c>
      <c r="AC9" s="37">
        <v>1901.03792141646</v>
      </c>
      <c r="AD9" s="31">
        <v>2527.7276203434903</v>
      </c>
      <c r="AE9" s="23">
        <v>788.44722481067004</v>
      </c>
      <c r="AF9" s="23">
        <v>1521.9585425738799</v>
      </c>
      <c r="AG9" s="23">
        <v>2190.4040547299101</v>
      </c>
      <c r="AH9" s="31">
        <v>3104.6515503381897</v>
      </c>
      <c r="AI9" s="23">
        <v>882.13517066321992</v>
      </c>
      <c r="AJ9" s="23">
        <v>1789.87111954533</v>
      </c>
      <c r="AK9" s="23">
        <v>2543.69833352453</v>
      </c>
      <c r="AL9" s="31">
        <v>3358.15633233168</v>
      </c>
      <c r="AM9" s="56">
        <v>876.35537400936994</v>
      </c>
      <c r="AN9" s="56">
        <v>1540.9285915923401</v>
      </c>
      <c r="AO9" s="56">
        <v>2167.19051511716</v>
      </c>
      <c r="AP9" s="31">
        <v>2926.9913016733599</v>
      </c>
      <c r="AQ9" s="56">
        <v>1007.01664411967</v>
      </c>
      <c r="AR9" s="23">
        <v>2025.9434695899399</v>
      </c>
    </row>
    <row r="10" spans="1:44" x14ac:dyDescent="0.25">
      <c r="A10" s="14" t="s">
        <v>10</v>
      </c>
      <c r="B10" s="16" t="s">
        <v>11</v>
      </c>
      <c r="C10" s="23">
        <v>398.32780557986001</v>
      </c>
      <c r="D10" s="23">
        <v>885.72366794844993</v>
      </c>
      <c r="E10" s="23">
        <v>1378.54523640976</v>
      </c>
      <c r="F10" s="31">
        <f>год!H10</f>
        <v>1995.8090624840199</v>
      </c>
      <c r="G10" s="23">
        <v>457.73327683925999</v>
      </c>
      <c r="H10" s="23">
        <v>1006.40185358362</v>
      </c>
      <c r="I10" s="23">
        <v>1566.2085899381102</v>
      </c>
      <c r="J10" s="31">
        <f>год!I10</f>
        <v>2261.4825095330802</v>
      </c>
      <c r="K10" s="23">
        <v>506.82987318140999</v>
      </c>
      <c r="L10" s="23">
        <v>1119.3117226752499</v>
      </c>
      <c r="M10" s="23">
        <v>1735.00114297356</v>
      </c>
      <c r="N10" s="31">
        <f>год!J10</f>
        <v>2499.05238451999</v>
      </c>
      <c r="O10" s="23">
        <v>546.79879924493002</v>
      </c>
      <c r="P10" s="23">
        <v>1197.0200028495301</v>
      </c>
      <c r="Q10" s="23">
        <v>1857.8593469108798</v>
      </c>
      <c r="R10" s="31">
        <f>год!K10</f>
        <v>2693.4583413389901</v>
      </c>
      <c r="S10" s="23">
        <v>570.22328241233993</v>
      </c>
      <c r="T10" s="23">
        <v>1245.4301926200001</v>
      </c>
      <c r="U10" s="23">
        <v>1953.1752955505201</v>
      </c>
      <c r="V10" s="31">
        <f>месяц!BJ10</f>
        <v>2807.7966831202903</v>
      </c>
      <c r="W10" s="23">
        <f>месяц!BM10</f>
        <v>616.28683840601002</v>
      </c>
      <c r="X10" s="23">
        <f>месяц!BP10</f>
        <v>1350.55029040823</v>
      </c>
      <c r="Y10" s="23">
        <f>месяц!BS10</f>
        <v>2103.11452292882</v>
      </c>
      <c r="Z10" s="31">
        <f>месяц!BV10</f>
        <v>3018.5053746642702</v>
      </c>
      <c r="AA10" s="23">
        <v>658.38376176052998</v>
      </c>
      <c r="AB10" s="23">
        <v>1461.74015291147</v>
      </c>
      <c r="AC10" s="37">
        <v>2268.20229155065</v>
      </c>
      <c r="AD10" s="31">
        <v>3252.3185094747996</v>
      </c>
      <c r="AE10" s="23">
        <v>750.37419324743007</v>
      </c>
      <c r="AF10" s="23">
        <v>1632.3144936556698</v>
      </c>
      <c r="AG10" s="23">
        <v>2543.3288209252</v>
      </c>
      <c r="AH10" s="31">
        <v>3654.1966134324302</v>
      </c>
      <c r="AI10" s="23">
        <v>808.82474493992004</v>
      </c>
      <c r="AJ10" s="23">
        <v>1776.1987845989599</v>
      </c>
      <c r="AK10" s="23">
        <v>2760.9676769786697</v>
      </c>
      <c r="AL10" s="31">
        <v>3956.4104794416803</v>
      </c>
      <c r="AM10" s="56">
        <v>905.72255936117006</v>
      </c>
      <c r="AN10" s="56">
        <v>1773.61587501912</v>
      </c>
      <c r="AO10" s="56">
        <v>2862.8411431258501</v>
      </c>
      <c r="AP10" s="31">
        <v>4253.1392815622903</v>
      </c>
      <c r="AQ10" s="56">
        <v>937.75703928474002</v>
      </c>
      <c r="AR10" s="23">
        <v>2088.8475501552398</v>
      </c>
    </row>
    <row r="11" spans="1:44" x14ac:dyDescent="0.25">
      <c r="A11" s="14" t="s">
        <v>12</v>
      </c>
      <c r="B11" s="16" t="s">
        <v>13</v>
      </c>
      <c r="C11" s="23">
        <f t="shared" ref="C11:I11" si="4">C7-C9-C10</f>
        <v>372.54004797736008</v>
      </c>
      <c r="D11" s="23">
        <f t="shared" si="4"/>
        <v>933.98206433251016</v>
      </c>
      <c r="E11" s="23">
        <f t="shared" si="4"/>
        <v>1516.9097916254095</v>
      </c>
      <c r="F11" s="31">
        <f>год!H11</f>
        <v>2075.9913936919002</v>
      </c>
      <c r="G11" s="23">
        <f t="shared" si="4"/>
        <v>350.21159965324006</v>
      </c>
      <c r="H11" s="23">
        <f t="shared" si="4"/>
        <v>977.99997021271963</v>
      </c>
      <c r="I11" s="23">
        <f t="shared" si="4"/>
        <v>1550.7519657599003</v>
      </c>
      <c r="J11" s="31">
        <f>год!I11</f>
        <v>2198.8009577491389</v>
      </c>
      <c r="K11" s="23">
        <f t="shared" ref="K11:U11" si="5">K7-K9-K10</f>
        <v>371.80188214842019</v>
      </c>
      <c r="L11" s="23">
        <f t="shared" si="5"/>
        <v>1072.9679545171505</v>
      </c>
      <c r="M11" s="23">
        <f t="shared" si="5"/>
        <v>1706.4793262723397</v>
      </c>
      <c r="N11" s="31">
        <f>год!J11</f>
        <v>2431.4050235932505</v>
      </c>
      <c r="O11" s="23">
        <f t="shared" si="5"/>
        <v>372.61939002688996</v>
      </c>
      <c r="P11" s="23">
        <f t="shared" si="5"/>
        <v>1121.7116345487302</v>
      </c>
      <c r="Q11" s="23">
        <f t="shared" ref="Q11" si="6">Q7-Q9-Q10</f>
        <v>1809.0823474995102</v>
      </c>
      <c r="R11" s="31">
        <f>год!K11</f>
        <v>2577.4031951316501</v>
      </c>
      <c r="S11" s="23">
        <f t="shared" si="5"/>
        <v>525.85172882312997</v>
      </c>
      <c r="T11" s="23">
        <f t="shared" si="5"/>
        <v>1242.4636816520397</v>
      </c>
      <c r="U11" s="23">
        <f t="shared" si="5"/>
        <v>2000.4174092479004</v>
      </c>
      <c r="V11" s="31">
        <f>месяц!BJ11</f>
        <v>2776.0239853965713</v>
      </c>
      <c r="W11" s="23">
        <f>месяц!BM11</f>
        <v>523.19412102409001</v>
      </c>
      <c r="X11" s="23">
        <f>месяц!BP11</f>
        <v>1330.9167954173404</v>
      </c>
      <c r="Y11" s="23">
        <f>месяц!BS11</f>
        <v>2097.5581538443889</v>
      </c>
      <c r="Z11" s="31">
        <f>месяц!BV11</f>
        <v>3047.9431692765879</v>
      </c>
      <c r="AA11" s="23">
        <v>638.86589003407016</v>
      </c>
      <c r="AB11" s="23">
        <v>1457.6875257620891</v>
      </c>
      <c r="AC11" s="37">
        <v>2263.781938052321</v>
      </c>
      <c r="AD11" s="31">
        <v>3275.0722197557197</v>
      </c>
      <c r="AE11" s="37">
        <f>AE7-AE9-AE10</f>
        <v>608.51245859442986</v>
      </c>
      <c r="AF11" s="37">
        <f t="shared" ref="AF11" si="7">AF7-AF9-AF10</f>
        <v>1571.9523909419916</v>
      </c>
      <c r="AG11" s="37">
        <f>AG7-AG9-AG10</f>
        <v>2457.9774503867507</v>
      </c>
      <c r="AH11" s="31">
        <f>AH7-AH9-AH10</f>
        <v>3548.3602385411004</v>
      </c>
      <c r="AI11" s="37">
        <f>AI7-AI9-AI10</f>
        <v>705.03751986327006</v>
      </c>
      <c r="AJ11" s="37">
        <f>AJ7-AJ9-AJ10</f>
        <v>1746.1503009955102</v>
      </c>
      <c r="AK11" s="37">
        <v>2662.6450428509902</v>
      </c>
      <c r="AL11" s="31">
        <f>AL7-AL9-AL10</f>
        <v>3804.6902246474888</v>
      </c>
      <c r="AM11" s="57">
        <v>809.73568101090007</v>
      </c>
      <c r="AN11" s="57">
        <v>1624.1454974736505</v>
      </c>
      <c r="AO11" s="57">
        <v>2544.4505956684588</v>
      </c>
      <c r="AP11" s="31">
        <v>3945.0321895903717</v>
      </c>
      <c r="AQ11" s="57">
        <v>879.19087393881989</v>
      </c>
      <c r="AR11" s="37">
        <f t="shared" ref="AR11" si="8">AR7-AR9-AR10</f>
        <v>2000.3929363776801</v>
      </c>
    </row>
    <row r="12" spans="1:44" ht="15" customHeight="1" x14ac:dyDescent="0.25">
      <c r="B12" s="18" t="s">
        <v>14</v>
      </c>
      <c r="C12" s="18"/>
      <c r="D12" s="18"/>
      <c r="E12" s="18"/>
      <c r="F12" s="32"/>
      <c r="G12" s="18"/>
      <c r="H12" s="18"/>
      <c r="I12" s="18"/>
      <c r="J12" s="32"/>
      <c r="K12" s="18"/>
      <c r="L12" s="18"/>
      <c r="M12" s="18"/>
      <c r="N12" s="32"/>
      <c r="O12" s="18"/>
      <c r="P12" s="18"/>
      <c r="Q12" s="18"/>
      <c r="R12" s="32"/>
      <c r="S12" s="18"/>
      <c r="T12" s="18"/>
      <c r="U12" s="18"/>
      <c r="V12" s="32"/>
      <c r="W12" s="18"/>
      <c r="X12" s="18"/>
      <c r="Y12" s="18"/>
      <c r="Z12" s="32"/>
      <c r="AA12" s="18"/>
      <c r="AB12" s="18"/>
      <c r="AC12" s="41"/>
      <c r="AD12" s="32"/>
      <c r="AE12" s="18"/>
      <c r="AF12" s="18"/>
      <c r="AG12" s="18"/>
      <c r="AH12" s="32"/>
      <c r="AI12" s="18"/>
      <c r="AJ12" s="18"/>
      <c r="AK12" s="18"/>
      <c r="AL12" s="32"/>
      <c r="AM12" s="58"/>
      <c r="AN12" s="58"/>
      <c r="AO12" s="58"/>
      <c r="AP12" s="32"/>
      <c r="AQ12" s="58"/>
      <c r="AR12" s="18"/>
    </row>
    <row r="13" spans="1:44" s="7" customFormat="1" ht="14.25" x14ac:dyDescent="0.2">
      <c r="A13" s="5">
        <v>2</v>
      </c>
      <c r="B13" s="20" t="s">
        <v>88</v>
      </c>
      <c r="C13" s="21">
        <v>1239.7257534051498</v>
      </c>
      <c r="D13" s="21">
        <v>3009.1265077666299</v>
      </c>
      <c r="E13" s="21">
        <v>4786.1061462115094</v>
      </c>
      <c r="F13" s="28">
        <f>год!H13</f>
        <v>7679.1216984256998</v>
      </c>
      <c r="G13" s="21">
        <v>1449.1656083907601</v>
      </c>
      <c r="H13" s="21">
        <v>3496.5989943680297</v>
      </c>
      <c r="I13" s="21">
        <v>5437.2640551106606</v>
      </c>
      <c r="J13" s="28">
        <f>год!I13</f>
        <v>8343.1829775010392</v>
      </c>
      <c r="K13" s="21">
        <v>1542.9722403149599</v>
      </c>
      <c r="L13" s="21">
        <v>3693.2274060843397</v>
      </c>
      <c r="M13" s="21">
        <v>5760.3914976157503</v>
      </c>
      <c r="N13" s="28">
        <f>год!J13</f>
        <v>8806.6050106314106</v>
      </c>
      <c r="O13" s="21">
        <v>1683.2113727476299</v>
      </c>
      <c r="P13" s="21">
        <v>3961.8513028695002</v>
      </c>
      <c r="Q13" s="21">
        <v>6150.3831956244803</v>
      </c>
      <c r="R13" s="28">
        <f>год!K13</f>
        <v>9353.2640880654999</v>
      </c>
      <c r="S13" s="21">
        <v>1763.9328915756298</v>
      </c>
      <c r="T13" s="21">
        <v>4131.1478130027199</v>
      </c>
      <c r="U13" s="21">
        <v>6415.4122537359099</v>
      </c>
      <c r="V13" s="28">
        <f>месяц!BJ13</f>
        <v>9479.751626545929</v>
      </c>
      <c r="W13" s="21">
        <f>месяц!BM13</f>
        <v>1844.89877855998</v>
      </c>
      <c r="X13" s="21">
        <f>месяц!BP13</f>
        <v>4340.1967710537801</v>
      </c>
      <c r="Y13" s="21">
        <f>месяц!BS13</f>
        <v>6663.3646353832692</v>
      </c>
      <c r="Z13" s="28">
        <f>месяц!BV13</f>
        <v>9936.4391856770508</v>
      </c>
      <c r="AA13" s="21">
        <v>1976.7242294003402</v>
      </c>
      <c r="AB13" s="21">
        <v>4611.6252917636903</v>
      </c>
      <c r="AC13" s="41">
        <v>7080.7803150689006</v>
      </c>
      <c r="AD13" s="28">
        <v>10810.050612721099</v>
      </c>
      <c r="AE13" s="21">
        <v>2142.3756883884798</v>
      </c>
      <c r="AF13" s="21">
        <v>5032.75895307476</v>
      </c>
      <c r="AG13" s="21">
        <v>7722.7748683337904</v>
      </c>
      <c r="AH13" s="28">
        <v>11882.169756656</v>
      </c>
      <c r="AI13" s="21">
        <v>2359.2841886532001</v>
      </c>
      <c r="AJ13" s="21">
        <v>5503.1233601966505</v>
      </c>
      <c r="AK13" s="21">
        <v>8747.5523305209808</v>
      </c>
      <c r="AL13" s="28">
        <v>13567.592722896499</v>
      </c>
      <c r="AM13" s="52">
        <v>2721.7964713067799</v>
      </c>
      <c r="AN13" s="52">
        <v>6544.3889479071904</v>
      </c>
      <c r="AO13" s="52">
        <v>10265.930489332199</v>
      </c>
      <c r="AP13" s="28">
        <v>15577.734141413699</v>
      </c>
      <c r="AQ13" s="52">
        <v>3163.8057273468903</v>
      </c>
      <c r="AR13" s="21">
        <v>7062.4083061797101</v>
      </c>
    </row>
    <row r="14" spans="1:44" x14ac:dyDescent="0.25">
      <c r="A14" s="14" t="s">
        <v>15</v>
      </c>
      <c r="B14" s="15" t="s">
        <v>16</v>
      </c>
      <c r="C14" s="23">
        <v>91.811727115020005</v>
      </c>
      <c r="D14" s="23">
        <v>202.62230394823001</v>
      </c>
      <c r="E14" s="23">
        <v>315.72362261428998</v>
      </c>
      <c r="F14" s="31">
        <f>год!H14</f>
        <v>468.83073424514004</v>
      </c>
      <c r="G14" s="23">
        <v>93.121852129300009</v>
      </c>
      <c r="H14" s="23">
        <v>218.87736802989002</v>
      </c>
      <c r="I14" s="23">
        <v>342.49510226839004</v>
      </c>
      <c r="J14" s="31">
        <f>год!I14</f>
        <v>508.24840141513999</v>
      </c>
      <c r="K14" s="23">
        <v>98.481226055960008</v>
      </c>
      <c r="L14" s="23">
        <v>234.53608295754998</v>
      </c>
      <c r="M14" s="23">
        <v>369.20510230779996</v>
      </c>
      <c r="N14" s="31">
        <f>год!J14</f>
        <v>546.04025969755003</v>
      </c>
      <c r="O14" s="23">
        <v>108.23579515913001</v>
      </c>
      <c r="P14" s="23">
        <v>248.25114144122</v>
      </c>
      <c r="Q14" s="23">
        <v>395.57624246453997</v>
      </c>
      <c r="R14" s="31">
        <f>год!K14</f>
        <v>585.00275142830003</v>
      </c>
      <c r="S14" s="23">
        <v>115.12052349533</v>
      </c>
      <c r="T14" s="23">
        <v>260.55996294148002</v>
      </c>
      <c r="U14" s="23">
        <v>414.19921125159999</v>
      </c>
      <c r="V14" s="31">
        <f>месяц!BJ14</f>
        <v>603.22598741033994</v>
      </c>
      <c r="W14" s="23">
        <f>месяц!BM14</f>
        <v>115.37872498152001</v>
      </c>
      <c r="X14" s="23">
        <f>месяц!BP14</f>
        <v>267.92193520456999</v>
      </c>
      <c r="Y14" s="23">
        <f>месяц!BS14</f>
        <v>421.41931057191999</v>
      </c>
      <c r="Z14" s="31">
        <f>месяц!BV14</f>
        <v>625.04772035507995</v>
      </c>
      <c r="AA14" s="23">
        <v>124.30206921431</v>
      </c>
      <c r="AB14" s="23">
        <v>282.24669863066998</v>
      </c>
      <c r="AC14" s="37">
        <v>438.52702188952003</v>
      </c>
      <c r="AD14" s="31">
        <v>657.34800850418992</v>
      </c>
      <c r="AE14" s="23">
        <v>140.10840611820001</v>
      </c>
      <c r="AF14" s="23">
        <v>317.70664355040003</v>
      </c>
      <c r="AG14" s="23">
        <v>497.61467272426</v>
      </c>
      <c r="AH14" s="31">
        <v>749.74633842897993</v>
      </c>
      <c r="AI14" s="23">
        <v>149.55619670095001</v>
      </c>
      <c r="AJ14" s="23">
        <v>345.72732896253001</v>
      </c>
      <c r="AK14" s="23">
        <v>548.04565498934005</v>
      </c>
      <c r="AL14" s="31">
        <v>840.60300717112</v>
      </c>
      <c r="AM14" s="56">
        <v>171.78526512466001</v>
      </c>
      <c r="AN14" s="56">
        <v>405.62226618351002</v>
      </c>
      <c r="AO14" s="56">
        <v>604.68980671817008</v>
      </c>
      <c r="AP14" s="31">
        <v>936.88739254845996</v>
      </c>
      <c r="AQ14" s="56">
        <v>170.60779939196999</v>
      </c>
      <c r="AR14" s="23">
        <v>397.40278760103001</v>
      </c>
    </row>
    <row r="15" spans="1:44" x14ac:dyDescent="0.25">
      <c r="A15" s="14" t="s">
        <v>17</v>
      </c>
      <c r="B15" s="15" t="s">
        <v>18</v>
      </c>
      <c r="C15" s="23">
        <v>0.46461634767000004</v>
      </c>
      <c r="D15" s="23">
        <v>1.33076377157</v>
      </c>
      <c r="E15" s="23">
        <v>2.1923944150199999</v>
      </c>
      <c r="F15" s="31">
        <f>год!H16</f>
        <v>3.4563358023799999</v>
      </c>
      <c r="G15" s="23">
        <v>0.54929914171000005</v>
      </c>
      <c r="H15" s="23">
        <v>1.48239172707</v>
      </c>
      <c r="I15" s="23">
        <v>2.4753654644599998</v>
      </c>
      <c r="J15" s="31">
        <f>год!I16</f>
        <v>4.00840340336</v>
      </c>
      <c r="K15" s="23">
        <v>0.62348257413999997</v>
      </c>
      <c r="L15" s="23">
        <v>1.6510869044600001</v>
      </c>
      <c r="M15" s="23">
        <v>2.5826893787199996</v>
      </c>
      <c r="N15" s="31">
        <f>год!J16</f>
        <v>4.3827540474199997</v>
      </c>
      <c r="O15" s="23">
        <v>0.37473792664</v>
      </c>
      <c r="P15" s="23">
        <v>1.5289571191</v>
      </c>
      <c r="Q15" s="23">
        <v>2.5231029983299997</v>
      </c>
      <c r="R15" s="31">
        <f>год!K16</f>
        <v>4.1026711130599995</v>
      </c>
      <c r="S15" s="23">
        <v>0.61518746821000003</v>
      </c>
      <c r="T15" s="23">
        <v>1.5434457270599999</v>
      </c>
      <c r="U15" s="23">
        <v>2.4058346867</v>
      </c>
      <c r="V15" s="31">
        <f>месяц!BJ15</f>
        <v>3.84410642929</v>
      </c>
      <c r="W15" s="23">
        <f>месяц!BM15</f>
        <v>0.66807030967999992</v>
      </c>
      <c r="X15" s="23">
        <f>месяц!BP15</f>
        <v>1.5932835924000002</v>
      </c>
      <c r="Y15" s="23">
        <f>месяц!BS15</f>
        <v>2.5598834640500003</v>
      </c>
      <c r="Z15" s="31">
        <f>месяц!BV15</f>
        <v>4.72004615056</v>
      </c>
      <c r="AA15" s="23">
        <v>0.71397253942999994</v>
      </c>
      <c r="AB15" s="23">
        <v>1.65208135558</v>
      </c>
      <c r="AC15" s="37">
        <v>2.7083061295700004</v>
      </c>
      <c r="AD15" s="31">
        <v>4.4322955891000007</v>
      </c>
      <c r="AE15" s="23">
        <v>0.78463434818</v>
      </c>
      <c r="AF15" s="23">
        <v>1.73418375674</v>
      </c>
      <c r="AG15" s="23">
        <v>2.74246335535</v>
      </c>
      <c r="AH15" s="31">
        <v>4.2083706018899996</v>
      </c>
      <c r="AI15" s="23">
        <v>0.86024166029999993</v>
      </c>
      <c r="AJ15" s="23">
        <v>1.8882595475099999</v>
      </c>
      <c r="AK15" s="23">
        <v>2.9390691280999999</v>
      </c>
      <c r="AL15" s="31">
        <v>4.4068087661200002</v>
      </c>
      <c r="AM15" s="56">
        <v>0.8900007701799999</v>
      </c>
      <c r="AN15" s="56">
        <v>2.1138409900899999</v>
      </c>
      <c r="AO15" s="56">
        <v>3.4475462725799999</v>
      </c>
      <c r="AP15" s="31">
        <v>5.0905944777999999</v>
      </c>
      <c r="AQ15" s="56">
        <v>0.86585644987999999</v>
      </c>
      <c r="AR15" s="23">
        <v>1.9580632703399998</v>
      </c>
    </row>
    <row r="16" spans="1:44" x14ac:dyDescent="0.25">
      <c r="A16" s="14" t="s">
        <v>19</v>
      </c>
      <c r="B16" s="15" t="s">
        <v>20</v>
      </c>
      <c r="C16" s="23">
        <v>52.584349991349995</v>
      </c>
      <c r="D16" s="23">
        <v>115.92378370412</v>
      </c>
      <c r="E16" s="23">
        <v>176.16525106882997</v>
      </c>
      <c r="F16" s="31">
        <f>год!H17</f>
        <v>282.05568107010998</v>
      </c>
      <c r="G16" s="23">
        <v>14.770990767760001</v>
      </c>
      <c r="H16" s="23">
        <v>35.0755223102</v>
      </c>
      <c r="I16" s="23">
        <v>56.980545415900004</v>
      </c>
      <c r="J16" s="31">
        <f>год!I17</f>
        <v>94.587732795059992</v>
      </c>
      <c r="K16" s="23">
        <v>14.571670584690001</v>
      </c>
      <c r="L16" s="23">
        <v>36.4511942886</v>
      </c>
      <c r="M16" s="23">
        <v>62.557948925349997</v>
      </c>
      <c r="N16" s="31">
        <f>год!J17</f>
        <v>106.59262076727001</v>
      </c>
      <c r="O16" s="23">
        <v>16.45939855316</v>
      </c>
      <c r="P16" s="23">
        <v>41.004444914110003</v>
      </c>
      <c r="Q16" s="23">
        <v>67.325821161690001</v>
      </c>
      <c r="R16" s="31">
        <f>год!K17</f>
        <v>107.84897755534</v>
      </c>
      <c r="S16" s="23">
        <v>18.568354742380002</v>
      </c>
      <c r="T16" s="23">
        <v>43.582051787099999</v>
      </c>
      <c r="U16" s="23">
        <v>67.963103391139995</v>
      </c>
      <c r="V16" s="31">
        <f>месяц!BJ16</f>
        <v>107.60341544828999</v>
      </c>
      <c r="W16" s="23">
        <f>месяц!BM16</f>
        <v>18.209006072529998</v>
      </c>
      <c r="X16" s="23">
        <f>месяц!BP16</f>
        <v>44.183719319319998</v>
      </c>
      <c r="Y16" s="23">
        <f>месяц!BS16</f>
        <v>70.923732412259994</v>
      </c>
      <c r="Z16" s="31">
        <f>месяц!BV16</f>
        <v>113.60870955127001</v>
      </c>
      <c r="AA16" s="23">
        <v>19.355331511439999</v>
      </c>
      <c r="AB16" s="23">
        <v>44.230045728660002</v>
      </c>
      <c r="AC16" s="37">
        <v>72.857473078699996</v>
      </c>
      <c r="AD16" s="31">
        <v>117.13402288734</v>
      </c>
      <c r="AE16" s="23">
        <v>21.145836528919997</v>
      </c>
      <c r="AF16" s="23">
        <v>51.815295245389997</v>
      </c>
      <c r="AG16" s="23">
        <v>85.052490152090002</v>
      </c>
      <c r="AH16" s="31">
        <v>139.55625778148999</v>
      </c>
      <c r="AI16" s="23">
        <v>22.85483340171</v>
      </c>
      <c r="AJ16" s="23">
        <v>55.802422602870003</v>
      </c>
      <c r="AK16" s="23">
        <v>91.375783695410007</v>
      </c>
      <c r="AL16" s="31">
        <v>151.74845474443001</v>
      </c>
      <c r="AM16" s="56">
        <v>27.539247979150002</v>
      </c>
      <c r="AN16" s="56">
        <v>67.443154980130004</v>
      </c>
      <c r="AO16" s="56">
        <v>108.30591094779</v>
      </c>
      <c r="AP16" s="31">
        <v>167.64332991393999</v>
      </c>
      <c r="AQ16" s="56">
        <v>28.253025779000001</v>
      </c>
      <c r="AR16" s="23">
        <v>66.725212827820002</v>
      </c>
    </row>
    <row r="17" spans="1:44" x14ac:dyDescent="0.25">
      <c r="A17" s="14" t="s">
        <v>21</v>
      </c>
      <c r="B17" s="15" t="s">
        <v>22</v>
      </c>
      <c r="C17" s="23">
        <v>158.83665682493</v>
      </c>
      <c r="D17" s="23">
        <v>429.0179844383</v>
      </c>
      <c r="E17" s="23">
        <v>767.08458364544992</v>
      </c>
      <c r="F17" s="31">
        <f>год!H18</f>
        <v>1316.35108867129</v>
      </c>
      <c r="G17" s="23">
        <v>231.48765782651</v>
      </c>
      <c r="H17" s="23">
        <v>561.75747367733993</v>
      </c>
      <c r="I17" s="23">
        <v>962.16555965572002</v>
      </c>
      <c r="J17" s="31">
        <f>год!I18</f>
        <v>1608.5330737486699</v>
      </c>
      <c r="K17" s="23">
        <v>223.37047544824</v>
      </c>
      <c r="L17" s="23">
        <v>596.69982866121995</v>
      </c>
      <c r="M17" s="23">
        <v>1033.52141932923</v>
      </c>
      <c r="N17" s="31">
        <f>год!J18</f>
        <v>1730.3849057596201</v>
      </c>
      <c r="O17" s="23">
        <v>239.40893647207</v>
      </c>
      <c r="P17" s="23">
        <v>605.6394682522</v>
      </c>
      <c r="Q17" s="23">
        <v>1036.4843728622</v>
      </c>
      <c r="R17" s="31">
        <f>год!K18</f>
        <v>1779.2783561327701</v>
      </c>
      <c r="S17" s="23">
        <v>247.76247615260002</v>
      </c>
      <c r="T17" s="23">
        <v>648.17070654128008</v>
      </c>
      <c r="U17" s="23">
        <v>1122.1800313434298</v>
      </c>
      <c r="V17" s="31">
        <f>месяц!BJ17</f>
        <v>1865.95060437691</v>
      </c>
      <c r="W17" s="23">
        <f>месяц!BM17</f>
        <v>245.54255962276002</v>
      </c>
      <c r="X17" s="23">
        <f>месяц!BP17</f>
        <v>719.7496165291999</v>
      </c>
      <c r="Y17" s="23">
        <f>месяц!BS17</f>
        <v>1228.64409292543</v>
      </c>
      <c r="Z17" s="31">
        <f>месяц!BV17</f>
        <v>2002.4705213861798</v>
      </c>
      <c r="AA17" s="23">
        <v>276.62038073458001</v>
      </c>
      <c r="AB17" s="23">
        <v>782.80335263368011</v>
      </c>
      <c r="AC17" s="37">
        <v>1372.17605364112</v>
      </c>
      <c r="AD17" s="31">
        <v>2288.30518982178</v>
      </c>
      <c r="AE17" s="23">
        <v>300.51597899371001</v>
      </c>
      <c r="AF17" s="23">
        <v>852.28829077488001</v>
      </c>
      <c r="AG17" s="23">
        <v>1450.84861799482</v>
      </c>
      <c r="AH17" s="31">
        <v>2468.3595796374102</v>
      </c>
      <c r="AI17" s="23">
        <v>344.76628485249</v>
      </c>
      <c r="AJ17" s="23">
        <v>900.06540701096992</v>
      </c>
      <c r="AK17" s="23">
        <v>1709.1566195074299</v>
      </c>
      <c r="AL17" s="31">
        <v>2954.5179976232598</v>
      </c>
      <c r="AM17" s="56">
        <v>394.96141129122998</v>
      </c>
      <c r="AN17" s="56">
        <v>1099.5643946166499</v>
      </c>
      <c r="AO17" s="56">
        <v>1953.3202959934999</v>
      </c>
      <c r="AP17" s="31">
        <v>3192.27397343541</v>
      </c>
      <c r="AQ17" s="56">
        <v>601.93844100028002</v>
      </c>
      <c r="AR17" s="23">
        <v>1277.3996150384198</v>
      </c>
    </row>
    <row r="18" spans="1:44" x14ac:dyDescent="0.25">
      <c r="A18" s="14" t="s">
        <v>23</v>
      </c>
      <c r="B18" s="15" t="s">
        <v>24</v>
      </c>
      <c r="C18" s="23">
        <v>110.32910481473</v>
      </c>
      <c r="D18" s="23">
        <v>288.34714448546998</v>
      </c>
      <c r="E18" s="23">
        <v>538.75955965038997</v>
      </c>
      <c r="F18" s="31">
        <f>год!H19</f>
        <v>968.64876157561002</v>
      </c>
      <c r="G18" s="23">
        <v>116.24359702464</v>
      </c>
      <c r="H18" s="23">
        <v>314.55954967298999</v>
      </c>
      <c r="I18" s="23">
        <v>536.55876514207</v>
      </c>
      <c r="J18" s="31">
        <f>год!I19</f>
        <v>881.25833360395995</v>
      </c>
      <c r="K18" s="23">
        <v>111.45666328394</v>
      </c>
      <c r="L18" s="23">
        <v>290.98843807108</v>
      </c>
      <c r="M18" s="23">
        <v>518.20849082892994</v>
      </c>
      <c r="N18" s="31">
        <f>год!J19</f>
        <v>901.8152861015401</v>
      </c>
      <c r="O18" s="23">
        <v>127.68314007453</v>
      </c>
      <c r="P18" s="23">
        <v>309.90599814334996</v>
      </c>
      <c r="Q18" s="23">
        <v>533.92135111441996</v>
      </c>
      <c r="R18" s="31">
        <f>год!K19</f>
        <v>906.31882025430002</v>
      </c>
      <c r="S18" s="23">
        <v>130.20660209875001</v>
      </c>
      <c r="T18" s="23">
        <v>304.87324396846998</v>
      </c>
      <c r="U18" s="23">
        <v>519.92229776465001</v>
      </c>
      <c r="V18" s="31">
        <f>месяц!BJ18</f>
        <v>854.88112520748996</v>
      </c>
      <c r="W18" s="23">
        <f>месяц!BM18</f>
        <v>138.56586523663</v>
      </c>
      <c r="X18" s="23">
        <f>месяц!BP18</f>
        <v>325.23684814414003</v>
      </c>
      <c r="Y18" s="23">
        <f>месяц!BS18</f>
        <v>551.96774083768003</v>
      </c>
      <c r="Z18" s="31">
        <f>месяц!BV18</f>
        <v>936.20837867442003</v>
      </c>
      <c r="AA18" s="23">
        <v>164.60293640557998</v>
      </c>
      <c r="AB18" s="23">
        <v>369.55821819764003</v>
      </c>
      <c r="AC18" s="37">
        <v>621.64992831233997</v>
      </c>
      <c r="AD18" s="31">
        <v>1127.75492051385</v>
      </c>
      <c r="AE18" s="23">
        <v>165.00071297010999</v>
      </c>
      <c r="AF18" s="23">
        <v>372.88708810373998</v>
      </c>
      <c r="AG18" s="23">
        <v>647.37338978459002</v>
      </c>
      <c r="AH18" s="31">
        <v>1213.4716757526201</v>
      </c>
      <c r="AI18" s="23">
        <v>218.15607412896</v>
      </c>
      <c r="AJ18" s="23">
        <v>452.58542903173998</v>
      </c>
      <c r="AK18" s="23">
        <v>817.38412814332992</v>
      </c>
      <c r="AL18" s="31">
        <v>1377.9106214994399</v>
      </c>
      <c r="AM18" s="56">
        <v>243.41174591628001</v>
      </c>
      <c r="AN18" s="56">
        <v>516.33774221890008</v>
      </c>
      <c r="AO18" s="56">
        <v>795.03258418900998</v>
      </c>
      <c r="AP18" s="31">
        <v>1329.89610718569</v>
      </c>
      <c r="AQ18" s="56">
        <v>268.21944087493</v>
      </c>
      <c r="AR18" s="23">
        <v>587.61085075713004</v>
      </c>
    </row>
    <row r="19" spans="1:44" x14ac:dyDescent="0.25">
      <c r="A19" s="14" t="s">
        <v>25</v>
      </c>
      <c r="B19" s="15" t="s">
        <v>26</v>
      </c>
      <c r="C19" s="23">
        <v>1.8173855779400001</v>
      </c>
      <c r="D19" s="23">
        <v>5.3298490336499995</v>
      </c>
      <c r="E19" s="23">
        <v>9.876239847299999</v>
      </c>
      <c r="F19" s="31">
        <f>год!H20</f>
        <v>21.850960394610002</v>
      </c>
      <c r="G19" s="23">
        <v>3.2351102084899996</v>
      </c>
      <c r="H19" s="23">
        <v>7.1611316932299998</v>
      </c>
      <c r="I19" s="23">
        <v>11.91248984626</v>
      </c>
      <c r="J19" s="31">
        <f>год!I20</f>
        <v>21.784176074529999</v>
      </c>
      <c r="K19" s="23">
        <v>3.6212191461600001</v>
      </c>
      <c r="L19" s="23">
        <v>8.84242988988</v>
      </c>
      <c r="M19" s="23">
        <v>15.253752935540001</v>
      </c>
      <c r="N19" s="31">
        <f>год!J20</f>
        <v>24.75312537313</v>
      </c>
      <c r="O19" s="23">
        <v>3.3816615402900001</v>
      </c>
      <c r="P19" s="23">
        <v>8.79032948481</v>
      </c>
      <c r="Q19" s="23">
        <v>15.16618479077</v>
      </c>
      <c r="R19" s="31">
        <f>год!K20</f>
        <v>25.67299885437</v>
      </c>
      <c r="S19" s="23">
        <v>4.5010421828</v>
      </c>
      <c r="T19" s="23">
        <v>9.1032397854999996</v>
      </c>
      <c r="U19" s="23">
        <v>14.54020468451</v>
      </c>
      <c r="V19" s="31">
        <f>месяц!BJ19</f>
        <v>22.145227398020001</v>
      </c>
      <c r="W19" s="23">
        <f>месяц!BM19</f>
        <v>4.62515372864</v>
      </c>
      <c r="X19" s="23">
        <f>месяц!BP19</f>
        <v>9.3763223137300002</v>
      </c>
      <c r="Y19" s="23">
        <f>месяц!BS19</f>
        <v>14.3724349701</v>
      </c>
      <c r="Z19" s="31">
        <f>месяц!BV19</f>
        <v>22.177930937169997</v>
      </c>
      <c r="AA19" s="23">
        <v>5.4604445795399998</v>
      </c>
      <c r="AB19" s="23">
        <v>10.807485541190001</v>
      </c>
      <c r="AC19" s="37">
        <v>16.387381786380001</v>
      </c>
      <c r="AD19" s="31">
        <v>27.769835587959999</v>
      </c>
      <c r="AE19" s="23">
        <v>8.0452228949400002</v>
      </c>
      <c r="AF19" s="23">
        <v>15.72591998569</v>
      </c>
      <c r="AG19" s="23">
        <v>26.158928315990003</v>
      </c>
      <c r="AH19" s="31">
        <v>41.279909317199994</v>
      </c>
      <c r="AI19" s="23">
        <v>4.6517104491599994</v>
      </c>
      <c r="AJ19" s="23">
        <v>14.95301781517</v>
      </c>
      <c r="AK19" s="23">
        <v>26.201354703080003</v>
      </c>
      <c r="AL19" s="31">
        <v>69.224543832310005</v>
      </c>
      <c r="AM19" s="56">
        <v>7.9835023391600002</v>
      </c>
      <c r="AN19" s="56">
        <v>20.36488817883</v>
      </c>
      <c r="AO19" s="56">
        <v>34.713979666610001</v>
      </c>
      <c r="AP19" s="31">
        <v>68.783223725559992</v>
      </c>
      <c r="AQ19" s="56">
        <v>8.9628133050100001</v>
      </c>
      <c r="AR19" s="23">
        <v>22.651951521699999</v>
      </c>
    </row>
    <row r="20" spans="1:44" x14ac:dyDescent="0.25">
      <c r="A20" s="14" t="s">
        <v>27</v>
      </c>
      <c r="B20" s="15" t="s">
        <v>28</v>
      </c>
      <c r="C20" s="23">
        <v>298.61380871717</v>
      </c>
      <c r="D20" s="23">
        <v>769.93649047137001</v>
      </c>
      <c r="E20" s="23">
        <v>1109.14616281388</v>
      </c>
      <c r="F20" s="31">
        <f>год!H21</f>
        <v>1728.3873170770801</v>
      </c>
      <c r="G20" s="23">
        <v>386.85749725971004</v>
      </c>
      <c r="H20" s="23">
        <v>985.74208518981993</v>
      </c>
      <c r="I20" s="23">
        <v>1391.4651787778701</v>
      </c>
      <c r="J20" s="31">
        <f>год!I21</f>
        <v>2046.96541566265</v>
      </c>
      <c r="K20" s="23">
        <v>475.46703465716996</v>
      </c>
      <c r="L20" s="23">
        <v>1115.6411897742501</v>
      </c>
      <c r="M20" s="23">
        <v>1593.1747024852</v>
      </c>
      <c r="N20" s="31">
        <f>год!J21</f>
        <v>2333.7586631979902</v>
      </c>
      <c r="O20" s="23">
        <v>499.21182144942998</v>
      </c>
      <c r="P20" s="23">
        <v>1210.74379741192</v>
      </c>
      <c r="Q20" s="23">
        <v>1711.3305677775099</v>
      </c>
      <c r="R20" s="31">
        <f>год!K21</f>
        <v>2474.2941231539398</v>
      </c>
      <c r="S20" s="23">
        <v>507.27924311434998</v>
      </c>
      <c r="T20" s="23">
        <v>1231.8833888732299</v>
      </c>
      <c r="U20" s="23">
        <v>1781.2073578558402</v>
      </c>
      <c r="V20" s="31">
        <f>месяц!BJ20</f>
        <v>2472.54449823194</v>
      </c>
      <c r="W20" s="23">
        <f>месяц!BM20</f>
        <v>532.18790769965995</v>
      </c>
      <c r="X20" s="23">
        <f>месяц!BP20</f>
        <v>1268.10673449824</v>
      </c>
      <c r="Y20" s="23">
        <f>месяц!BS20</f>
        <v>1769.1999482194599</v>
      </c>
      <c r="Z20" s="31">
        <f>месяц!BV20</f>
        <v>2546.9354855096699</v>
      </c>
      <c r="AA20" s="23">
        <v>554.22089824905004</v>
      </c>
      <c r="AB20" s="23">
        <v>1337.32049650564</v>
      </c>
      <c r="AC20" s="37">
        <v>1852.24731619769</v>
      </c>
      <c r="AD20" s="31">
        <v>2690.0484533245399</v>
      </c>
      <c r="AE20" s="23">
        <v>601.9037990495799</v>
      </c>
      <c r="AF20" s="23">
        <v>1472.67888277476</v>
      </c>
      <c r="AG20" s="23">
        <v>2065.7741307664101</v>
      </c>
      <c r="AH20" s="31">
        <v>3015.63207559992</v>
      </c>
      <c r="AI20" s="23">
        <v>652.13970384717004</v>
      </c>
      <c r="AJ20" s="23">
        <v>1612.8102386436999</v>
      </c>
      <c r="AK20" s="23">
        <v>2272.24702811524</v>
      </c>
      <c r="AL20" s="31">
        <v>3356.3147360757898</v>
      </c>
      <c r="AM20" s="56">
        <v>721.78992078894998</v>
      </c>
      <c r="AN20" s="56">
        <v>1713.4555635127599</v>
      </c>
      <c r="AO20" s="56">
        <v>2403.82928523794</v>
      </c>
      <c r="AP20" s="31">
        <v>3552.5083741831299</v>
      </c>
      <c r="AQ20" s="56">
        <v>776.14681636107991</v>
      </c>
      <c r="AR20" s="23">
        <v>1900.84916007467</v>
      </c>
    </row>
    <row r="21" spans="1:44" x14ac:dyDescent="0.25">
      <c r="A21" s="14" t="s">
        <v>29</v>
      </c>
      <c r="B21" s="15" t="s">
        <v>30</v>
      </c>
      <c r="C21" s="23">
        <v>37.783868695879995</v>
      </c>
      <c r="D21" s="23">
        <v>92.847386225950004</v>
      </c>
      <c r="E21" s="23">
        <v>147.48061703039002</v>
      </c>
      <c r="F21" s="31">
        <f>год!H23</f>
        <v>234.73602852342998</v>
      </c>
      <c r="G21" s="23">
        <v>46.059982589620006</v>
      </c>
      <c r="H21" s="23">
        <v>111.80127001503</v>
      </c>
      <c r="I21" s="23">
        <v>173.22804378049</v>
      </c>
      <c r="J21" s="31">
        <f>год!I23</f>
        <v>256.98764019428</v>
      </c>
      <c r="K21" s="23">
        <v>51.515088286699999</v>
      </c>
      <c r="L21" s="23">
        <v>123.88425810033999</v>
      </c>
      <c r="M21" s="23">
        <v>192.49961436432</v>
      </c>
      <c r="N21" s="31">
        <f>год!J23</f>
        <v>288.12452002658</v>
      </c>
      <c r="O21" s="23">
        <v>58.046188541710002</v>
      </c>
      <c r="P21" s="23">
        <v>137.51800532976</v>
      </c>
      <c r="Q21" s="23">
        <v>214.10469655217003</v>
      </c>
      <c r="R21" s="31">
        <f>год!K23</f>
        <v>320.66283403364002</v>
      </c>
      <c r="S21" s="23">
        <v>61.870232561879995</v>
      </c>
      <c r="T21" s="23">
        <v>142.17811384447</v>
      </c>
      <c r="U21" s="23">
        <v>216.89426725070999</v>
      </c>
      <c r="V21" s="31">
        <f>месяц!BJ21</f>
        <v>310.57576158677</v>
      </c>
      <c r="W21" s="23">
        <f>месяц!BM21</f>
        <v>62.806604879879998</v>
      </c>
      <c r="X21" s="23">
        <f>месяц!BP21</f>
        <v>144.23786218126997</v>
      </c>
      <c r="Y21" s="23">
        <f>месяц!BS21</f>
        <v>227.14300862657998</v>
      </c>
      <c r="Z21" s="31">
        <f>месяц!BV21</f>
        <v>340.40370362011998</v>
      </c>
      <c r="AA21" s="23">
        <v>70.72965010035</v>
      </c>
      <c r="AB21" s="23">
        <v>163.50726855339002</v>
      </c>
      <c r="AC21" s="37">
        <v>257.25261394801004</v>
      </c>
      <c r="AD21" s="31">
        <v>410.24440755515002</v>
      </c>
      <c r="AE21" s="23">
        <v>84.91076249324</v>
      </c>
      <c r="AF21" s="23">
        <v>196.54086990882999</v>
      </c>
      <c r="AG21" s="23">
        <v>298.83725412532999</v>
      </c>
      <c r="AH21" s="31">
        <v>441.25711092733002</v>
      </c>
      <c r="AI21" s="23">
        <v>90.743629280039997</v>
      </c>
      <c r="AJ21" s="23">
        <v>209.44149098578001</v>
      </c>
      <c r="AK21" s="23">
        <v>320.40212314709004</v>
      </c>
      <c r="AL21" s="31">
        <v>480.30376588386997</v>
      </c>
      <c r="AM21" s="56">
        <v>105.26733553953</v>
      </c>
      <c r="AN21" s="56">
        <v>224.97108376732001</v>
      </c>
      <c r="AO21" s="56">
        <v>331.41718562753999</v>
      </c>
      <c r="AP21" s="31">
        <v>485.89020214600998</v>
      </c>
      <c r="AQ21" s="56">
        <v>100.93389145479</v>
      </c>
      <c r="AR21" s="23">
        <v>230.13037642137999</v>
      </c>
    </row>
    <row r="22" spans="1:44" x14ac:dyDescent="0.25">
      <c r="A22" s="14" t="s">
        <v>31</v>
      </c>
      <c r="B22" s="15" t="s">
        <v>32</v>
      </c>
      <c r="C22" s="23">
        <v>206.88605838454001</v>
      </c>
      <c r="D22" s="23">
        <v>465.53597291560999</v>
      </c>
      <c r="E22" s="23">
        <v>743.53049051281005</v>
      </c>
      <c r="F22" s="31">
        <f>год!H25</f>
        <v>1193.1441778751798</v>
      </c>
      <c r="G22" s="23">
        <v>240.92207607978</v>
      </c>
      <c r="H22" s="23">
        <v>560.16086349393004</v>
      </c>
      <c r="I22" s="23">
        <v>890.62964498418989</v>
      </c>
      <c r="J22" s="31">
        <f>год!I25</f>
        <v>1358.3620074425901</v>
      </c>
      <c r="K22" s="23">
        <v>240.77708765470999</v>
      </c>
      <c r="L22" s="23">
        <v>563.51601135553005</v>
      </c>
      <c r="M22" s="23">
        <v>873.36764284216008</v>
      </c>
      <c r="N22" s="31">
        <f>год!J25</f>
        <v>1250.8778749123999</v>
      </c>
      <c r="O22" s="23">
        <v>264.01116867409002</v>
      </c>
      <c r="P22" s="23">
        <v>579.60808326031997</v>
      </c>
      <c r="Q22" s="23">
        <v>911.49285956668007</v>
      </c>
      <c r="R22" s="31">
        <f>год!K25</f>
        <v>1316.1814029053999</v>
      </c>
      <c r="S22" s="23">
        <v>280.50170899033003</v>
      </c>
      <c r="T22" s="23">
        <v>615.88366942087998</v>
      </c>
      <c r="U22" s="23">
        <v>959.34277733914007</v>
      </c>
      <c r="V22" s="31">
        <f>месяц!BJ22</f>
        <v>1355.8000490540801</v>
      </c>
      <c r="W22" s="23">
        <f>месяц!BM22</f>
        <v>295.72531422374999</v>
      </c>
      <c r="X22" s="23">
        <f>месяц!BP22</f>
        <v>631.40105136929003</v>
      </c>
      <c r="Y22" s="23">
        <f>месяц!BS22</f>
        <v>977.58766659981006</v>
      </c>
      <c r="Z22" s="31">
        <f>месяц!BV22</f>
        <v>1281.2122895938999</v>
      </c>
      <c r="AA22" s="23">
        <v>156.49371984551999</v>
      </c>
      <c r="AB22" s="23">
        <v>352.22372143413003</v>
      </c>
      <c r="AC22" s="37">
        <v>558.60946819590004</v>
      </c>
      <c r="AD22" s="31">
        <v>847.27459454081998</v>
      </c>
      <c r="AE22" s="23">
        <v>179.18634501657002</v>
      </c>
      <c r="AF22" s="23">
        <v>400.99604202802004</v>
      </c>
      <c r="AG22" s="23">
        <v>631.24828133372</v>
      </c>
      <c r="AH22" s="31">
        <v>950.78944600916009</v>
      </c>
      <c r="AI22" s="23">
        <v>181.13503254551998</v>
      </c>
      <c r="AJ22" s="23">
        <v>432.87868309039004</v>
      </c>
      <c r="AK22" s="23">
        <v>725.89389302664006</v>
      </c>
      <c r="AL22" s="31">
        <v>1167.24995013073</v>
      </c>
      <c r="AM22" s="56">
        <v>268.90369235009001</v>
      </c>
      <c r="AN22" s="56">
        <v>799.84556068839004</v>
      </c>
      <c r="AO22" s="56">
        <v>1311.88614405566</v>
      </c>
      <c r="AP22" s="31">
        <v>2002.0634689380902</v>
      </c>
      <c r="AQ22" s="56">
        <v>308.61826693798997</v>
      </c>
      <c r="AR22" s="23">
        <v>687.30699792712005</v>
      </c>
    </row>
    <row r="23" spans="1:44" x14ac:dyDescent="0.25">
      <c r="A23" s="14" t="s">
        <v>33</v>
      </c>
      <c r="B23" s="15" t="s">
        <v>34</v>
      </c>
      <c r="C23" s="23">
        <v>236.77462840605</v>
      </c>
      <c r="D23" s="23">
        <v>533.08926414612995</v>
      </c>
      <c r="E23" s="23">
        <v>812.57698757522996</v>
      </c>
      <c r="F23" s="31">
        <f>год!H26</f>
        <v>1191.6244161208999</v>
      </c>
      <c r="G23" s="23">
        <v>266.90753550036999</v>
      </c>
      <c r="H23" s="23">
        <v>584.79784625005004</v>
      </c>
      <c r="I23" s="23">
        <v>892.59588453393008</v>
      </c>
      <c r="J23" s="31">
        <f>год!I26</f>
        <v>1273.7571440024299</v>
      </c>
      <c r="K23" s="23">
        <v>271.35475974471001</v>
      </c>
      <c r="L23" s="23">
        <v>597.66691006692008</v>
      </c>
      <c r="M23" s="23">
        <v>908.07301788023995</v>
      </c>
      <c r="N23" s="31">
        <f>год!J26</f>
        <v>1312.4902876052099</v>
      </c>
      <c r="O23" s="23">
        <v>301.95805958415002</v>
      </c>
      <c r="P23" s="23">
        <v>668.60065804295994</v>
      </c>
      <c r="Q23" s="23">
        <v>1030.4945885863799</v>
      </c>
      <c r="R23" s="31">
        <f>год!K26</f>
        <v>1473.26473249945</v>
      </c>
      <c r="S23" s="23">
        <v>323.10544507538003</v>
      </c>
      <c r="T23" s="23">
        <v>707.41208037084994</v>
      </c>
      <c r="U23" s="23">
        <v>1058.3613099629699</v>
      </c>
      <c r="V23" s="31">
        <f>месяц!BJ23</f>
        <v>1497.0930397643999</v>
      </c>
      <c r="W23" s="23">
        <f>месяц!BM23</f>
        <v>348.96009486798999</v>
      </c>
      <c r="X23" s="23">
        <f>месяц!BP23</f>
        <v>749.66614238066006</v>
      </c>
      <c r="Y23" s="23">
        <f>месяц!BS23</f>
        <v>1118.3216435561499</v>
      </c>
      <c r="Z23" s="31">
        <f>месяц!BV23</f>
        <v>1654.38675997272</v>
      </c>
      <c r="AA23" s="23">
        <v>514.14777300988999</v>
      </c>
      <c r="AB23" s="23">
        <v>1063.9984158554701</v>
      </c>
      <c r="AC23" s="37">
        <v>1589.1349360811</v>
      </c>
      <c r="AD23" s="31">
        <v>2207.6293350465198</v>
      </c>
      <c r="AE23" s="23">
        <v>549.77890958365003</v>
      </c>
      <c r="AF23" s="23">
        <v>1153.47187999947</v>
      </c>
      <c r="AG23" s="23">
        <v>1722.8452385291298</v>
      </c>
      <c r="AH23" s="31">
        <v>2415.1606120907204</v>
      </c>
      <c r="AI23" s="23">
        <v>604.20923541636</v>
      </c>
      <c r="AJ23" s="23">
        <v>1275.0720418467499</v>
      </c>
      <c r="AK23" s="23">
        <v>1919.5300597281901</v>
      </c>
      <c r="AL23" s="31">
        <v>2685.84384278995</v>
      </c>
      <c r="AM23" s="56">
        <v>676.16905046615</v>
      </c>
      <c r="AN23" s="56">
        <v>1478.77313018871</v>
      </c>
      <c r="AO23" s="56">
        <v>2381.3816058083198</v>
      </c>
      <c r="AP23" s="31">
        <v>3319.7714346969001</v>
      </c>
      <c r="AQ23" s="56">
        <v>791.61300302888003</v>
      </c>
      <c r="AR23" s="23">
        <v>1652.8168553344599</v>
      </c>
    </row>
    <row r="24" spans="1:44" x14ac:dyDescent="0.25">
      <c r="A24" s="14" t="s">
        <v>35</v>
      </c>
      <c r="B24" s="15" t="s">
        <v>36</v>
      </c>
      <c r="C24" s="23">
        <v>22.36384619068</v>
      </c>
      <c r="D24" s="23">
        <v>52.17538939512</v>
      </c>
      <c r="E24" s="23">
        <v>85.132035680719994</v>
      </c>
      <c r="F24" s="31">
        <f>год!H27</f>
        <v>144.76711061129001</v>
      </c>
      <c r="G24" s="23">
        <v>24.405279474380002</v>
      </c>
      <c r="H24" s="23">
        <v>57.580228672190003</v>
      </c>
      <c r="I24" s="23">
        <v>90.64837704979</v>
      </c>
      <c r="J24" s="31">
        <f>год!I27</f>
        <v>156.33736554329002</v>
      </c>
      <c r="K24" s="23">
        <v>26.581372300889999</v>
      </c>
      <c r="L24" s="23">
        <v>64.358409758929994</v>
      </c>
      <c r="M24" s="23">
        <v>104.20725214119</v>
      </c>
      <c r="N24" s="31">
        <f>год!J27</f>
        <v>170.82288850731001</v>
      </c>
      <c r="O24" s="23">
        <v>30.971599601330002</v>
      </c>
      <c r="P24" s="23">
        <v>74.505541978149992</v>
      </c>
      <c r="Q24" s="23">
        <v>119.48357695407</v>
      </c>
      <c r="R24" s="31">
        <f>год!K27</f>
        <v>191.11267705660998</v>
      </c>
      <c r="S24" s="23">
        <v>33.28538735043</v>
      </c>
      <c r="T24" s="23">
        <v>74.862945701300006</v>
      </c>
      <c r="U24" s="23">
        <v>122.99771287608999</v>
      </c>
      <c r="V24" s="31">
        <f>месяц!BJ24</f>
        <v>193.11351247863001</v>
      </c>
      <c r="W24" s="23">
        <f>месяц!BM24</f>
        <v>32.865896016069996</v>
      </c>
      <c r="X24" s="23">
        <f>месяц!BP24</f>
        <v>79.43900829831</v>
      </c>
      <c r="Y24" s="23">
        <f>месяц!BS24</f>
        <v>133.36451927154999</v>
      </c>
      <c r="Z24" s="31">
        <f>месяц!BV24</f>
        <v>211.75291339807998</v>
      </c>
      <c r="AA24" s="23">
        <v>44.614395143839999</v>
      </c>
      <c r="AB24" s="23">
        <v>112.06601023792</v>
      </c>
      <c r="AC24" s="37">
        <v>166.89295551791</v>
      </c>
      <c r="AD24" s="31">
        <v>253.72687848326999</v>
      </c>
      <c r="AE24" s="23">
        <v>49.982183114470004</v>
      </c>
      <c r="AF24" s="23">
        <v>115.61602634919001</v>
      </c>
      <c r="AG24" s="23">
        <v>176.09341546992999</v>
      </c>
      <c r="AH24" s="31">
        <v>282.84360800701</v>
      </c>
      <c r="AI24" s="23">
        <v>50.90751715911</v>
      </c>
      <c r="AJ24" s="23">
        <v>123.45088515911999</v>
      </c>
      <c r="AK24" s="23">
        <v>196.30833564586999</v>
      </c>
      <c r="AL24" s="31">
        <v>320.22661927298998</v>
      </c>
      <c r="AM24" s="56">
        <v>65.323782128540003</v>
      </c>
      <c r="AN24" s="56">
        <v>140.70349559523001</v>
      </c>
      <c r="AO24" s="56">
        <v>225.66989972210999</v>
      </c>
      <c r="AP24" s="31">
        <v>363.18131730914001</v>
      </c>
      <c r="AQ24" s="56">
        <v>71.477390544869991</v>
      </c>
      <c r="AR24" s="23">
        <v>158.4944982735</v>
      </c>
    </row>
    <row r="25" spans="1:44" x14ac:dyDescent="0.25">
      <c r="A25" s="14" t="s">
        <v>37</v>
      </c>
      <c r="B25" s="15" t="s">
        <v>38</v>
      </c>
      <c r="C25" s="23">
        <v>5.4835146808199999</v>
      </c>
      <c r="D25" s="23">
        <v>13.34044533256</v>
      </c>
      <c r="E25" s="23">
        <v>21.377721030340002</v>
      </c>
      <c r="F25" s="31">
        <f>год!H28</f>
        <v>34.276419785229997</v>
      </c>
      <c r="G25" s="23">
        <v>6.9974864385900002</v>
      </c>
      <c r="H25" s="23">
        <v>16.06284503905</v>
      </c>
      <c r="I25" s="23">
        <v>24.860968391900002</v>
      </c>
      <c r="J25" s="31">
        <f>год!I28</f>
        <v>38.264921748839996</v>
      </c>
      <c r="K25" s="23">
        <v>8.0122529035000003</v>
      </c>
      <c r="L25" s="23">
        <v>17.249050123790003</v>
      </c>
      <c r="M25" s="23">
        <v>27.897641208470002</v>
      </c>
      <c r="N25" s="31">
        <f>год!J28</f>
        <v>40.490990257739995</v>
      </c>
      <c r="O25" s="23">
        <v>8.7216858256200016</v>
      </c>
      <c r="P25" s="23">
        <v>19.04447528103</v>
      </c>
      <c r="Q25" s="23">
        <v>29.472822760220001</v>
      </c>
      <c r="R25" s="31">
        <f>год!K28</f>
        <v>42.525163120910001</v>
      </c>
      <c r="S25" s="23">
        <v>8.8531487517000009</v>
      </c>
      <c r="T25" s="23">
        <v>19.969858351540001</v>
      </c>
      <c r="U25" s="23">
        <v>30.407302697279999</v>
      </c>
      <c r="V25" s="31">
        <f>месяц!BJ25</f>
        <v>43.592372232220001</v>
      </c>
      <c r="W25" s="23">
        <f>месяц!BM25</f>
        <v>9.7872864782999986</v>
      </c>
      <c r="X25" s="23">
        <f>месяц!BP25</f>
        <v>21.06712600929</v>
      </c>
      <c r="Y25" s="23">
        <f>месяц!BS25</f>
        <v>31.715875885749998</v>
      </c>
      <c r="Z25" s="31">
        <f>месяц!BV25</f>
        <v>43.251598427300003</v>
      </c>
      <c r="AA25" s="23">
        <v>9.1590816420699994</v>
      </c>
      <c r="AB25" s="23">
        <v>19.81862558628</v>
      </c>
      <c r="AC25" s="37">
        <v>30.156376523900001</v>
      </c>
      <c r="AD25" s="31">
        <v>44.061301855559996</v>
      </c>
      <c r="AE25" s="23">
        <v>11.12765243022</v>
      </c>
      <c r="AF25" s="23">
        <v>22.855731838369998</v>
      </c>
      <c r="AG25" s="23">
        <v>34.69320531372</v>
      </c>
      <c r="AH25" s="31">
        <v>48.079888978269999</v>
      </c>
      <c r="AI25" s="23">
        <v>12.00080482073</v>
      </c>
      <c r="AJ25" s="23">
        <v>23.727342020720002</v>
      </c>
      <c r="AK25" s="23">
        <v>39.184587196350002</v>
      </c>
      <c r="AL25" s="31">
        <v>52.638448848980005</v>
      </c>
      <c r="AM25" s="56">
        <v>13.107037241110001</v>
      </c>
      <c r="AN25" s="56">
        <v>25.114560905049998</v>
      </c>
      <c r="AO25" s="56">
        <v>39.102286246570003</v>
      </c>
      <c r="AP25" s="31">
        <v>52.633721315999999</v>
      </c>
      <c r="AQ25" s="56">
        <v>11.751323973989999</v>
      </c>
      <c r="AR25" s="23">
        <v>26.998782915380001</v>
      </c>
    </row>
    <row r="26" spans="1:44" x14ac:dyDescent="0.25">
      <c r="A26" s="14" t="s">
        <v>39</v>
      </c>
      <c r="B26" s="15" t="s">
        <v>40</v>
      </c>
      <c r="C26" s="23">
        <v>11.623484237940001</v>
      </c>
      <c r="D26" s="23">
        <v>31.807947029650002</v>
      </c>
      <c r="E26" s="23">
        <v>45.373928727349998</v>
      </c>
      <c r="F26" s="31">
        <f>год!H29</f>
        <v>75.70270783734</v>
      </c>
      <c r="G26" s="23">
        <v>13.283465743580001</v>
      </c>
      <c r="H26" s="23">
        <v>32.995753363410003</v>
      </c>
      <c r="I26" s="23">
        <v>48.833173221370004</v>
      </c>
      <c r="J26" s="31">
        <f>год!I29</f>
        <v>74.633425626220003</v>
      </c>
      <c r="K26" s="23">
        <v>16.67628190313</v>
      </c>
      <c r="L26" s="23">
        <v>38.199915258319997</v>
      </c>
      <c r="M26" s="23">
        <v>55.754998734609998</v>
      </c>
      <c r="N26" s="31">
        <f>год!J29</f>
        <v>91.175717670509997</v>
      </c>
      <c r="O26" s="23">
        <v>24.51674407762</v>
      </c>
      <c r="P26" s="23">
        <v>53.523427400089993</v>
      </c>
      <c r="Q26" s="23">
        <v>79.090739235539999</v>
      </c>
      <c r="R26" s="31">
        <f>год!K29</f>
        <v>121.71509559696001</v>
      </c>
      <c r="S26" s="23">
        <v>32.150415583159997</v>
      </c>
      <c r="T26" s="23">
        <v>70.854948417160003</v>
      </c>
      <c r="U26" s="23">
        <v>104.55757568561999</v>
      </c>
      <c r="V26" s="31">
        <f>месяц!BJ26</f>
        <v>148.96798563277</v>
      </c>
      <c r="W26" s="23">
        <f>месяц!BM26</f>
        <v>39.465136494440003</v>
      </c>
      <c r="X26" s="23">
        <f>месяц!BP26</f>
        <v>78.018508888619991</v>
      </c>
      <c r="Y26" s="23">
        <f>месяц!BS26</f>
        <v>115.79677740911001</v>
      </c>
      <c r="Z26" s="31">
        <f>месяц!BV26</f>
        <v>153.68939988265001</v>
      </c>
      <c r="AA26" s="23">
        <v>36.236028779069997</v>
      </c>
      <c r="AB26" s="23">
        <v>71.259917751800003</v>
      </c>
      <c r="AC26" s="37">
        <v>101.84212492314001</v>
      </c>
      <c r="AD26" s="31">
        <v>133.91158000308999</v>
      </c>
      <c r="AE26" s="23">
        <v>29.87498420288</v>
      </c>
      <c r="AF26" s="23">
        <v>58.349873304109998</v>
      </c>
      <c r="AG26" s="23">
        <v>83.24820251173</v>
      </c>
      <c r="AH26" s="31">
        <v>111.37744503430001</v>
      </c>
      <c r="AI26" s="23">
        <v>27.26581529073</v>
      </c>
      <c r="AJ26" s="23">
        <v>54.594645095160004</v>
      </c>
      <c r="AK26" s="23">
        <v>78.496996557539987</v>
      </c>
      <c r="AL26" s="31">
        <v>105.71485043624</v>
      </c>
      <c r="AM26" s="56">
        <v>24.59554941635</v>
      </c>
      <c r="AN26" s="56">
        <v>49.992634533360004</v>
      </c>
      <c r="AO26" s="56">
        <v>73.011838561369999</v>
      </c>
      <c r="AP26" s="31">
        <v>100.45784135013001</v>
      </c>
      <c r="AQ26" s="56">
        <v>24.385124215499999</v>
      </c>
      <c r="AR26" s="23">
        <v>51.926998063639999</v>
      </c>
    </row>
    <row r="27" spans="1:44" ht="30" x14ac:dyDescent="0.25">
      <c r="A27" s="14" t="s">
        <v>41</v>
      </c>
      <c r="B27" s="15" t="s">
        <v>68</v>
      </c>
      <c r="C27" s="23">
        <v>4.3527034204300001</v>
      </c>
      <c r="D27" s="23">
        <v>7.8217828688999997</v>
      </c>
      <c r="E27" s="23">
        <v>11.68655159951</v>
      </c>
      <c r="F27" s="31">
        <f>год!H31</f>
        <v>15.289958836110001</v>
      </c>
      <c r="G27" s="23">
        <v>4.3237782063200001</v>
      </c>
      <c r="H27" s="23">
        <v>8.5446652338299991</v>
      </c>
      <c r="I27" s="23">
        <v>12.41495657832</v>
      </c>
      <c r="J27" s="31">
        <f>год!I31</f>
        <v>19.45493624002</v>
      </c>
      <c r="K27" s="23">
        <v>0.46362577101999997</v>
      </c>
      <c r="L27" s="23">
        <v>3.5426008734699996</v>
      </c>
      <c r="M27" s="23">
        <v>4.0872242539899997</v>
      </c>
      <c r="N27" s="31">
        <f>год!J31</f>
        <v>4.8951167071400006</v>
      </c>
      <c r="O27" s="23">
        <v>0.23043526786000001</v>
      </c>
      <c r="P27" s="23">
        <v>3.1869748104800002</v>
      </c>
      <c r="Q27" s="23">
        <v>3.9162687999600001</v>
      </c>
      <c r="R27" s="31">
        <f>год!K31</f>
        <v>5.2834843604500001</v>
      </c>
      <c r="S27" s="23">
        <v>0.11312400833</v>
      </c>
      <c r="T27" s="23">
        <v>0.27015727239999998</v>
      </c>
      <c r="U27" s="23">
        <v>0.43326694623000001</v>
      </c>
      <c r="V27" s="31">
        <f>месяц!BJ27</f>
        <v>0.41394129477999997</v>
      </c>
      <c r="W27" s="23">
        <f>месяц!BM27</f>
        <v>0.11115794812999999</v>
      </c>
      <c r="X27" s="23">
        <f>месяц!BP27</f>
        <v>0.19861232474000001</v>
      </c>
      <c r="Y27" s="23">
        <f>месяц!BS27</f>
        <v>0.34800063342000004</v>
      </c>
      <c r="Z27" s="31">
        <f>месяц!BV27</f>
        <v>0.57372821792999995</v>
      </c>
      <c r="AA27" s="23">
        <v>6.7547645670000003E-2</v>
      </c>
      <c r="AB27" s="23">
        <v>0.13295375164000001</v>
      </c>
      <c r="AC27" s="37">
        <v>0.33835884362000002</v>
      </c>
      <c r="AD27" s="31">
        <v>0.42206003257999997</v>
      </c>
      <c r="AE27" s="23">
        <v>1.0260643810000001E-2</v>
      </c>
      <c r="AF27" s="23">
        <v>9.2225455169999998E-2</v>
      </c>
      <c r="AG27" s="23">
        <v>0.24457795671999999</v>
      </c>
      <c r="AH27" s="31">
        <v>0.40743848973000002</v>
      </c>
      <c r="AI27" s="23">
        <v>3.7109099969999997E-2</v>
      </c>
      <c r="AJ27" s="23">
        <v>0.12616838423999999</v>
      </c>
      <c r="AK27" s="23">
        <v>0.38669693736999999</v>
      </c>
      <c r="AL27" s="31">
        <v>0.88907582133000007</v>
      </c>
      <c r="AM27" s="56">
        <v>6.8929955400000006E-2</v>
      </c>
      <c r="AN27" s="56">
        <v>8.663154826000001E-2</v>
      </c>
      <c r="AO27" s="56">
        <v>0.12200023909999999</v>
      </c>
      <c r="AP27" s="31">
        <v>0.65316018750000004</v>
      </c>
      <c r="AQ27" s="56">
        <v>3.2534028719999997E-2</v>
      </c>
      <c r="AR27" s="23">
        <v>0.13615615312000001</v>
      </c>
    </row>
    <row r="28" spans="1:44" ht="15" customHeight="1" x14ac:dyDescent="0.25">
      <c r="B28" s="18" t="s">
        <v>42</v>
      </c>
      <c r="C28" s="17"/>
      <c r="D28" s="17"/>
      <c r="E28" s="17"/>
      <c r="F28" s="27"/>
      <c r="G28" s="17"/>
      <c r="H28" s="17"/>
      <c r="I28" s="17"/>
      <c r="J28" s="27"/>
      <c r="K28" s="17"/>
      <c r="L28" s="17"/>
      <c r="M28" s="17"/>
      <c r="N28" s="27"/>
      <c r="O28" s="17"/>
      <c r="P28" s="17"/>
      <c r="Q28" s="17"/>
      <c r="R28" s="27"/>
      <c r="S28" s="17"/>
      <c r="T28" s="17"/>
      <c r="U28" s="17"/>
      <c r="V28" s="27"/>
      <c r="W28" s="17"/>
      <c r="X28" s="17"/>
      <c r="Y28" s="17"/>
      <c r="Z28" s="27"/>
      <c r="AA28" s="17"/>
      <c r="AB28" s="17"/>
      <c r="AC28" s="40"/>
      <c r="AD28" s="27"/>
      <c r="AE28" s="17"/>
      <c r="AF28" s="17"/>
      <c r="AG28" s="17"/>
      <c r="AH28" s="27"/>
      <c r="AI28" s="17"/>
      <c r="AJ28" s="17"/>
      <c r="AK28" s="17"/>
      <c r="AL28" s="27"/>
      <c r="AM28" s="59"/>
      <c r="AN28" s="59"/>
      <c r="AO28" s="59"/>
      <c r="AP28" s="27"/>
      <c r="AQ28" s="59"/>
      <c r="AR28" s="17"/>
    </row>
    <row r="29" spans="1:44" s="7" customFormat="1" ht="14.25" x14ac:dyDescent="0.2">
      <c r="A29" s="5">
        <v>3</v>
      </c>
      <c r="B29" s="20" t="s">
        <v>43</v>
      </c>
      <c r="C29" s="21">
        <f t="shared" ref="C29:E29" si="9">C5-C13</f>
        <v>400.42108991769032</v>
      </c>
      <c r="D29" s="21">
        <f t="shared" si="9"/>
        <v>708.33866609815004</v>
      </c>
      <c r="E29" s="21">
        <f t="shared" si="9"/>
        <v>831.5947004501204</v>
      </c>
      <c r="F29" s="28">
        <f>год!H33</f>
        <v>-34.886364634299753</v>
      </c>
      <c r="G29" s="21">
        <f t="shared" ref="G29:I29" si="10">G5-G13</f>
        <v>286.81633084265991</v>
      </c>
      <c r="H29" s="21">
        <f t="shared" si="10"/>
        <v>403.00201436501993</v>
      </c>
      <c r="I29" s="21">
        <f t="shared" si="10"/>
        <v>251.26841377590972</v>
      </c>
      <c r="J29" s="28">
        <f>год!I33</f>
        <v>-278.66152945381964</v>
      </c>
      <c r="K29" s="21">
        <f t="shared" ref="K29:U29" si="11">K5-K13</f>
        <v>193.87834053766028</v>
      </c>
      <c r="L29" s="21">
        <f t="shared" si="11"/>
        <v>5.232989092340631</v>
      </c>
      <c r="M29" s="21">
        <f t="shared" si="11"/>
        <v>-73.567689640500248</v>
      </c>
      <c r="N29" s="28">
        <f>год!J33</f>
        <v>-641.48041458573061</v>
      </c>
      <c r="O29" s="21">
        <f t="shared" si="11"/>
        <v>107.35501480818016</v>
      </c>
      <c r="P29" s="21">
        <f t="shared" si="11"/>
        <v>90.211733825470219</v>
      </c>
      <c r="Q29" s="21">
        <f t="shared" ref="Q29" si="12">Q5-Q13</f>
        <v>174.97490341510002</v>
      </c>
      <c r="R29" s="28">
        <f>год!K33</f>
        <v>-447.60502000913039</v>
      </c>
      <c r="S29" s="21">
        <f t="shared" si="11"/>
        <v>241.89756642281009</v>
      </c>
      <c r="T29" s="21">
        <f t="shared" si="11"/>
        <v>364.41740851529994</v>
      </c>
      <c r="U29" s="21">
        <f t="shared" si="11"/>
        <v>396.69659688389038</v>
      </c>
      <c r="V29" s="28">
        <f>месяц!BJ29</f>
        <v>-171.60005058629758</v>
      </c>
      <c r="W29" s="21">
        <f>месяц!BM29</f>
        <v>146.63806126118993</v>
      </c>
      <c r="X29" s="21">
        <f>месяц!BP29</f>
        <v>276.5914630581301</v>
      </c>
      <c r="Y29" s="21">
        <f>месяц!BS29</f>
        <v>368.06037167995055</v>
      </c>
      <c r="Z29" s="28">
        <f>месяц!BV29</f>
        <v>-12.598015922521881</v>
      </c>
      <c r="AA29" s="21">
        <v>348.90097311952991</v>
      </c>
      <c r="AB29" s="21">
        <v>437.33991883309955</v>
      </c>
      <c r="AC29" s="21">
        <v>503.49703008841971</v>
      </c>
      <c r="AD29" s="28">
        <v>-51.906410870698892</v>
      </c>
      <c r="AE29" s="41">
        <f>AE5-AE13</f>
        <v>343.08819242580012</v>
      </c>
      <c r="AF29" s="41">
        <f>AF5-AF13</f>
        <v>507.94566060068064</v>
      </c>
      <c r="AG29" s="41">
        <f>AG5-AG13</f>
        <v>753.94540538492038</v>
      </c>
      <c r="AH29" s="28">
        <f t="shared" ref="AH29" si="13">AH5-AH13</f>
        <v>510.27968073630109</v>
      </c>
      <c r="AI29" s="41">
        <f>AI5-AI13</f>
        <v>407.37238336208975</v>
      </c>
      <c r="AJ29" s="41">
        <f>AJ5-AJ13</f>
        <v>695.74358961527923</v>
      </c>
      <c r="AK29" s="41">
        <v>742.46039146777912</v>
      </c>
      <c r="AL29" s="28">
        <f>AL5-AL13</f>
        <v>4.7202832947004936</v>
      </c>
      <c r="AM29" s="60">
        <v>341.25586425667007</v>
      </c>
      <c r="AN29" s="60">
        <v>-213.72535678178974</v>
      </c>
      <c r="AO29" s="60">
        <v>-295.7579588608296</v>
      </c>
      <c r="AP29" s="28">
        <v>-676.56817182039777</v>
      </c>
      <c r="AQ29" s="60">
        <v>246.60413733797986</v>
      </c>
      <c r="AR29" s="41">
        <f t="shared" ref="AR29" si="14">AR5-AR13</f>
        <v>446.68306821636997</v>
      </c>
    </row>
    <row r="30" spans="1:44" ht="15" customHeight="1" x14ac:dyDescent="0.25">
      <c r="A30" s="18"/>
      <c r="B30" s="18" t="s">
        <v>44</v>
      </c>
      <c r="C30" s="18"/>
      <c r="D30" s="18"/>
      <c r="E30" s="18"/>
      <c r="F30" s="32"/>
      <c r="G30" s="18"/>
      <c r="H30" s="18"/>
      <c r="I30" s="18"/>
      <c r="J30" s="32"/>
      <c r="K30" s="18"/>
      <c r="L30" s="18"/>
      <c r="M30" s="18"/>
      <c r="N30" s="32"/>
      <c r="O30" s="18"/>
      <c r="P30" s="18"/>
      <c r="Q30" s="18"/>
      <c r="R30" s="32"/>
      <c r="S30" s="18"/>
      <c r="T30" s="18"/>
      <c r="U30" s="18"/>
      <c r="V30" s="32"/>
      <c r="W30" s="18"/>
      <c r="X30" s="18"/>
      <c r="Y30" s="18"/>
      <c r="Z30" s="32"/>
      <c r="AA30" s="18"/>
      <c r="AB30" s="18"/>
      <c r="AC30" s="44"/>
      <c r="AD30" s="32"/>
      <c r="AE30" s="18"/>
      <c r="AF30" s="18"/>
      <c r="AG30" s="18"/>
      <c r="AH30" s="32"/>
      <c r="AI30" s="18"/>
      <c r="AJ30" s="18"/>
      <c r="AK30" s="18"/>
      <c r="AL30" s="32"/>
      <c r="AM30" s="61"/>
      <c r="AN30" s="61"/>
      <c r="AO30" s="61"/>
      <c r="AP30" s="32"/>
      <c r="AQ30" s="61"/>
      <c r="AR30" s="44"/>
    </row>
    <row r="31" spans="1:44" s="7" customFormat="1" ht="14.25" x14ac:dyDescent="0.2">
      <c r="A31" s="5">
        <v>4</v>
      </c>
      <c r="B31" s="6" t="s">
        <v>45</v>
      </c>
      <c r="C31" s="22">
        <f t="shared" ref="C31:E31" si="15">-C29</f>
        <v>-400.42108991769032</v>
      </c>
      <c r="D31" s="22">
        <f t="shared" si="15"/>
        <v>-708.33866609815004</v>
      </c>
      <c r="E31" s="22">
        <f t="shared" si="15"/>
        <v>-831.5947004501204</v>
      </c>
      <c r="F31" s="29">
        <f>год!H35</f>
        <v>34.886364634299753</v>
      </c>
      <c r="G31" s="22">
        <f t="shared" ref="G31:I31" si="16">-G29</f>
        <v>-286.81633084265991</v>
      </c>
      <c r="H31" s="22">
        <f t="shared" si="16"/>
        <v>-403.00201436501993</v>
      </c>
      <c r="I31" s="22">
        <f t="shared" si="16"/>
        <v>-251.26841377590972</v>
      </c>
      <c r="J31" s="29">
        <f>год!I35</f>
        <v>278.66152945381964</v>
      </c>
      <c r="K31" s="22">
        <f t="shared" ref="K31:U31" si="17">-K29</f>
        <v>-193.87834053766028</v>
      </c>
      <c r="L31" s="22">
        <f t="shared" si="17"/>
        <v>-5.232989092340631</v>
      </c>
      <c r="M31" s="22">
        <f t="shared" si="17"/>
        <v>73.567689640500248</v>
      </c>
      <c r="N31" s="29">
        <f>год!J35</f>
        <v>641.48041458573061</v>
      </c>
      <c r="O31" s="22">
        <f t="shared" si="17"/>
        <v>-107.35501480818016</v>
      </c>
      <c r="P31" s="22">
        <f t="shared" si="17"/>
        <v>-90.211733825470219</v>
      </c>
      <c r="Q31" s="22">
        <f t="shared" ref="Q31" si="18">-Q29</f>
        <v>-174.97490341510002</v>
      </c>
      <c r="R31" s="29">
        <f>год!K35</f>
        <v>447.60502000913039</v>
      </c>
      <c r="S31" s="22">
        <f t="shared" si="17"/>
        <v>-241.89756642281009</v>
      </c>
      <c r="T31" s="22">
        <f t="shared" si="17"/>
        <v>-364.41740851529994</v>
      </c>
      <c r="U31" s="22">
        <f t="shared" si="17"/>
        <v>-396.69659688389038</v>
      </c>
      <c r="V31" s="29">
        <f>месяц!BJ31</f>
        <v>171.60005058629758</v>
      </c>
      <c r="W31" s="22">
        <f>месяц!BM31</f>
        <v>-146.63806126118993</v>
      </c>
      <c r="X31" s="22">
        <f>месяц!BP31</f>
        <v>-276.5914630581301</v>
      </c>
      <c r="Y31" s="22">
        <f>месяц!BS31</f>
        <v>-368.06037167995055</v>
      </c>
      <c r="Z31" s="29">
        <f>месяц!BV31</f>
        <v>12.598015922521881</v>
      </c>
      <c r="AA31" s="22">
        <v>-348.90097311952991</v>
      </c>
      <c r="AB31" s="22">
        <v>-437.33991883309955</v>
      </c>
      <c r="AC31" s="22">
        <v>-503.49703008841971</v>
      </c>
      <c r="AD31" s="29">
        <v>51.906410870698892</v>
      </c>
      <c r="AE31" s="42">
        <f>-AE29</f>
        <v>-343.08819242580012</v>
      </c>
      <c r="AF31" s="42">
        <f t="shared" ref="AF31:AJ31" si="19">-AF29</f>
        <v>-507.94566060068064</v>
      </c>
      <c r="AG31" s="42">
        <f t="shared" si="19"/>
        <v>-753.94540538492038</v>
      </c>
      <c r="AH31" s="29">
        <f t="shared" si="19"/>
        <v>-510.27968073630109</v>
      </c>
      <c r="AI31" s="42">
        <f t="shared" si="19"/>
        <v>-407.37238336208975</v>
      </c>
      <c r="AJ31" s="42">
        <f t="shared" si="19"/>
        <v>-695.74358961527923</v>
      </c>
      <c r="AK31" s="42">
        <v>-742.46039146777912</v>
      </c>
      <c r="AL31" s="29">
        <f>-AL29</f>
        <v>-4.7202832947004936</v>
      </c>
      <c r="AM31" s="62">
        <v>-341.25586425667007</v>
      </c>
      <c r="AN31" s="62">
        <v>213.72535678178974</v>
      </c>
      <c r="AO31" s="62">
        <v>295.7579588608296</v>
      </c>
      <c r="AP31" s="29">
        <v>676.56817182039777</v>
      </c>
      <c r="AQ31" s="62">
        <v>-246.60413733797986</v>
      </c>
      <c r="AR31" s="42">
        <f t="shared" ref="AR31" si="20">-AR29</f>
        <v>-446.68306821636997</v>
      </c>
    </row>
    <row r="32" spans="1:44" ht="30" x14ac:dyDescent="0.25">
      <c r="A32" s="14" t="s">
        <v>46</v>
      </c>
      <c r="B32" s="15" t="s">
        <v>91</v>
      </c>
      <c r="C32" s="23">
        <f t="shared" ref="C32:E32" si="21">C33+C34</f>
        <v>0.61392100000000005</v>
      </c>
      <c r="D32" s="23">
        <f t="shared" si="21"/>
        <v>-19.533458693530001</v>
      </c>
      <c r="E32" s="23">
        <f t="shared" si="21"/>
        <v>-36.039234174109993</v>
      </c>
      <c r="F32" s="31">
        <f>год!H36</f>
        <v>-58.202600732430007</v>
      </c>
      <c r="G32" s="23">
        <f t="shared" ref="G32:I32" si="22">G33+G34</f>
        <v>-13.044109565000001</v>
      </c>
      <c r="H32" s="23">
        <f t="shared" si="22"/>
        <v>-31.395525719329999</v>
      </c>
      <c r="I32" s="23">
        <f t="shared" si="22"/>
        <v>-15.713491117730008</v>
      </c>
      <c r="J32" s="31">
        <f>год!I36</f>
        <v>38.175959838570009</v>
      </c>
      <c r="K32" s="23">
        <f t="shared" ref="K32:U32" si="23">K33+K34</f>
        <v>-0.56208185499999996</v>
      </c>
      <c r="L32" s="23">
        <f t="shared" si="23"/>
        <v>8.3087076849999981</v>
      </c>
      <c r="M32" s="23">
        <f t="shared" si="23"/>
        <v>43.347695508769988</v>
      </c>
      <c r="N32" s="31">
        <f>год!J36</f>
        <v>77.610485798529979</v>
      </c>
      <c r="O32" s="23">
        <f t="shared" si="23"/>
        <v>-1.429920713</v>
      </c>
      <c r="P32" s="23">
        <f t="shared" si="23"/>
        <v>-26.53477473825</v>
      </c>
      <c r="Q32" s="23">
        <f t="shared" ref="Q32" si="24">Q33+Q34</f>
        <v>-29.742937104909998</v>
      </c>
      <c r="R32" s="31">
        <f>год!K36</f>
        <v>-9.2359281049100019</v>
      </c>
      <c r="S32" s="23">
        <f t="shared" si="23"/>
        <v>-8.8966159999999999</v>
      </c>
      <c r="T32" s="23">
        <f t="shared" si="23"/>
        <v>-27.631780631120002</v>
      </c>
      <c r="U32" s="23">
        <f t="shared" si="23"/>
        <v>-1.2789356311199995</v>
      </c>
      <c r="V32" s="31">
        <f>месяц!BJ32</f>
        <v>-5.7810043648799905</v>
      </c>
      <c r="W32" s="23">
        <f>месяц!BM32</f>
        <v>-7.9337424500000004</v>
      </c>
      <c r="X32" s="23">
        <f>месяц!BP32</f>
        <v>-34.310881449999997</v>
      </c>
      <c r="Y32" s="23">
        <f>месяц!BS32</f>
        <v>-42.566050957499996</v>
      </c>
      <c r="Z32" s="31">
        <f>месяц!BV32</f>
        <v>31.985037075500003</v>
      </c>
      <c r="AA32" s="23">
        <v>-5.9084289999999999</v>
      </c>
      <c r="AB32" s="23">
        <v>-17.048294234879997</v>
      </c>
      <c r="AC32" s="23">
        <v>3.8006718151199976</v>
      </c>
      <c r="AD32" s="31">
        <v>97.029913170219999</v>
      </c>
      <c r="AE32" s="48">
        <f t="shared" ref="AE32" si="25">AE33+AE34</f>
        <v>201.81232687000002</v>
      </c>
      <c r="AF32" s="48">
        <f>AF33+AF34</f>
        <v>9.1627583500000007</v>
      </c>
      <c r="AG32" s="48">
        <f>AG33+AG34</f>
        <v>1.606887449999995</v>
      </c>
      <c r="AH32" s="31">
        <f t="shared" ref="AH32:AI32" si="26">AH33+AH34</f>
        <v>2.3499085099999206E-2</v>
      </c>
      <c r="AI32" s="48">
        <f t="shared" si="26"/>
        <v>-0.39491500000000002</v>
      </c>
      <c r="AJ32" s="48">
        <f>AJ33+AJ34</f>
        <v>-10.95997305</v>
      </c>
      <c r="AK32" s="48">
        <v>-13.359981050000002</v>
      </c>
      <c r="AL32" s="31">
        <f>AL33+AL34</f>
        <v>40.3870497968</v>
      </c>
      <c r="AM32" s="63">
        <v>-0.85255199999999998</v>
      </c>
      <c r="AN32" s="63">
        <v>43.123474899999998</v>
      </c>
      <c r="AO32" s="63">
        <v>73.283104900000012</v>
      </c>
      <c r="AP32" s="31">
        <v>184.63107149999996</v>
      </c>
      <c r="AQ32" s="63">
        <v>-4.3124739999999999</v>
      </c>
      <c r="AR32" s="37">
        <f t="shared" ref="AR32" si="27">AR33+AR34</f>
        <v>106.5504610025</v>
      </c>
    </row>
    <row r="33" spans="1:44" x14ac:dyDescent="0.25">
      <c r="A33" s="14" t="s">
        <v>47</v>
      </c>
      <c r="B33" s="16" t="s">
        <v>48</v>
      </c>
      <c r="C33" s="23">
        <v>0.61590800000000001</v>
      </c>
      <c r="D33" s="23">
        <v>23.73600914</v>
      </c>
      <c r="E33" s="23">
        <v>24.489117060000002</v>
      </c>
      <c r="F33" s="31">
        <f>год!H37</f>
        <v>55.05075057989</v>
      </c>
      <c r="G33" s="23">
        <v>0.82502980000000004</v>
      </c>
      <c r="H33" s="23">
        <v>16.469986008999999</v>
      </c>
      <c r="I33" s="23">
        <v>48.840849628999997</v>
      </c>
      <c r="J33" s="31">
        <f>год!I37</f>
        <v>119.8550453653</v>
      </c>
      <c r="K33" s="23">
        <v>0.16760258</v>
      </c>
      <c r="L33" s="23">
        <v>39.858899059999999</v>
      </c>
      <c r="M33" s="23">
        <v>96.343255859919992</v>
      </c>
      <c r="N33" s="31">
        <f>год!J37</f>
        <v>154.64200485999999</v>
      </c>
      <c r="O33" s="23">
        <v>0.251405722</v>
      </c>
      <c r="P33" s="23">
        <v>43.397054722</v>
      </c>
      <c r="Q33" s="23">
        <v>62.938529721999998</v>
      </c>
      <c r="R33" s="31">
        <f>год!K37</f>
        <v>111.494394722</v>
      </c>
      <c r="S33" s="23">
        <v>0.207235</v>
      </c>
      <c r="T33" s="23">
        <v>16.847028000000002</v>
      </c>
      <c r="U33" s="23">
        <v>63.307803999999997</v>
      </c>
      <c r="V33" s="31">
        <f>месяц!BJ33</f>
        <v>98.458018956240011</v>
      </c>
      <c r="W33" s="23">
        <f>месяц!BM33</f>
        <v>0.39974599999999999</v>
      </c>
      <c r="X33" s="23">
        <f>месяц!BP33</f>
        <v>26.686499000000001</v>
      </c>
      <c r="Y33" s="23">
        <f>месяц!BS33</f>
        <v>53.337681000000003</v>
      </c>
      <c r="Z33" s="31">
        <f>месяц!BV33</f>
        <v>160.50565678300001</v>
      </c>
      <c r="AA33" s="23">
        <v>0.52958799999999995</v>
      </c>
      <c r="AB33" s="23">
        <v>42.729339000000003</v>
      </c>
      <c r="AC33" s="37">
        <v>80.203580000000002</v>
      </c>
      <c r="AD33" s="31">
        <v>215.32925274999999</v>
      </c>
      <c r="AE33" s="23">
        <v>312.98882637000003</v>
      </c>
      <c r="AF33" s="23">
        <v>25.44612175</v>
      </c>
      <c r="AG33" s="23">
        <v>52.668374749999998</v>
      </c>
      <c r="AH33" s="31">
        <v>86.946410749999998</v>
      </c>
      <c r="AI33" s="23">
        <v>2.6158500000000001E-2</v>
      </c>
      <c r="AJ33" s="48">
        <v>7.4328149999999997</v>
      </c>
      <c r="AK33" s="48">
        <v>26.228133</v>
      </c>
      <c r="AL33" s="31">
        <v>113.990307</v>
      </c>
      <c r="AM33" s="64">
        <v>0.68761099999999997</v>
      </c>
      <c r="AN33" s="64">
        <v>59.173252599999998</v>
      </c>
      <c r="AO33" s="64">
        <v>111.4428096</v>
      </c>
      <c r="AP33" s="31">
        <v>267.11810459999998</v>
      </c>
      <c r="AQ33" s="64">
        <v>0.23364199999999999</v>
      </c>
      <c r="AR33" s="48">
        <v>124.9881663525</v>
      </c>
    </row>
    <row r="34" spans="1:44" x14ac:dyDescent="0.25">
      <c r="A34" s="14" t="s">
        <v>49</v>
      </c>
      <c r="B34" s="16" t="s">
        <v>50</v>
      </c>
      <c r="C34" s="23">
        <v>-1.9870000000000001E-3</v>
      </c>
      <c r="D34" s="23">
        <v>-43.269467833530001</v>
      </c>
      <c r="E34" s="23">
        <v>-60.528351234109998</v>
      </c>
      <c r="F34" s="31">
        <f>год!H38</f>
        <v>-113.25335131232001</v>
      </c>
      <c r="G34" s="23">
        <v>-13.869139365000001</v>
      </c>
      <c r="H34" s="23">
        <v>-47.865511728329999</v>
      </c>
      <c r="I34" s="23">
        <v>-64.554340746730006</v>
      </c>
      <c r="J34" s="31">
        <f>год!I38</f>
        <v>-81.679085526729992</v>
      </c>
      <c r="K34" s="23">
        <v>-0.72968443500000002</v>
      </c>
      <c r="L34" s="23">
        <v>-31.550191375000001</v>
      </c>
      <c r="M34" s="23">
        <v>-52.995560351150004</v>
      </c>
      <c r="N34" s="31">
        <f>год!J38</f>
        <v>-77.031519061470007</v>
      </c>
      <c r="O34" s="23">
        <v>-1.6813264349999999</v>
      </c>
      <c r="P34" s="23">
        <v>-69.93182946025</v>
      </c>
      <c r="Q34" s="23">
        <v>-92.681466826909997</v>
      </c>
      <c r="R34" s="31">
        <f>год!K38</f>
        <v>-120.73032282691</v>
      </c>
      <c r="S34" s="23">
        <v>-9.1038510000000006</v>
      </c>
      <c r="T34" s="23">
        <v>-44.478808631120003</v>
      </c>
      <c r="U34" s="23">
        <v>-64.586739631119997</v>
      </c>
      <c r="V34" s="31">
        <f>месяц!BJ34</f>
        <v>-104.23902332112</v>
      </c>
      <c r="W34" s="23">
        <f>месяц!BM34</f>
        <v>-8.3334884500000008</v>
      </c>
      <c r="X34" s="23">
        <f>месяц!BP34</f>
        <v>-60.997380450000001</v>
      </c>
      <c r="Y34" s="23">
        <f>месяц!BS34</f>
        <v>-95.9037319575</v>
      </c>
      <c r="Z34" s="31">
        <f>месяц!BV34</f>
        <v>-128.5206197075</v>
      </c>
      <c r="AA34" s="23">
        <v>-6.4380170000000003</v>
      </c>
      <c r="AB34" s="23">
        <v>-59.77763323488</v>
      </c>
      <c r="AC34" s="37">
        <v>-76.402908184880005</v>
      </c>
      <c r="AD34" s="31">
        <v>-118.29933957978</v>
      </c>
      <c r="AE34" s="23">
        <v>-111.17649950000001</v>
      </c>
      <c r="AF34" s="23">
        <v>-16.283363399999999</v>
      </c>
      <c r="AG34" s="23">
        <v>-51.061487300000003</v>
      </c>
      <c r="AH34" s="31">
        <v>-86.922911664899999</v>
      </c>
      <c r="AI34" s="23">
        <v>-0.42107349999999999</v>
      </c>
      <c r="AJ34" s="23">
        <v>-18.39278805</v>
      </c>
      <c r="AK34" s="23">
        <v>-39.588114050000001</v>
      </c>
      <c r="AL34" s="31">
        <v>-73.603257203200002</v>
      </c>
      <c r="AM34" s="57">
        <v>-1.5401629999999999</v>
      </c>
      <c r="AN34" s="57">
        <v>-16.0497777</v>
      </c>
      <c r="AO34" s="57">
        <v>-38.159704699999999</v>
      </c>
      <c r="AP34" s="31">
        <v>-82.487033100000005</v>
      </c>
      <c r="AQ34" s="57">
        <v>-4.5461159999999996</v>
      </c>
      <c r="AR34" s="37">
        <v>-18.437705350000002</v>
      </c>
    </row>
    <row r="35" spans="1:44" ht="30" x14ac:dyDescent="0.25">
      <c r="A35" s="14" t="s">
        <v>51</v>
      </c>
      <c r="B35" s="15" t="s">
        <v>92</v>
      </c>
      <c r="C35" s="23">
        <f t="shared" ref="C35:I35" si="28">C36+C37</f>
        <v>38.510588115749997</v>
      </c>
      <c r="D35" s="23">
        <f t="shared" si="28"/>
        <v>75.05993592418001</v>
      </c>
      <c r="E35" s="23">
        <f t="shared" si="28"/>
        <v>95.288605972460005</v>
      </c>
      <c r="F35" s="31">
        <f>год!H39</f>
        <v>79.795664424630019</v>
      </c>
      <c r="G35" s="23">
        <f t="shared" si="28"/>
        <v>-1.7058995012100002</v>
      </c>
      <c r="H35" s="23">
        <f t="shared" si="28"/>
        <v>0.2388430620199955</v>
      </c>
      <c r="I35" s="23">
        <f t="shared" si="28"/>
        <v>2.4466850435700138</v>
      </c>
      <c r="J35" s="31">
        <f>год!I39</f>
        <v>4.9557408513800141</v>
      </c>
      <c r="K35" s="23">
        <f t="shared" ref="K35:U35" si="29">K36+K37</f>
        <v>-12.82674803323</v>
      </c>
      <c r="L35" s="23">
        <f t="shared" si="29"/>
        <v>12.777017905599994</v>
      </c>
      <c r="M35" s="23">
        <f t="shared" si="29"/>
        <v>27.377642915550005</v>
      </c>
      <c r="N35" s="31">
        <f>год!J39</f>
        <v>43.023778874520005</v>
      </c>
      <c r="O35" s="23">
        <f t="shared" si="29"/>
        <v>7.9563710092199997</v>
      </c>
      <c r="P35" s="23">
        <f t="shared" si="29"/>
        <v>50.139598816760014</v>
      </c>
      <c r="Q35" s="23">
        <f t="shared" ref="Q35" si="30">Q36+Q37</f>
        <v>66.832821759060039</v>
      </c>
      <c r="R35" s="31">
        <f>год!K39</f>
        <v>169.33450414074002</v>
      </c>
      <c r="S35" s="23">
        <f t="shared" si="29"/>
        <v>87.102991037429987</v>
      </c>
      <c r="T35" s="23">
        <f t="shared" si="29"/>
        <v>142.71997724357999</v>
      </c>
      <c r="U35" s="23">
        <f t="shared" si="29"/>
        <v>168.96905302610003</v>
      </c>
      <c r="V35" s="31">
        <f>месяц!BJ35</f>
        <v>167.35378053462</v>
      </c>
      <c r="W35" s="23">
        <f>месяц!BM35</f>
        <v>226.04603496775002</v>
      </c>
      <c r="X35" s="23">
        <f>месяц!BP35</f>
        <v>267.68332092295992</v>
      </c>
      <c r="Y35" s="23">
        <f>месяц!BS35</f>
        <v>302.91893516394987</v>
      </c>
      <c r="Z35" s="31">
        <f>месяц!BV35</f>
        <v>181.64255768764997</v>
      </c>
      <c r="AA35" s="23">
        <v>106.49047139972996</v>
      </c>
      <c r="AB35" s="23">
        <v>96.667013700769985</v>
      </c>
      <c r="AC35" s="23">
        <v>114.49988073606994</v>
      </c>
      <c r="AD35" s="31">
        <v>19.834723312270171</v>
      </c>
      <c r="AE35" s="48">
        <f>AE36+AE37</f>
        <v>-74.639970686199945</v>
      </c>
      <c r="AF35" s="48">
        <f>AF36+AF37</f>
        <v>143.22084467532002</v>
      </c>
      <c r="AG35" s="48">
        <f t="shared" ref="AG35:AJ35" si="31">AG36+AG37</f>
        <v>114.29373680812</v>
      </c>
      <c r="AH35" s="31">
        <f t="shared" si="31"/>
        <v>-70.368371604050026</v>
      </c>
      <c r="AI35" s="48">
        <f t="shared" si="31"/>
        <v>94.630031676610002</v>
      </c>
      <c r="AJ35" s="48">
        <f t="shared" si="31"/>
        <v>89.883325123730032</v>
      </c>
      <c r="AK35" s="48">
        <v>74.187884243129986</v>
      </c>
      <c r="AL35" s="31">
        <f t="shared" ref="AL35" si="32">AL36+AL37</f>
        <v>-53.784080736189992</v>
      </c>
      <c r="AM35" s="63">
        <v>-200.54114145234001</v>
      </c>
      <c r="AN35" s="63">
        <v>165.49847686999999</v>
      </c>
      <c r="AO35" s="63">
        <v>176.15244086999999</v>
      </c>
      <c r="AP35" s="31">
        <v>217.23631278162998</v>
      </c>
      <c r="AQ35" s="63">
        <v>21.0898094</v>
      </c>
      <c r="AR35" s="37">
        <f t="shared" ref="AR35" si="33">AR36+AR37</f>
        <v>67.785710220089996</v>
      </c>
    </row>
    <row r="36" spans="1:44" x14ac:dyDescent="0.25">
      <c r="A36" s="14" t="s">
        <v>52</v>
      </c>
      <c r="B36" s="16" t="s">
        <v>53</v>
      </c>
      <c r="C36" s="23">
        <v>38.9</v>
      </c>
      <c r="D36" s="23">
        <v>78.587029154000007</v>
      </c>
      <c r="E36" s="23">
        <v>102.830101766</v>
      </c>
      <c r="F36" s="31">
        <f>год!H40</f>
        <v>128.36067289600001</v>
      </c>
      <c r="G36" s="23">
        <v>2.4999999549999998</v>
      </c>
      <c r="H36" s="23">
        <v>41.44690078</v>
      </c>
      <c r="I36" s="23">
        <v>77.921912000000006</v>
      </c>
      <c r="J36" s="31">
        <f>год!I40</f>
        <v>129.46278810000001</v>
      </c>
      <c r="K36" s="23">
        <v>6.75</v>
      </c>
      <c r="L36" s="23">
        <v>39.518479399999997</v>
      </c>
      <c r="M36" s="23">
        <v>70.907931000000005</v>
      </c>
      <c r="N36" s="31">
        <f>год!J40</f>
        <v>132.29857361000001</v>
      </c>
      <c r="O36" s="23">
        <v>42.896287999999998</v>
      </c>
      <c r="P36" s="23">
        <v>195.90709445239003</v>
      </c>
      <c r="Q36" s="23">
        <v>429.50793581445004</v>
      </c>
      <c r="R36" s="31">
        <f>год!K40</f>
        <v>769.4288487</v>
      </c>
      <c r="S36" s="23">
        <v>214.62820099999999</v>
      </c>
      <c r="T36" s="23">
        <v>586.36206279999999</v>
      </c>
      <c r="U36" s="23">
        <v>984.33487030000003</v>
      </c>
      <c r="V36" s="31">
        <f>месяц!BJ36</f>
        <v>1258.3232278569999</v>
      </c>
      <c r="W36" s="23">
        <f>месяц!BM36</f>
        <v>409.65340500000002</v>
      </c>
      <c r="X36" s="23">
        <f>месяц!BP36</f>
        <v>725.32251799999995</v>
      </c>
      <c r="Y36" s="23">
        <f>месяц!BS36</f>
        <v>1063.07168925</v>
      </c>
      <c r="Z36" s="31">
        <f>месяц!BV36</f>
        <v>1203.284508</v>
      </c>
      <c r="AA36" s="23">
        <v>271.63177059999998</v>
      </c>
      <c r="AB36" s="23">
        <v>598.24215460000005</v>
      </c>
      <c r="AC36" s="37">
        <v>848.22052959999996</v>
      </c>
      <c r="AD36" s="31">
        <v>1172.6895997500001</v>
      </c>
      <c r="AE36" s="23">
        <v>759.02307757190999</v>
      </c>
      <c r="AF36" s="23">
        <v>374.81600700000001</v>
      </c>
      <c r="AG36" s="23">
        <v>534.21987000000001</v>
      </c>
      <c r="AH36" s="31">
        <v>559.20167824999999</v>
      </c>
      <c r="AI36" s="23">
        <v>129.34323620000001</v>
      </c>
      <c r="AJ36" s="23">
        <v>242.66845760000001</v>
      </c>
      <c r="AK36" s="23">
        <v>352.45460559999998</v>
      </c>
      <c r="AL36" s="31">
        <v>383.96293459999998</v>
      </c>
      <c r="AM36" s="57">
        <v>168.11458385795999</v>
      </c>
      <c r="AN36" s="57">
        <v>255.09249600000001</v>
      </c>
      <c r="AO36" s="57">
        <v>363.93112600000001</v>
      </c>
      <c r="AP36" s="31">
        <v>880.71356500000002</v>
      </c>
      <c r="AQ36" s="57">
        <v>31.720350400000001</v>
      </c>
      <c r="AR36" s="37">
        <v>97.455481399999996</v>
      </c>
    </row>
    <row r="37" spans="1:44" x14ac:dyDescent="0.25">
      <c r="A37" s="14" t="s">
        <v>54</v>
      </c>
      <c r="B37" s="16" t="s">
        <v>50</v>
      </c>
      <c r="C37" s="23">
        <v>-0.38941188425000001</v>
      </c>
      <c r="D37" s="23">
        <v>-3.5270932298200002</v>
      </c>
      <c r="E37" s="23">
        <v>-7.5414957935400002</v>
      </c>
      <c r="F37" s="31">
        <f>год!H41</f>
        <v>-48.56500847137</v>
      </c>
      <c r="G37" s="23">
        <v>-4.2058994562100001</v>
      </c>
      <c r="H37" s="23">
        <v>-41.208057717980004</v>
      </c>
      <c r="I37" s="23">
        <v>-75.475226956429992</v>
      </c>
      <c r="J37" s="31">
        <f>год!I41</f>
        <v>-124.50704724862</v>
      </c>
      <c r="K37" s="23">
        <v>-19.57674803323</v>
      </c>
      <c r="L37" s="23">
        <v>-26.741461494400003</v>
      </c>
      <c r="M37" s="23">
        <v>-43.53028808445</v>
      </c>
      <c r="N37" s="31">
        <f>год!J41</f>
        <v>-89.27479473548</v>
      </c>
      <c r="O37" s="23">
        <v>-34.939916990779999</v>
      </c>
      <c r="P37" s="23">
        <v>-145.76749563563001</v>
      </c>
      <c r="Q37" s="23">
        <v>-362.67511405539</v>
      </c>
      <c r="R37" s="31">
        <f>год!K41</f>
        <v>-600.09434455925998</v>
      </c>
      <c r="S37" s="23">
        <v>-127.52520996257</v>
      </c>
      <c r="T37" s="23">
        <v>-443.64208555642</v>
      </c>
      <c r="U37" s="23">
        <v>-815.36581727390001</v>
      </c>
      <c r="V37" s="31">
        <f>месяц!BJ37</f>
        <v>-1090.9694473223799</v>
      </c>
      <c r="W37" s="23">
        <f>месяц!BM37</f>
        <v>-183.60737003225</v>
      </c>
      <c r="X37" s="23">
        <f>месяц!BP37</f>
        <v>-457.63919707704002</v>
      </c>
      <c r="Y37" s="23">
        <f>месяц!BS37</f>
        <v>-760.15275408605009</v>
      </c>
      <c r="Z37" s="31">
        <f>месяц!BV37</f>
        <v>-1021.64195031235</v>
      </c>
      <c r="AA37" s="23">
        <v>-165.14129920027003</v>
      </c>
      <c r="AB37" s="23">
        <v>-501.57514089923006</v>
      </c>
      <c r="AC37" s="37">
        <v>-733.72064886393002</v>
      </c>
      <c r="AD37" s="31">
        <v>-1152.8548764377299</v>
      </c>
      <c r="AE37" s="23">
        <v>-833.66304825810994</v>
      </c>
      <c r="AF37" s="23">
        <v>-231.59516232467999</v>
      </c>
      <c r="AG37" s="23">
        <v>-419.92613319188001</v>
      </c>
      <c r="AH37" s="31">
        <v>-629.57004985405001</v>
      </c>
      <c r="AI37" s="23">
        <v>-34.713204523389997</v>
      </c>
      <c r="AJ37" s="23">
        <v>-152.78513247626998</v>
      </c>
      <c r="AK37" s="23">
        <v>-278.26672135686999</v>
      </c>
      <c r="AL37" s="31">
        <v>-437.74701533618997</v>
      </c>
      <c r="AM37" s="57">
        <v>-368.6557253103</v>
      </c>
      <c r="AN37" s="57">
        <v>-89.594019130000007</v>
      </c>
      <c r="AO37" s="57">
        <v>-187.77868513000001</v>
      </c>
      <c r="AP37" s="31">
        <v>-663.47725221837004</v>
      </c>
      <c r="AQ37" s="57">
        <v>-10.630540999999999</v>
      </c>
      <c r="AR37" s="37">
        <v>-29.669771179910001</v>
      </c>
    </row>
    <row r="38" spans="1:44" x14ac:dyDescent="0.25">
      <c r="A38" s="14" t="s">
        <v>55</v>
      </c>
      <c r="B38" s="15" t="s">
        <v>93</v>
      </c>
      <c r="C38" s="23">
        <f t="shared" ref="C38:I38" si="34">C39+C40</f>
        <v>-21.309293324520006</v>
      </c>
      <c r="D38" s="23">
        <f t="shared" si="34"/>
        <v>-47.876892768729988</v>
      </c>
      <c r="E38" s="23">
        <f t="shared" si="34"/>
        <v>-53.308040577610029</v>
      </c>
      <c r="F38" s="31">
        <f>год!H42</f>
        <v>107.67214425294998</v>
      </c>
      <c r="G38" s="23">
        <f t="shared" si="34"/>
        <v>0.19935674816998983</v>
      </c>
      <c r="H38" s="23">
        <f t="shared" si="34"/>
        <v>-34.234734510950034</v>
      </c>
      <c r="I38" s="23">
        <f t="shared" si="34"/>
        <v>-30.866326606620021</v>
      </c>
      <c r="J38" s="31">
        <f>год!I42</f>
        <v>162.32052920869995</v>
      </c>
      <c r="K38" s="23">
        <f t="shared" ref="K38:U38" si="35">K39+K40</f>
        <v>-80.620341007820002</v>
      </c>
      <c r="L38" s="23">
        <f t="shared" si="35"/>
        <v>-62.302665914409971</v>
      </c>
      <c r="M38" s="23">
        <f t="shared" si="35"/>
        <v>-19.241630429479983</v>
      </c>
      <c r="N38" s="31">
        <f>год!J42</f>
        <v>282.64830364973</v>
      </c>
      <c r="O38" s="23">
        <f t="shared" si="35"/>
        <v>2.4146438732000206</v>
      </c>
      <c r="P38" s="23">
        <f t="shared" si="35"/>
        <v>-20.777932509389984</v>
      </c>
      <c r="Q38" s="23">
        <f t="shared" ref="Q38" si="36">Q39+Q40</f>
        <v>-40.987306929600095</v>
      </c>
      <c r="R38" s="31">
        <f>год!K42</f>
        <v>217.36025975809002</v>
      </c>
      <c r="S38" s="23">
        <f t="shared" si="35"/>
        <v>-56.050294845149978</v>
      </c>
      <c r="T38" s="23">
        <f t="shared" si="35"/>
        <v>-95.956296914319978</v>
      </c>
      <c r="U38" s="23">
        <f t="shared" si="35"/>
        <v>-84.315981146579929</v>
      </c>
      <c r="V38" s="31">
        <f>месяц!BJ38</f>
        <v>101.56417940184997</v>
      </c>
      <c r="W38" s="23">
        <f>месяц!BM38</f>
        <v>-171.79650275886002</v>
      </c>
      <c r="X38" s="23">
        <f>месяц!BP38</f>
        <v>-220.23442274445006</v>
      </c>
      <c r="Y38" s="23">
        <f>месяц!BS38</f>
        <v>-294.73224629036997</v>
      </c>
      <c r="Z38" s="31">
        <f>месяц!BV38</f>
        <v>-102.58664889103989</v>
      </c>
      <c r="AA38" s="23">
        <v>-180.68510959413004</v>
      </c>
      <c r="AB38" s="23">
        <v>-206.59221817907007</v>
      </c>
      <c r="AC38" s="37">
        <v>-290.76631886950997</v>
      </c>
      <c r="AD38" s="31">
        <v>-126.28113202713007</v>
      </c>
      <c r="AE38" s="48">
        <f t="shared" ref="AE38:AH38" si="37">AE39+AE40</f>
        <v>101.78329008807987</v>
      </c>
      <c r="AF38" s="48">
        <f t="shared" si="37"/>
        <v>-285.10820834451994</v>
      </c>
      <c r="AG38" s="48">
        <f t="shared" si="37"/>
        <v>-294.3404425852201</v>
      </c>
      <c r="AH38" s="31">
        <f t="shared" si="37"/>
        <v>-14.658285765319988</v>
      </c>
      <c r="AI38" s="48">
        <f>AI39+AI40</f>
        <v>-21.182719023419999</v>
      </c>
      <c r="AJ38" s="48">
        <f>AJ39+AJ40</f>
        <v>-260.81276654686997</v>
      </c>
      <c r="AK38" s="48">
        <v>-284.89998836569993</v>
      </c>
      <c r="AL38" s="31">
        <f t="shared" ref="AL38" si="38">AL39+AL40</f>
        <v>-57.060529189359954</v>
      </c>
      <c r="AM38" s="57">
        <v>133.50934286999998</v>
      </c>
      <c r="AN38" s="57">
        <v>-189.47267560970994</v>
      </c>
      <c r="AO38" s="57">
        <v>-196.66663838700003</v>
      </c>
      <c r="AP38" s="31">
        <v>-2.7319850228502673</v>
      </c>
      <c r="AQ38" s="57">
        <v>-97.809142977170012</v>
      </c>
      <c r="AR38" s="37">
        <f t="shared" ref="AR38" si="39">AR39+AR40</f>
        <v>-180.23799810364</v>
      </c>
    </row>
    <row r="39" spans="1:44" x14ac:dyDescent="0.25">
      <c r="A39" s="14" t="s">
        <v>56</v>
      </c>
      <c r="B39" s="16" t="s">
        <v>53</v>
      </c>
      <c r="C39" s="23">
        <v>47.268813112959997</v>
      </c>
      <c r="D39" s="23">
        <v>122.67692236697999</v>
      </c>
      <c r="E39" s="23">
        <v>181.33583541235998</v>
      </c>
      <c r="F39" s="31">
        <f>год!H43</f>
        <v>419.86173260730999</v>
      </c>
      <c r="G39" s="23">
        <v>72.176520167149988</v>
      </c>
      <c r="H39" s="23">
        <v>155.87073361936999</v>
      </c>
      <c r="I39" s="23">
        <v>260.60475030460998</v>
      </c>
      <c r="J39" s="31">
        <f>год!I43</f>
        <v>580.40532088170994</v>
      </c>
      <c r="K39" s="23">
        <v>69.106602634149993</v>
      </c>
      <c r="L39" s="23">
        <v>216.76137576357999</v>
      </c>
      <c r="M39" s="23">
        <v>431.50001578689</v>
      </c>
      <c r="N39" s="31">
        <f>год!J43</f>
        <v>905.98635019308995</v>
      </c>
      <c r="O39" s="23">
        <v>171.45719306864001</v>
      </c>
      <c r="P39" s="23">
        <v>376.94900157769001</v>
      </c>
      <c r="Q39" s="23">
        <v>622.5196627421999</v>
      </c>
      <c r="R39" s="31">
        <f>год!K43</f>
        <v>1225.26692596373</v>
      </c>
      <c r="S39" s="23">
        <v>135.85023792000001</v>
      </c>
      <c r="T39" s="23">
        <v>378.43417378933003</v>
      </c>
      <c r="U39" s="23">
        <v>699.72174374251006</v>
      </c>
      <c r="V39" s="31">
        <f>месяц!BJ39</f>
        <v>1184.3702966482399</v>
      </c>
      <c r="W39" s="23">
        <f>месяц!BM39</f>
        <v>168.3799812661</v>
      </c>
      <c r="X39" s="23">
        <f>месяц!BP39</f>
        <v>461.26320264321998</v>
      </c>
      <c r="Y39" s="23">
        <f>месяц!BS39</f>
        <v>784.84616372792004</v>
      </c>
      <c r="Z39" s="31">
        <f>месяц!BV39</f>
        <v>1336.4539591308501</v>
      </c>
      <c r="AA39" s="23">
        <v>177.91251171651999</v>
      </c>
      <c r="AB39" s="23">
        <v>532.21406606110997</v>
      </c>
      <c r="AC39" s="37">
        <v>892.30165855704001</v>
      </c>
      <c r="AD39" s="31">
        <v>1551.6092633103899</v>
      </c>
      <c r="AE39" s="23">
        <v>1669.73690649593</v>
      </c>
      <c r="AF39" s="23">
        <v>489.09567476555998</v>
      </c>
      <c r="AG39" s="23">
        <v>712.46113485545993</v>
      </c>
      <c r="AH39" s="31">
        <v>1123.63738543619</v>
      </c>
      <c r="AI39" s="23">
        <v>6.7517304190000003</v>
      </c>
      <c r="AJ39" s="23">
        <v>214.44241207714001</v>
      </c>
      <c r="AK39" s="23">
        <v>371.07759394973999</v>
      </c>
      <c r="AL39" s="31">
        <v>931.26588118285997</v>
      </c>
      <c r="AM39" s="57">
        <v>157.04941199999999</v>
      </c>
      <c r="AN39" s="57">
        <v>337.34624848145</v>
      </c>
      <c r="AO39" s="57">
        <v>725.27282471442004</v>
      </c>
      <c r="AP39" s="31">
        <v>1287.9438354727499</v>
      </c>
      <c r="AQ39" s="57">
        <v>143.45097604562</v>
      </c>
      <c r="AR39" s="37">
        <v>237.0102185801</v>
      </c>
    </row>
    <row r="40" spans="1:44" x14ac:dyDescent="0.25">
      <c r="A40" s="14" t="s">
        <v>57</v>
      </c>
      <c r="B40" s="16" t="s">
        <v>50</v>
      </c>
      <c r="C40" s="23">
        <v>-68.578106437480002</v>
      </c>
      <c r="D40" s="23">
        <v>-170.55381513570998</v>
      </c>
      <c r="E40" s="23">
        <v>-234.64387598997001</v>
      </c>
      <c r="F40" s="31">
        <f>год!H44</f>
        <v>-312.18958835436001</v>
      </c>
      <c r="G40" s="23">
        <v>-71.977163418979998</v>
      </c>
      <c r="H40" s="23">
        <v>-190.10546813032002</v>
      </c>
      <c r="I40" s="23">
        <v>-291.47107691123</v>
      </c>
      <c r="J40" s="31">
        <f>год!I44</f>
        <v>-418.08479167300999</v>
      </c>
      <c r="K40" s="23">
        <v>-149.72694364197</v>
      </c>
      <c r="L40" s="23">
        <v>-279.06404167798996</v>
      </c>
      <c r="M40" s="23">
        <v>-450.74164621636999</v>
      </c>
      <c r="N40" s="31">
        <f>год!J44</f>
        <v>-623.33804654335995</v>
      </c>
      <c r="O40" s="23">
        <v>-169.04254919543999</v>
      </c>
      <c r="P40" s="23">
        <v>-397.72693408708</v>
      </c>
      <c r="Q40" s="23">
        <v>-663.50696967179999</v>
      </c>
      <c r="R40" s="31">
        <f>год!K44</f>
        <v>-1007.90666620564</v>
      </c>
      <c r="S40" s="23">
        <v>-191.90053276514999</v>
      </c>
      <c r="T40" s="23">
        <v>-474.39047070365001</v>
      </c>
      <c r="U40" s="23">
        <v>-784.03772488908999</v>
      </c>
      <c r="V40" s="31">
        <f>месяц!BJ40</f>
        <v>-1082.8061172463899</v>
      </c>
      <c r="W40" s="23">
        <f>месяц!BM40</f>
        <v>-340.17648402496002</v>
      </c>
      <c r="X40" s="23">
        <f>месяц!BP40</f>
        <v>-681.49762538767004</v>
      </c>
      <c r="Y40" s="23">
        <f>месяц!BS40</f>
        <v>-1079.57841001829</v>
      </c>
      <c r="Z40" s="31">
        <f>месяц!BV40</f>
        <v>-1439.04060802189</v>
      </c>
      <c r="AA40" s="23">
        <v>-358.59762131065003</v>
      </c>
      <c r="AB40" s="23">
        <v>-738.80628424018005</v>
      </c>
      <c r="AC40" s="37">
        <v>-1183.06797742655</v>
      </c>
      <c r="AD40" s="31">
        <v>-1677.89039533752</v>
      </c>
      <c r="AE40" s="23">
        <v>-1567.9536164078502</v>
      </c>
      <c r="AF40" s="23">
        <v>-774.20388311007991</v>
      </c>
      <c r="AG40" s="23">
        <v>-1006.80157744068</v>
      </c>
      <c r="AH40" s="31">
        <v>-1138.29567120151</v>
      </c>
      <c r="AI40" s="23">
        <v>-27.93444944242</v>
      </c>
      <c r="AJ40" s="23">
        <v>-475.25517862401</v>
      </c>
      <c r="AK40" s="23">
        <v>-655.97758231543992</v>
      </c>
      <c r="AL40" s="31">
        <v>-988.32641037221993</v>
      </c>
      <c r="AM40" s="57">
        <v>-23.540069129999999</v>
      </c>
      <c r="AN40" s="57">
        <v>-526.81892409115994</v>
      </c>
      <c r="AO40" s="57">
        <v>-921.93946310142007</v>
      </c>
      <c r="AP40" s="31">
        <v>-1290.6758204956002</v>
      </c>
      <c r="AQ40" s="57">
        <v>-241.26011902279001</v>
      </c>
      <c r="AR40" s="37">
        <v>-417.24821668374</v>
      </c>
    </row>
    <row r="41" spans="1:44" x14ac:dyDescent="0.25">
      <c r="A41" s="14" t="s">
        <v>58</v>
      </c>
      <c r="B41" s="15" t="s">
        <v>59</v>
      </c>
      <c r="C41" s="23">
        <f t="shared" ref="C41:I41" si="40">C31-C32-C35-C38</f>
        <v>-418.23630570892033</v>
      </c>
      <c r="D41" s="23">
        <f t="shared" si="40"/>
        <v>-715.98825056007013</v>
      </c>
      <c r="E41" s="23">
        <f t="shared" si="40"/>
        <v>-837.53603167086044</v>
      </c>
      <c r="F41" s="31">
        <f>год!H45</f>
        <v>-94.378843310850243</v>
      </c>
      <c r="G41" s="23">
        <f t="shared" si="40"/>
        <v>-272.26567852461989</v>
      </c>
      <c r="H41" s="23">
        <f t="shared" si="40"/>
        <v>-337.6105971967599</v>
      </c>
      <c r="I41" s="23">
        <f t="shared" si="40"/>
        <v>-207.1352810951297</v>
      </c>
      <c r="J41" s="31">
        <f>год!I45</f>
        <v>73.20929955516965</v>
      </c>
      <c r="K41" s="23">
        <f t="shared" ref="K41:U41" si="41">K31-K32-K35-K38</f>
        <v>-99.869169641610284</v>
      </c>
      <c r="L41" s="23">
        <f t="shared" si="41"/>
        <v>35.983951231469348</v>
      </c>
      <c r="M41" s="23">
        <f t="shared" si="41"/>
        <v>22.083981645660238</v>
      </c>
      <c r="N41" s="31">
        <f>год!J45</f>
        <v>238.19784626295063</v>
      </c>
      <c r="O41" s="23">
        <f t="shared" si="41"/>
        <v>-116.29610897760017</v>
      </c>
      <c r="P41" s="23">
        <f t="shared" si="41"/>
        <v>-93.038625394590241</v>
      </c>
      <c r="Q41" s="23">
        <f t="shared" ref="Q41" si="42">Q31-Q32-Q35-Q38</f>
        <v>-171.07748113964996</v>
      </c>
      <c r="R41" s="31">
        <f>год!K45</f>
        <v>70.146184215210326</v>
      </c>
      <c r="S41" s="23">
        <f t="shared" si="41"/>
        <v>-264.05364661509009</v>
      </c>
      <c r="T41" s="23">
        <f t="shared" si="41"/>
        <v>-383.54930821343993</v>
      </c>
      <c r="U41" s="23">
        <f t="shared" si="41"/>
        <v>-480.07073313229046</v>
      </c>
      <c r="V41" s="31">
        <f>месяц!BJ41</f>
        <v>-91.536904985292381</v>
      </c>
      <c r="W41" s="23">
        <f>месяц!BM41</f>
        <v>-192.95385102007992</v>
      </c>
      <c r="X41" s="23">
        <f>месяц!BP41</f>
        <v>-289.72947978663996</v>
      </c>
      <c r="Y41" s="23">
        <f>месяц!BS41</f>
        <v>-333.68100959603044</v>
      </c>
      <c r="Z41" s="31">
        <f>месяц!BV41</f>
        <v>-98.442929949588205</v>
      </c>
      <c r="AA41" s="23">
        <v>-268.79790592512984</v>
      </c>
      <c r="AB41" s="23">
        <v>-310.36642011991944</v>
      </c>
      <c r="AC41" s="23">
        <v>-331.0312637700996</v>
      </c>
      <c r="AD41" s="31">
        <v>61.322906415338792</v>
      </c>
      <c r="AE41" s="48">
        <f>AE31-AE32-AE35-AE38</f>
        <v>-572.04383869768003</v>
      </c>
      <c r="AF41" s="48">
        <f>AF31-AF32-AF35-AF38</f>
        <v>-375.22105528148069</v>
      </c>
      <c r="AG41" s="48">
        <f>AG31-AG32-AG35-AG38</f>
        <v>-575.50558705782032</v>
      </c>
      <c r="AH41" s="31">
        <f>AH31-AH32-AH35-AH38</f>
        <v>-425.27652245203109</v>
      </c>
      <c r="AI41" s="48">
        <f t="shared" ref="AI41:AJ41" si="43">AI31-AI32-AI35-AI38</f>
        <v>-480.42478101527973</v>
      </c>
      <c r="AJ41" s="48">
        <f t="shared" si="43"/>
        <v>-513.8541751421393</v>
      </c>
      <c r="AK41" s="48">
        <v>-518.38830629520908</v>
      </c>
      <c r="AL41" s="31">
        <f t="shared" ref="AL41" si="44">AL31-AL32-AL35-AL38</f>
        <v>65.737276834049453</v>
      </c>
      <c r="AM41" s="57">
        <v>-273.37151367433</v>
      </c>
      <c r="AN41" s="57">
        <v>194.5760806214997</v>
      </c>
      <c r="AO41" s="57">
        <v>242.98905147782963</v>
      </c>
      <c r="AP41" s="31">
        <v>277.43277256161809</v>
      </c>
      <c r="AQ41" s="57">
        <v>-165.57232976080982</v>
      </c>
      <c r="AR41" s="37">
        <f t="shared" ref="AR41" si="45">AR31-AR32-AR35-AR38</f>
        <v>-440.78124133531998</v>
      </c>
    </row>
    <row r="42" spans="1:44" ht="30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M42" s="65"/>
      <c r="AQ42" s="65"/>
      <c r="AR42" s="65"/>
    </row>
    <row r="43" spans="1:44" x14ac:dyDescent="0.25">
      <c r="A43" s="67"/>
      <c r="B43" s="67"/>
    </row>
  </sheetData>
  <mergeCells count="4">
    <mergeCell ref="A1:B1"/>
    <mergeCell ref="A2:B2"/>
    <mergeCell ref="A42:B42"/>
    <mergeCell ref="A43:B4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colBreaks count="1" manualBreakCount="1">
    <brk id="18" max="41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DX43"/>
  <sheetViews>
    <sheetView view="pageBreakPreview" zoomScale="125" zoomScaleNormal="125" zoomScaleSheetLayoutView="125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EA23" sqref="EA23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79" width="9.42578125" style="1" customWidth="1"/>
    <col min="80" max="81" width="9.42578125" style="38" customWidth="1"/>
    <col min="82" max="110" width="9.42578125" style="1" customWidth="1"/>
    <col min="111" max="121" width="9.28515625" style="1" customWidth="1"/>
    <col min="122" max="122" width="8.85546875" style="1"/>
    <col min="123" max="128" width="9.28515625" style="1" customWidth="1"/>
    <col min="129" max="16384" width="8.85546875" style="1"/>
  </cols>
  <sheetData>
    <row r="1" spans="1:128" ht="14.25" customHeight="1" x14ac:dyDescent="0.25">
      <c r="A1" s="66" t="s">
        <v>90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128" ht="30" customHeight="1" x14ac:dyDescent="0.25">
      <c r="A2" s="68" t="s">
        <v>95</v>
      </c>
      <c r="B2" s="68"/>
    </row>
    <row r="3" spans="1:128" x14ac:dyDescent="0.25">
      <c r="A3" s="3" t="s">
        <v>0</v>
      </c>
      <c r="B3" s="4" t="s">
        <v>1</v>
      </c>
      <c r="C3" s="33">
        <v>40544</v>
      </c>
      <c r="D3" s="33">
        <v>40575</v>
      </c>
      <c r="E3" s="33">
        <v>40603</v>
      </c>
      <c r="F3" s="33">
        <v>40634</v>
      </c>
      <c r="G3" s="33">
        <v>40664</v>
      </c>
      <c r="H3" s="33">
        <v>40695</v>
      </c>
      <c r="I3" s="33">
        <v>40725</v>
      </c>
      <c r="J3" s="33">
        <v>40756</v>
      </c>
      <c r="K3" s="33">
        <v>40787</v>
      </c>
      <c r="L3" s="33">
        <v>40817</v>
      </c>
      <c r="M3" s="33">
        <v>40848</v>
      </c>
      <c r="N3" s="34">
        <v>40878</v>
      </c>
      <c r="O3" s="33">
        <v>40909</v>
      </c>
      <c r="P3" s="33">
        <v>40940</v>
      </c>
      <c r="Q3" s="33">
        <v>40969</v>
      </c>
      <c r="R3" s="33">
        <v>41000</v>
      </c>
      <c r="S3" s="33">
        <v>41030</v>
      </c>
      <c r="T3" s="33">
        <v>41061</v>
      </c>
      <c r="U3" s="33">
        <v>41091</v>
      </c>
      <c r="V3" s="33">
        <v>41122</v>
      </c>
      <c r="W3" s="33">
        <v>41153</v>
      </c>
      <c r="X3" s="33">
        <v>41183</v>
      </c>
      <c r="Y3" s="33">
        <v>41214</v>
      </c>
      <c r="Z3" s="34">
        <v>41244</v>
      </c>
      <c r="AA3" s="33">
        <v>41275</v>
      </c>
      <c r="AB3" s="33">
        <v>41306</v>
      </c>
      <c r="AC3" s="33">
        <v>41334</v>
      </c>
      <c r="AD3" s="33">
        <v>41365</v>
      </c>
      <c r="AE3" s="33">
        <v>41395</v>
      </c>
      <c r="AF3" s="33">
        <v>41426</v>
      </c>
      <c r="AG3" s="33">
        <v>41456</v>
      </c>
      <c r="AH3" s="33">
        <v>41487</v>
      </c>
      <c r="AI3" s="33">
        <v>41518</v>
      </c>
      <c r="AJ3" s="33">
        <v>41548</v>
      </c>
      <c r="AK3" s="33">
        <v>41579</v>
      </c>
      <c r="AL3" s="34">
        <v>41609</v>
      </c>
      <c r="AM3" s="33">
        <v>41640</v>
      </c>
      <c r="AN3" s="33">
        <v>41671</v>
      </c>
      <c r="AO3" s="33">
        <v>41699</v>
      </c>
      <c r="AP3" s="33">
        <v>41730</v>
      </c>
      <c r="AQ3" s="33">
        <v>41760</v>
      </c>
      <c r="AR3" s="33">
        <v>41791</v>
      </c>
      <c r="AS3" s="33">
        <v>41821</v>
      </c>
      <c r="AT3" s="33">
        <v>41852</v>
      </c>
      <c r="AU3" s="33">
        <v>41883</v>
      </c>
      <c r="AV3" s="33">
        <v>41913</v>
      </c>
      <c r="AW3" s="33">
        <v>41944</v>
      </c>
      <c r="AX3" s="34">
        <v>41974</v>
      </c>
      <c r="AY3" s="33">
        <v>42005</v>
      </c>
      <c r="AZ3" s="33">
        <v>42036</v>
      </c>
      <c r="BA3" s="33">
        <v>42064</v>
      </c>
      <c r="BB3" s="33">
        <v>42095</v>
      </c>
      <c r="BC3" s="33">
        <v>42125</v>
      </c>
      <c r="BD3" s="33">
        <v>42156</v>
      </c>
      <c r="BE3" s="33">
        <v>42186</v>
      </c>
      <c r="BF3" s="33">
        <v>42217</v>
      </c>
      <c r="BG3" s="33">
        <v>42248</v>
      </c>
      <c r="BH3" s="33">
        <v>42278</v>
      </c>
      <c r="BI3" s="33">
        <v>42309</v>
      </c>
      <c r="BJ3" s="34">
        <v>42339</v>
      </c>
      <c r="BK3" s="33">
        <v>42370</v>
      </c>
      <c r="BL3" s="33">
        <v>42401</v>
      </c>
      <c r="BM3" s="33">
        <v>42430</v>
      </c>
      <c r="BN3" s="33">
        <v>42461</v>
      </c>
      <c r="BO3" s="33">
        <v>42491</v>
      </c>
      <c r="BP3" s="33">
        <v>42522</v>
      </c>
      <c r="BQ3" s="33">
        <v>42552</v>
      </c>
      <c r="BR3" s="33">
        <v>42583</v>
      </c>
      <c r="BS3" s="33">
        <v>42614</v>
      </c>
      <c r="BT3" s="33">
        <v>42644</v>
      </c>
      <c r="BU3" s="33">
        <v>42675</v>
      </c>
      <c r="BV3" s="34">
        <v>42705</v>
      </c>
      <c r="BW3" s="33">
        <v>42736</v>
      </c>
      <c r="BX3" s="33">
        <v>42767</v>
      </c>
      <c r="BY3" s="33">
        <v>42795</v>
      </c>
      <c r="BZ3" s="36">
        <v>42826</v>
      </c>
      <c r="CA3" s="36">
        <v>42856</v>
      </c>
      <c r="CB3" s="39">
        <v>42887</v>
      </c>
      <c r="CC3" s="39">
        <v>42917</v>
      </c>
      <c r="CD3" s="39">
        <v>42948</v>
      </c>
      <c r="CE3" s="39">
        <v>42979</v>
      </c>
      <c r="CF3" s="39">
        <v>43009</v>
      </c>
      <c r="CG3" s="39">
        <v>43040</v>
      </c>
      <c r="CH3" s="34">
        <v>43070</v>
      </c>
      <c r="CI3" s="33">
        <v>43101</v>
      </c>
      <c r="CJ3" s="33">
        <v>43132</v>
      </c>
      <c r="CK3" s="33">
        <v>43160</v>
      </c>
      <c r="CL3" s="33">
        <v>43191</v>
      </c>
      <c r="CM3" s="33">
        <v>43221</v>
      </c>
      <c r="CN3" s="33">
        <v>43252</v>
      </c>
      <c r="CO3" s="33">
        <v>43282</v>
      </c>
      <c r="CP3" s="33">
        <v>43313</v>
      </c>
      <c r="CQ3" s="33">
        <v>43344</v>
      </c>
      <c r="CR3" s="33">
        <v>43374</v>
      </c>
      <c r="CS3" s="33">
        <v>43405</v>
      </c>
      <c r="CT3" s="34">
        <v>43435</v>
      </c>
      <c r="CU3" s="50">
        <v>43466</v>
      </c>
      <c r="CV3" s="50">
        <v>43497</v>
      </c>
      <c r="CW3" s="50">
        <v>43525</v>
      </c>
      <c r="CX3" s="50">
        <v>43556</v>
      </c>
      <c r="CY3" s="50">
        <v>43586</v>
      </c>
      <c r="CZ3" s="50">
        <v>43617</v>
      </c>
      <c r="DA3" s="50">
        <v>43647</v>
      </c>
      <c r="DB3" s="50">
        <v>43678</v>
      </c>
      <c r="DC3" s="50">
        <v>43709</v>
      </c>
      <c r="DD3" s="50">
        <v>43739</v>
      </c>
      <c r="DE3" s="50">
        <v>43770</v>
      </c>
      <c r="DF3" s="34">
        <v>43800</v>
      </c>
      <c r="DG3" s="50">
        <v>43831</v>
      </c>
      <c r="DH3" s="50">
        <v>43862</v>
      </c>
      <c r="DI3" s="50">
        <v>43891</v>
      </c>
      <c r="DJ3" s="50">
        <v>43922</v>
      </c>
      <c r="DK3" s="50">
        <v>43952</v>
      </c>
      <c r="DL3" s="50">
        <v>43983</v>
      </c>
      <c r="DM3" s="50">
        <v>44013</v>
      </c>
      <c r="DN3" s="50">
        <v>44044</v>
      </c>
      <c r="DO3" s="50">
        <v>44075</v>
      </c>
      <c r="DP3" s="50">
        <v>44105</v>
      </c>
      <c r="DQ3" s="50">
        <v>44136</v>
      </c>
      <c r="DR3" s="34">
        <v>44166</v>
      </c>
      <c r="DS3" s="50">
        <v>44197</v>
      </c>
      <c r="DT3" s="50">
        <v>44228</v>
      </c>
      <c r="DU3" s="50">
        <v>44256</v>
      </c>
      <c r="DV3" s="50">
        <v>44287</v>
      </c>
      <c r="DW3" s="50">
        <v>44317</v>
      </c>
      <c r="DX3" s="50" t="s">
        <v>119</v>
      </c>
    </row>
    <row r="4" spans="1:128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2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2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2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27"/>
      <c r="BW4" s="17"/>
      <c r="BX4" s="17"/>
      <c r="BY4" s="17"/>
      <c r="BZ4" s="17"/>
      <c r="CA4" s="17"/>
      <c r="CB4" s="40"/>
      <c r="CC4" s="40"/>
      <c r="CD4" s="40"/>
      <c r="CE4" s="40"/>
      <c r="CF4" s="40"/>
      <c r="CG4" s="40"/>
      <c r="CH4" s="2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2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2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27"/>
      <c r="DS4" s="17"/>
      <c r="DT4" s="17"/>
      <c r="DU4" s="17"/>
      <c r="DV4" s="17"/>
      <c r="DW4" s="17"/>
      <c r="DX4" s="17"/>
    </row>
    <row r="5" spans="1:128" s="7" customFormat="1" ht="14.25" x14ac:dyDescent="0.2">
      <c r="A5" s="5">
        <v>1</v>
      </c>
      <c r="B5" s="20" t="s">
        <v>3</v>
      </c>
      <c r="C5" s="21">
        <v>311.79894075068</v>
      </c>
      <c r="D5" s="21">
        <v>737.93832659108</v>
      </c>
      <c r="E5" s="21">
        <f>квартал!C5</f>
        <v>1640.1468433228401</v>
      </c>
      <c r="F5" s="21">
        <v>2511.6956524186603</v>
      </c>
      <c r="G5" s="21">
        <v>3122.8762592171697</v>
      </c>
      <c r="H5" s="21">
        <f>квартал!D5</f>
        <v>3717.4651738647799</v>
      </c>
      <c r="I5" s="21">
        <v>4467.3255949757904</v>
      </c>
      <c r="J5" s="21">
        <v>5079.4197984622497</v>
      </c>
      <c r="K5" s="21">
        <f>квартал!E5</f>
        <v>5617.7008466616298</v>
      </c>
      <c r="L5" s="21">
        <v>6276.3373567487306</v>
      </c>
      <c r="M5" s="21">
        <v>6928.4616754368399</v>
      </c>
      <c r="N5" s="28">
        <f>квартал!F5</f>
        <v>7644.2353337914001</v>
      </c>
      <c r="O5" s="21">
        <v>395.50169608766004</v>
      </c>
      <c r="P5" s="21">
        <v>874.77236531470999</v>
      </c>
      <c r="Q5" s="21">
        <f>квартал!G5</f>
        <v>1735.98193923342</v>
      </c>
      <c r="R5" s="21">
        <v>2434.3684738442403</v>
      </c>
      <c r="S5" s="21">
        <v>3278.8847914419998</v>
      </c>
      <c r="T5" s="21">
        <f>квартал!H5</f>
        <v>3899.6010087330496</v>
      </c>
      <c r="U5" s="21">
        <v>4678.0484612665305</v>
      </c>
      <c r="V5" s="21">
        <v>5213.1466579691396</v>
      </c>
      <c r="W5" s="21">
        <f>квартал!I5</f>
        <v>5688.5324688865703</v>
      </c>
      <c r="X5" s="21">
        <v>6568.9191782595099</v>
      </c>
      <c r="Y5" s="21">
        <v>7150.74968566196</v>
      </c>
      <c r="Z5" s="28">
        <f>квартал!J5</f>
        <v>8064.5214480472196</v>
      </c>
      <c r="AA5" s="21">
        <v>439.81244615628998</v>
      </c>
      <c r="AB5" s="21">
        <v>907.42781968164002</v>
      </c>
      <c r="AC5" s="21">
        <f>квартал!K5</f>
        <v>1736.8505808526202</v>
      </c>
      <c r="AD5" s="21">
        <v>2663.1418135652598</v>
      </c>
      <c r="AE5" s="21">
        <v>3218.9727012758699</v>
      </c>
      <c r="AF5" s="21">
        <f>квартал!L5</f>
        <v>3698.4603951766803</v>
      </c>
      <c r="AG5" s="21">
        <v>4561.8549026218798</v>
      </c>
      <c r="AH5" s="21">
        <v>5161.5909459499699</v>
      </c>
      <c r="AI5" s="21">
        <f>квартал!M5</f>
        <v>5686.82380797525</v>
      </c>
      <c r="AJ5" s="21">
        <v>6618.2587885877801</v>
      </c>
      <c r="AK5" s="21">
        <v>7234.9313253147193</v>
      </c>
      <c r="AL5" s="28">
        <f>квартал!N5</f>
        <v>8165.1245960456799</v>
      </c>
      <c r="AM5" s="21">
        <v>295.62374400659996</v>
      </c>
      <c r="AN5" s="21">
        <v>863.06558533497002</v>
      </c>
      <c r="AO5" s="21">
        <f>квартал!O5</f>
        <v>1790.56638755581</v>
      </c>
      <c r="AP5" s="21">
        <v>2840.5161849121901</v>
      </c>
      <c r="AQ5" s="21">
        <v>3493.05547596612</v>
      </c>
      <c r="AR5" s="21">
        <f>квартал!P5</f>
        <v>4052.0630366949704</v>
      </c>
      <c r="AS5" s="21">
        <v>5067.4708219114</v>
      </c>
      <c r="AT5" s="21">
        <v>5704.7351235245196</v>
      </c>
      <c r="AU5" s="21">
        <f>квартал!Q5</f>
        <v>6325.3580990395803</v>
      </c>
      <c r="AV5" s="21">
        <v>7246.0661788400703</v>
      </c>
      <c r="AW5" s="21">
        <v>7834.5393979294604</v>
      </c>
      <c r="AX5" s="28">
        <f>квартал!R5</f>
        <v>8905.6590680563695</v>
      </c>
      <c r="AY5" s="21">
        <v>310.17351937148999</v>
      </c>
      <c r="AZ5" s="21">
        <v>803.46013566089005</v>
      </c>
      <c r="BA5" s="21">
        <f>квартал!S5</f>
        <v>2005.8304579984399</v>
      </c>
      <c r="BB5" s="21">
        <v>3163.8259739482901</v>
      </c>
      <c r="BC5" s="21">
        <v>3846.5715987467997</v>
      </c>
      <c r="BD5" s="21">
        <f>квартал!T5</f>
        <v>4495.5652215180198</v>
      </c>
      <c r="BE5" s="21">
        <v>5540.3991481174698</v>
      </c>
      <c r="BF5" s="21">
        <v>6144.5761558713093</v>
      </c>
      <c r="BG5" s="21">
        <f>квартал!U5</f>
        <v>6812.1088506198003</v>
      </c>
      <c r="BH5" s="21">
        <v>7678.5931989679002</v>
      </c>
      <c r="BI5" s="21">
        <v>8306.2603901495495</v>
      </c>
      <c r="BJ5" s="28">
        <v>9308.1515759596314</v>
      </c>
      <c r="BK5" s="21">
        <v>360.38551399917998</v>
      </c>
      <c r="BL5" s="21">
        <v>880.2863982458299</v>
      </c>
      <c r="BM5" s="21">
        <v>1991.5368398211699</v>
      </c>
      <c r="BN5" s="21">
        <v>3126.3785940376401</v>
      </c>
      <c r="BO5" s="21">
        <v>3910.2552802084601</v>
      </c>
      <c r="BP5" s="21">
        <v>4616.7882341119102</v>
      </c>
      <c r="BQ5" s="21">
        <v>5547.6676798874296</v>
      </c>
      <c r="BR5" s="21">
        <v>6333.3908122168896</v>
      </c>
      <c r="BS5" s="21">
        <v>7031.4250070632197</v>
      </c>
      <c r="BT5" s="21">
        <v>8016.1784908051104</v>
      </c>
      <c r="BU5" s="21">
        <v>8835.9006644828205</v>
      </c>
      <c r="BV5" s="28">
        <v>9923.8411697545289</v>
      </c>
      <c r="BW5" s="21">
        <v>493.72480706533003</v>
      </c>
      <c r="BX5" s="21">
        <v>1047.0655333592499</v>
      </c>
      <c r="BY5" s="21">
        <v>2325.6252025198701</v>
      </c>
      <c r="BZ5" s="21">
        <v>3258.86335489563</v>
      </c>
      <c r="CA5" s="21">
        <v>4279.8999999999996</v>
      </c>
      <c r="CB5" s="41">
        <v>5048.9652105967898</v>
      </c>
      <c r="CC5" s="41">
        <v>6086.6708797739711</v>
      </c>
      <c r="CD5" s="41">
        <v>6882.8884488677304</v>
      </c>
      <c r="CE5" s="41">
        <v>7584.2773451573203</v>
      </c>
      <c r="CF5" s="41">
        <v>8723.6560933362398</v>
      </c>
      <c r="CG5" s="41">
        <v>9585.5995527006598</v>
      </c>
      <c r="CH5" s="49">
        <v>10758.1442018504</v>
      </c>
      <c r="CI5" s="21">
        <v>557.77001278102</v>
      </c>
      <c r="CJ5" s="21">
        <v>1200.5388221804899</v>
      </c>
      <c r="CK5" s="21">
        <v>2485.4638808142799</v>
      </c>
      <c r="CL5" s="21">
        <v>3621.0843323454201</v>
      </c>
      <c r="CM5" s="21">
        <v>4716.9302585875594</v>
      </c>
      <c r="CN5" s="21">
        <v>5540.7046136754407</v>
      </c>
      <c r="CO5" s="21">
        <v>6840.0305769657498</v>
      </c>
      <c r="CP5" s="21">
        <v>7732.9773720230196</v>
      </c>
      <c r="CQ5" s="21">
        <v>8476.7202737187108</v>
      </c>
      <c r="CR5" s="21">
        <v>9921.4554482524109</v>
      </c>
      <c r="CS5" s="21">
        <v>10916.0909332552</v>
      </c>
      <c r="CT5" s="49">
        <v>12392.449437392301</v>
      </c>
      <c r="CU5" s="21">
        <v>640.13331054706009</v>
      </c>
      <c r="CV5" s="21">
        <v>1371.3542912729599</v>
      </c>
      <c r="CW5" s="21">
        <v>2766.6565720152898</v>
      </c>
      <c r="CX5" s="21">
        <v>4440.4104329750298</v>
      </c>
      <c r="CY5" s="21">
        <v>5407.02134472751</v>
      </c>
      <c r="CZ5" s="21">
        <v>6198.8669498119298</v>
      </c>
      <c r="DA5" s="21">
        <v>7704.5321693999604</v>
      </c>
      <c r="DB5" s="21">
        <v>8627.0283408327796</v>
      </c>
      <c r="DC5" s="21">
        <v>9490.0127219887599</v>
      </c>
      <c r="DD5" s="21">
        <v>10986.9466690756</v>
      </c>
      <c r="DE5" s="21">
        <v>12021.916686566301</v>
      </c>
      <c r="DF5" s="49">
        <v>13572.3130061912</v>
      </c>
      <c r="DG5" s="21">
        <v>667.77538628094999</v>
      </c>
      <c r="DH5" s="21">
        <v>1426.2779771795301</v>
      </c>
      <c r="DI5" s="21">
        <v>3063.05233556345</v>
      </c>
      <c r="DJ5" s="21">
        <v>4388.3393100590101</v>
      </c>
      <c r="DK5" s="21">
        <v>5398.0984941063298</v>
      </c>
      <c r="DL5" s="21">
        <v>6330.6635911254007</v>
      </c>
      <c r="DM5" s="21">
        <v>7864.9625486048699</v>
      </c>
      <c r="DN5" s="21">
        <v>8899.2614596742205</v>
      </c>
      <c r="DO5" s="21">
        <v>9970.1725304713691</v>
      </c>
      <c r="DP5" s="21">
        <v>11510.7757965663</v>
      </c>
      <c r="DQ5" s="21">
        <v>12814.149761492699</v>
      </c>
      <c r="DR5" s="49">
        <v>14901.165969593301</v>
      </c>
      <c r="DS5" s="21">
        <v>669.77295338057991</v>
      </c>
      <c r="DT5" s="21">
        <v>1499.90515437575</v>
      </c>
      <c r="DU5" s="21">
        <v>3410.4098646848702</v>
      </c>
      <c r="DV5" s="21">
        <v>5178.4006959152593</v>
      </c>
      <c r="DW5" s="21">
        <v>6292.3790588267902</v>
      </c>
      <c r="DX5" s="21">
        <v>7509.09137439608</v>
      </c>
    </row>
    <row r="6" spans="1:128" s="10" customFormat="1" ht="29.25" x14ac:dyDescent="0.25">
      <c r="A6" s="8" t="s">
        <v>4</v>
      </c>
      <c r="B6" s="6" t="s">
        <v>5</v>
      </c>
      <c r="C6" s="22">
        <v>105.36616034545</v>
      </c>
      <c r="D6" s="22">
        <v>250.93538787127</v>
      </c>
      <c r="E6" s="22">
        <f>квартал!C6</f>
        <v>375.62084189028997</v>
      </c>
      <c r="F6" s="22">
        <v>578.21371374613</v>
      </c>
      <c r="G6" s="22">
        <v>683.19301716257996</v>
      </c>
      <c r="H6" s="22">
        <f>квартал!D6</f>
        <v>806.74662096732993</v>
      </c>
      <c r="I6" s="22">
        <v>933.66200645647996</v>
      </c>
      <c r="J6" s="22">
        <v>1076.64086003225</v>
      </c>
      <c r="K6" s="22">
        <f>квартал!E6</f>
        <v>1210.3625784445901</v>
      </c>
      <c r="L6" s="22">
        <v>1307.4499379113402</v>
      </c>
      <c r="M6" s="22">
        <v>1504.2804281280501</v>
      </c>
      <c r="N6" s="29">
        <f>квартал!F6</f>
        <v>1644.4919449311499</v>
      </c>
      <c r="O6" s="22">
        <v>171.01638306094</v>
      </c>
      <c r="P6" s="22">
        <v>283.30038493403003</v>
      </c>
      <c r="Q6" s="22">
        <f>квартал!G6</f>
        <v>425.60468898473999</v>
      </c>
      <c r="R6" s="22">
        <v>532.11217717070997</v>
      </c>
      <c r="S6" s="22">
        <v>625.28013556733993</v>
      </c>
      <c r="T6" s="22">
        <f>квартал!H6</f>
        <v>795.28563444474003</v>
      </c>
      <c r="U6" s="22">
        <v>895.47738496740999</v>
      </c>
      <c r="V6" s="22">
        <v>989.09711421843997</v>
      </c>
      <c r="W6" s="22">
        <f>квартал!I6</f>
        <v>1126.4176066943</v>
      </c>
      <c r="X6" s="22">
        <v>1248.6943209604099</v>
      </c>
      <c r="Y6" s="22">
        <v>1337.8738510337801</v>
      </c>
      <c r="Z6" s="29">
        <f>квартал!J6</f>
        <v>1624.3527503049199</v>
      </c>
      <c r="AA6" s="22">
        <v>147.37586867166002</v>
      </c>
      <c r="AB6" s="22">
        <v>240.20029054650001</v>
      </c>
      <c r="AC6" s="22">
        <f>квартал!K6</f>
        <v>383.50545098958003</v>
      </c>
      <c r="AD6" s="22">
        <v>510.17492151784995</v>
      </c>
      <c r="AE6" s="22">
        <v>587.74988660217002</v>
      </c>
      <c r="AF6" s="22">
        <f>квартал!L6</f>
        <v>671.38811363675995</v>
      </c>
      <c r="AG6" s="22">
        <v>778.81576013838003</v>
      </c>
      <c r="AH6" s="22">
        <v>929.14232288713004</v>
      </c>
      <c r="AI6" s="22">
        <f>квартал!M6</f>
        <v>1049.13812086757</v>
      </c>
      <c r="AJ6" s="22">
        <v>1173.87062710801</v>
      </c>
      <c r="AK6" s="22">
        <v>1288.0877169057501</v>
      </c>
      <c r="AL6" s="29">
        <f>квартал!N6</f>
        <v>1514.9953985391298</v>
      </c>
      <c r="AM6" s="22">
        <v>123.04848960072</v>
      </c>
      <c r="AN6" s="22">
        <v>263.77742726400999</v>
      </c>
      <c r="AO6" s="22">
        <f>квартал!O6</f>
        <v>373.25440059930997</v>
      </c>
      <c r="AP6" s="22">
        <v>528.42495447923</v>
      </c>
      <c r="AQ6" s="22">
        <v>634.26470460607993</v>
      </c>
      <c r="AR6" s="22">
        <f>квартал!P6</f>
        <v>756.83653541848003</v>
      </c>
      <c r="AS6" s="22">
        <v>893.72226998156998</v>
      </c>
      <c r="AT6" s="22">
        <v>1028.1400376508</v>
      </c>
      <c r="AU6" s="22">
        <f>квартал!Q6</f>
        <v>1175.1836314453899</v>
      </c>
      <c r="AV6" s="22">
        <v>1313.7872502836201</v>
      </c>
      <c r="AW6" s="22">
        <v>1424.8037641373101</v>
      </c>
      <c r="AX6" s="29">
        <f>квартал!R6</f>
        <v>1670.7936317229298</v>
      </c>
      <c r="AY6" s="22">
        <v>112.38322995452</v>
      </c>
      <c r="AZ6" s="22">
        <v>215.18936420071</v>
      </c>
      <c r="BA6" s="22">
        <f>квартал!S6</f>
        <v>369.12474074740004</v>
      </c>
      <c r="BB6" s="22">
        <v>510.08904918594999</v>
      </c>
      <c r="BC6" s="22">
        <v>618.4838966387</v>
      </c>
      <c r="BD6" s="22">
        <f>квартал!T6</f>
        <v>773.70824931735001</v>
      </c>
      <c r="BE6" s="22">
        <v>964.02709599866</v>
      </c>
      <c r="BF6" s="22">
        <v>1075.5749845002499</v>
      </c>
      <c r="BG6" s="22">
        <f>квартал!U6</f>
        <v>1168.2031603884</v>
      </c>
      <c r="BH6" s="22">
        <v>1278.2996225859799</v>
      </c>
      <c r="BI6" s="22">
        <v>1393.8502673057701</v>
      </c>
      <c r="BJ6" s="29">
        <v>1616.7279957999299</v>
      </c>
      <c r="BK6" s="22">
        <v>106.62659548795</v>
      </c>
      <c r="BL6" s="22">
        <v>189.02928935405998</v>
      </c>
      <c r="BM6" s="22">
        <v>313.10650681759995</v>
      </c>
      <c r="BN6" s="22">
        <v>451.37093400840996</v>
      </c>
      <c r="BO6" s="22">
        <v>559.60630388143011</v>
      </c>
      <c r="BP6" s="22">
        <v>692.53704471895992</v>
      </c>
      <c r="BQ6" s="22">
        <v>809.12242665192002</v>
      </c>
      <c r="BR6" s="22">
        <v>938.62431685897002</v>
      </c>
      <c r="BS6" s="22">
        <v>1083.4736800458199</v>
      </c>
      <c r="BT6" s="22">
        <v>1203.5706446213201</v>
      </c>
      <c r="BU6" s="22">
        <v>1326.40052842204</v>
      </c>
      <c r="BV6" s="29">
        <v>1578.09523762916</v>
      </c>
      <c r="BW6" s="22">
        <v>78.68764165396</v>
      </c>
      <c r="BX6" s="22">
        <v>182.46085511714003</v>
      </c>
      <c r="BY6" s="22">
        <v>324.91630513806001</v>
      </c>
      <c r="BZ6" s="22">
        <v>458.76228843927004</v>
      </c>
      <c r="CA6" s="22">
        <v>584.1</v>
      </c>
      <c r="CB6" s="42">
        <v>733.05997173465005</v>
      </c>
      <c r="CC6" s="42">
        <v>863.94277420950004</v>
      </c>
      <c r="CD6" s="42">
        <v>1004.38407429208</v>
      </c>
      <c r="CE6" s="42">
        <v>1151.2551941378899</v>
      </c>
      <c r="CF6" s="42">
        <v>1281.2236655286799</v>
      </c>
      <c r="CG6" s="42">
        <v>1435.5716236487399</v>
      </c>
      <c r="CH6" s="29">
        <v>1703.02585227639</v>
      </c>
      <c r="CI6" s="22">
        <v>86.16854703477</v>
      </c>
      <c r="CJ6" s="22">
        <v>207.75667664870002</v>
      </c>
      <c r="CK6" s="22">
        <v>338.13000416174998</v>
      </c>
      <c r="CL6" s="22">
        <v>500.36163530809995</v>
      </c>
      <c r="CM6" s="22">
        <v>652.77651044230004</v>
      </c>
      <c r="CN6" s="22">
        <v>814.4791865039</v>
      </c>
      <c r="CO6" s="22">
        <v>958.18914327156006</v>
      </c>
      <c r="CP6" s="22">
        <v>1117.9978920389699</v>
      </c>
      <c r="CQ6" s="22">
        <v>1285.0099476768501</v>
      </c>
      <c r="CR6" s="22">
        <v>1442.73221726313</v>
      </c>
      <c r="CS6" s="22">
        <v>1611.0570106751202</v>
      </c>
      <c r="CT6" s="29">
        <v>2085.2410350805799</v>
      </c>
      <c r="CU6" s="22">
        <v>92.034034195030003</v>
      </c>
      <c r="CV6" s="22">
        <v>217.35516652581001</v>
      </c>
      <c r="CW6" s="22">
        <v>370.65913654887999</v>
      </c>
      <c r="CX6" s="22">
        <v>587.10475500872997</v>
      </c>
      <c r="CY6" s="22">
        <v>695.44244178111001</v>
      </c>
      <c r="CZ6" s="22">
        <v>886.64674467213001</v>
      </c>
      <c r="DA6" s="22">
        <v>1076.94309135049</v>
      </c>
      <c r="DB6" s="22">
        <v>1273.8575872589299</v>
      </c>
      <c r="DC6" s="22">
        <v>1522.7016686345701</v>
      </c>
      <c r="DD6" s="22">
        <v>1748.2177646775401</v>
      </c>
      <c r="DE6" s="22">
        <v>1981.3228977877</v>
      </c>
      <c r="DF6" s="29">
        <v>2453.0559697703502</v>
      </c>
      <c r="DG6" s="22">
        <v>113.37385619953999</v>
      </c>
      <c r="DH6" s="22">
        <v>263.99251772491999</v>
      </c>
      <c r="DI6" s="22">
        <v>471.23872118201001</v>
      </c>
      <c r="DJ6" s="22">
        <v>764.81185398568994</v>
      </c>
      <c r="DK6" s="22">
        <v>1083.7837336765001</v>
      </c>
      <c r="DL6" s="22">
        <v>1391.97362704029</v>
      </c>
      <c r="DM6" s="22">
        <v>1744.24326654172</v>
      </c>
      <c r="DN6" s="22">
        <v>2045.5570427881898</v>
      </c>
      <c r="DO6" s="22">
        <v>2395.6902765598998</v>
      </c>
      <c r="DP6" s="22">
        <v>2734.8798582029199</v>
      </c>
      <c r="DQ6" s="22">
        <v>3178.4672340506499</v>
      </c>
      <c r="DR6" s="29">
        <v>3776.0031967672799</v>
      </c>
      <c r="DS6" s="22">
        <v>138.80914070917999</v>
      </c>
      <c r="DT6" s="22">
        <v>345.67273989665</v>
      </c>
      <c r="DU6" s="22">
        <v>586.44530734164005</v>
      </c>
      <c r="DV6" s="22">
        <v>904.96514366582994</v>
      </c>
      <c r="DW6" s="22">
        <v>1079.82408713158</v>
      </c>
      <c r="DX6" s="22">
        <v>1393.9074182732199</v>
      </c>
    </row>
    <row r="7" spans="1:128" s="10" customFormat="1" x14ac:dyDescent="0.25">
      <c r="A7" s="11" t="s">
        <v>6</v>
      </c>
      <c r="B7" s="6" t="s">
        <v>67</v>
      </c>
      <c r="C7" s="22">
        <f t="shared" ref="C7:BH7" si="0">C5-C6</f>
        <v>206.43278040523001</v>
      </c>
      <c r="D7" s="22">
        <f t="shared" si="0"/>
        <v>487.00293871981</v>
      </c>
      <c r="E7" s="22">
        <f t="shared" si="0"/>
        <v>1264.5260014325502</v>
      </c>
      <c r="F7" s="22">
        <f t="shared" si="0"/>
        <v>1933.4819386725303</v>
      </c>
      <c r="G7" s="22">
        <f t="shared" si="0"/>
        <v>2439.6832420545898</v>
      </c>
      <c r="H7" s="22">
        <f t="shared" si="0"/>
        <v>2910.7185528974501</v>
      </c>
      <c r="I7" s="22">
        <f t="shared" si="0"/>
        <v>3533.6635885193105</v>
      </c>
      <c r="J7" s="22">
        <f t="shared" si="0"/>
        <v>4002.7789384299995</v>
      </c>
      <c r="K7" s="22">
        <f t="shared" si="0"/>
        <v>4407.3382682170395</v>
      </c>
      <c r="L7" s="22">
        <f t="shared" si="0"/>
        <v>4968.8874188373902</v>
      </c>
      <c r="M7" s="22">
        <f t="shared" si="0"/>
        <v>5424.1812473087903</v>
      </c>
      <c r="N7" s="29">
        <f t="shared" si="0"/>
        <v>5999.74338886025</v>
      </c>
      <c r="O7" s="22">
        <f t="shared" si="0"/>
        <v>224.48531302672004</v>
      </c>
      <c r="P7" s="22">
        <f t="shared" si="0"/>
        <v>591.47198038067995</v>
      </c>
      <c r="Q7" s="22">
        <f t="shared" si="0"/>
        <v>1310.37725024868</v>
      </c>
      <c r="R7" s="22">
        <f t="shared" si="0"/>
        <v>1902.2562966735304</v>
      </c>
      <c r="S7" s="22">
        <f t="shared" si="0"/>
        <v>2653.6046558746598</v>
      </c>
      <c r="T7" s="22">
        <f t="shared" si="0"/>
        <v>3104.3153742883096</v>
      </c>
      <c r="U7" s="22">
        <f t="shared" si="0"/>
        <v>3782.5710762991203</v>
      </c>
      <c r="V7" s="22">
        <f t="shared" si="0"/>
        <v>4224.0495437506997</v>
      </c>
      <c r="W7" s="22">
        <f t="shared" si="0"/>
        <v>4562.1148621922703</v>
      </c>
      <c r="X7" s="22">
        <f t="shared" si="0"/>
        <v>5320.2248572991002</v>
      </c>
      <c r="Y7" s="22">
        <f t="shared" si="0"/>
        <v>5812.8758346281802</v>
      </c>
      <c r="Z7" s="29">
        <f t="shared" si="0"/>
        <v>6440.1686977422996</v>
      </c>
      <c r="AA7" s="22">
        <f t="shared" si="0"/>
        <v>292.43657748462999</v>
      </c>
      <c r="AB7" s="22">
        <f t="shared" si="0"/>
        <v>667.22752913514</v>
      </c>
      <c r="AC7" s="22">
        <f t="shared" si="0"/>
        <v>1353.3451298630403</v>
      </c>
      <c r="AD7" s="22">
        <f t="shared" si="0"/>
        <v>2152.9668920474096</v>
      </c>
      <c r="AE7" s="22">
        <f t="shared" si="0"/>
        <v>2631.2228146736998</v>
      </c>
      <c r="AF7" s="22">
        <f t="shared" si="0"/>
        <v>3027.0722815399204</v>
      </c>
      <c r="AG7" s="22">
        <f t="shared" si="0"/>
        <v>3783.0391424834997</v>
      </c>
      <c r="AH7" s="22">
        <f t="shared" si="0"/>
        <v>4232.4486230628399</v>
      </c>
      <c r="AI7" s="22">
        <f t="shared" si="0"/>
        <v>4637.6856871076798</v>
      </c>
      <c r="AJ7" s="22">
        <f t="shared" si="0"/>
        <v>5444.3881614797701</v>
      </c>
      <c r="AK7" s="22">
        <f t="shared" si="0"/>
        <v>5946.843608408969</v>
      </c>
      <c r="AL7" s="29">
        <f t="shared" si="0"/>
        <v>6650.1291975065506</v>
      </c>
      <c r="AM7" s="22">
        <f t="shared" si="0"/>
        <v>172.57525440587995</v>
      </c>
      <c r="AN7" s="22">
        <f t="shared" si="0"/>
        <v>599.28815807095998</v>
      </c>
      <c r="AO7" s="22">
        <f t="shared" si="0"/>
        <v>1417.3119869565</v>
      </c>
      <c r="AP7" s="22">
        <f t="shared" si="0"/>
        <v>2312.0912304329599</v>
      </c>
      <c r="AQ7" s="22">
        <f t="shared" si="0"/>
        <v>2858.7907713600398</v>
      </c>
      <c r="AR7" s="22">
        <f t="shared" si="0"/>
        <v>3295.2265012764901</v>
      </c>
      <c r="AS7" s="22">
        <f t="shared" si="0"/>
        <v>4173.7485519298298</v>
      </c>
      <c r="AT7" s="22">
        <f t="shared" si="0"/>
        <v>4676.5950858737197</v>
      </c>
      <c r="AU7" s="22">
        <f t="shared" si="0"/>
        <v>5150.17446759419</v>
      </c>
      <c r="AV7" s="22">
        <f t="shared" si="0"/>
        <v>5932.2789285564504</v>
      </c>
      <c r="AW7" s="22">
        <f t="shared" si="0"/>
        <v>6409.7356337921501</v>
      </c>
      <c r="AX7" s="29">
        <f t="shared" si="0"/>
        <v>7234.8654363334399</v>
      </c>
      <c r="AY7" s="22">
        <f t="shared" si="0"/>
        <v>197.79028941696998</v>
      </c>
      <c r="AZ7" s="22">
        <f t="shared" si="0"/>
        <v>588.27077146018007</v>
      </c>
      <c r="BA7" s="22">
        <f t="shared" si="0"/>
        <v>1636.7057172510399</v>
      </c>
      <c r="BB7" s="22">
        <f t="shared" si="0"/>
        <v>2653.7369247623401</v>
      </c>
      <c r="BC7" s="22">
        <f t="shared" si="0"/>
        <v>3228.0877021080996</v>
      </c>
      <c r="BD7" s="22">
        <f t="shared" si="0"/>
        <v>3721.8569722006696</v>
      </c>
      <c r="BE7" s="22">
        <f t="shared" si="0"/>
        <v>4576.3720521188097</v>
      </c>
      <c r="BF7" s="22">
        <f t="shared" si="0"/>
        <v>5069.0011713710592</v>
      </c>
      <c r="BG7" s="22">
        <f t="shared" si="0"/>
        <v>5643.9056902314005</v>
      </c>
      <c r="BH7" s="22">
        <f t="shared" si="0"/>
        <v>6400.2935763819205</v>
      </c>
      <c r="BI7" s="22">
        <f t="shared" ref="BI7:BW7" si="1">BI5-BI6</f>
        <v>6912.4101228437794</v>
      </c>
      <c r="BJ7" s="29">
        <f t="shared" si="1"/>
        <v>7691.4235801597015</v>
      </c>
      <c r="BK7" s="22">
        <f t="shared" si="1"/>
        <v>253.75891851122998</v>
      </c>
      <c r="BL7" s="22">
        <f>BL5-BL6</f>
        <v>691.25710889176992</v>
      </c>
      <c r="BM7" s="22">
        <f t="shared" si="1"/>
        <v>1678.43033300357</v>
      </c>
      <c r="BN7" s="22">
        <f t="shared" si="1"/>
        <v>2675.00766002923</v>
      </c>
      <c r="BO7" s="22">
        <f t="shared" si="1"/>
        <v>3350.6489763270301</v>
      </c>
      <c r="BP7" s="22">
        <f t="shared" si="1"/>
        <v>3924.2511893929504</v>
      </c>
      <c r="BQ7" s="22">
        <f t="shared" si="1"/>
        <v>4738.5452532355093</v>
      </c>
      <c r="BR7" s="22">
        <f t="shared" si="1"/>
        <v>5394.7664953579197</v>
      </c>
      <c r="BS7" s="22">
        <f t="shared" si="1"/>
        <v>5947.9513270173993</v>
      </c>
      <c r="BT7" s="22">
        <f t="shared" si="1"/>
        <v>6812.6078461837906</v>
      </c>
      <c r="BU7" s="22">
        <f t="shared" si="1"/>
        <v>7509.5001360607803</v>
      </c>
      <c r="BV7" s="29">
        <f t="shared" si="1"/>
        <v>8345.7459321253682</v>
      </c>
      <c r="BW7" s="22">
        <f t="shared" si="1"/>
        <v>415.03716541137004</v>
      </c>
      <c r="BX7" s="22">
        <v>864.60467824210991</v>
      </c>
      <c r="BY7" s="22">
        <v>2000.7088973818099</v>
      </c>
      <c r="BZ7" s="22">
        <v>2800.1010664563601</v>
      </c>
      <c r="CA7" s="22">
        <v>3695.7999999999997</v>
      </c>
      <c r="CB7" s="42">
        <v>4315.9052388621394</v>
      </c>
      <c r="CC7" s="42">
        <v>5222.7281055644708</v>
      </c>
      <c r="CD7" s="42">
        <f t="shared" ref="CD7:CJ7" si="2">CD5-CD6</f>
        <v>5878.5043745756502</v>
      </c>
      <c r="CE7" s="47">
        <f t="shared" si="2"/>
        <v>6433.0221510194306</v>
      </c>
      <c r="CF7" s="47">
        <f t="shared" si="2"/>
        <v>7442.4324278075601</v>
      </c>
      <c r="CG7" s="47">
        <f t="shared" si="2"/>
        <v>8150.0279290519202</v>
      </c>
      <c r="CH7" s="46">
        <f>CH5-CH6</f>
        <v>9055.1183495740097</v>
      </c>
      <c r="CI7" s="22">
        <f>CI5-CI6</f>
        <v>471.60146574625003</v>
      </c>
      <c r="CJ7" s="22">
        <f t="shared" si="2"/>
        <v>992.78214553178987</v>
      </c>
      <c r="CK7" s="22">
        <f t="shared" ref="CK7:CW7" si="3">CK5-CK6</f>
        <v>2147.3338766525299</v>
      </c>
      <c r="CL7" s="22">
        <f t="shared" si="3"/>
        <v>3120.7226970373204</v>
      </c>
      <c r="CM7" s="22">
        <f t="shared" si="3"/>
        <v>4064.1537481452592</v>
      </c>
      <c r="CN7" s="22">
        <f t="shared" si="3"/>
        <v>4726.225427171541</v>
      </c>
      <c r="CO7" s="22">
        <f t="shared" si="3"/>
        <v>5881.8414336941896</v>
      </c>
      <c r="CP7" s="22">
        <f t="shared" si="3"/>
        <v>6614.9794799840492</v>
      </c>
      <c r="CQ7" s="22">
        <f t="shared" si="3"/>
        <v>7191.7103260418608</v>
      </c>
      <c r="CR7" s="22">
        <f t="shared" si="3"/>
        <v>8478.7232309892806</v>
      </c>
      <c r="CS7" s="22">
        <f t="shared" si="3"/>
        <v>9305.0339225800799</v>
      </c>
      <c r="CT7" s="46">
        <f t="shared" si="3"/>
        <v>10307.20840231172</v>
      </c>
      <c r="CU7" s="47">
        <f t="shared" si="3"/>
        <v>548.09927635203007</v>
      </c>
      <c r="CV7" s="47">
        <f t="shared" si="3"/>
        <v>1153.9991247471498</v>
      </c>
      <c r="CW7" s="47">
        <f t="shared" si="3"/>
        <v>2395.99743546641</v>
      </c>
      <c r="CX7" s="47">
        <f t="shared" ref="CX7:DC7" si="4">CX5-CX6</f>
        <v>3853.3056779662998</v>
      </c>
      <c r="CY7" s="47">
        <f t="shared" si="4"/>
        <v>4711.5789029464004</v>
      </c>
      <c r="CZ7" s="47">
        <f t="shared" si="4"/>
        <v>5312.2202051397999</v>
      </c>
      <c r="DA7" s="47">
        <f t="shared" si="4"/>
        <v>6627.5890780494701</v>
      </c>
      <c r="DB7" s="47">
        <f t="shared" si="4"/>
        <v>7353.1707535738497</v>
      </c>
      <c r="DC7" s="47">
        <f t="shared" si="4"/>
        <v>7967.3110533541894</v>
      </c>
      <c r="DD7" s="47">
        <f t="shared" ref="DD7:DJ7" si="5">DD5-DD6</f>
        <v>9238.72890439806</v>
      </c>
      <c r="DE7" s="47">
        <f t="shared" si="5"/>
        <v>10040.5937887786</v>
      </c>
      <c r="DF7" s="46">
        <f>DF5-DF6</f>
        <v>11119.25703642085</v>
      </c>
      <c r="DG7" s="47">
        <f t="shared" si="5"/>
        <v>554.40153008140999</v>
      </c>
      <c r="DH7" s="47">
        <f t="shared" si="5"/>
        <v>1162.2854594546102</v>
      </c>
      <c r="DI7" s="47">
        <f t="shared" si="5"/>
        <v>2591.8136143814399</v>
      </c>
      <c r="DJ7" s="47">
        <f t="shared" si="5"/>
        <v>3623.5274560733201</v>
      </c>
      <c r="DK7" s="47">
        <f t="shared" ref="DK7:DO7" si="6">DK5-DK6</f>
        <v>4314.3147604298301</v>
      </c>
      <c r="DL7" s="47">
        <f t="shared" si="6"/>
        <v>4938.6899640851107</v>
      </c>
      <c r="DM7" s="47">
        <f t="shared" si="6"/>
        <v>6120.7192820631499</v>
      </c>
      <c r="DN7" s="47">
        <f t="shared" si="6"/>
        <v>6853.7044168860302</v>
      </c>
      <c r="DO7" s="47">
        <f t="shared" si="6"/>
        <v>7574.4822539114693</v>
      </c>
      <c r="DP7" s="47">
        <f>DP5-DP6</f>
        <v>8775.895938363381</v>
      </c>
      <c r="DQ7" s="47">
        <f>DQ5-DQ6</f>
        <v>9635.6825274420498</v>
      </c>
      <c r="DR7" s="46">
        <f>DR5-DR6</f>
        <v>11125.162772826021</v>
      </c>
      <c r="DS7" s="47">
        <f t="shared" ref="DS7:DU7" si="7">DS5-DS6</f>
        <v>530.96381267139986</v>
      </c>
      <c r="DT7" s="47">
        <f t="shared" si="7"/>
        <v>1154.2324144791</v>
      </c>
      <c r="DU7" s="47">
        <f t="shared" si="7"/>
        <v>2823.9645573432299</v>
      </c>
      <c r="DV7" s="47">
        <f>DV5-DV6</f>
        <v>4273.4355522494297</v>
      </c>
      <c r="DW7" s="47">
        <f>DW5-DW6</f>
        <v>5212.55497169521</v>
      </c>
      <c r="DX7" s="47">
        <f>DX5-DX6</f>
        <v>6115.1839561228599</v>
      </c>
    </row>
    <row r="8" spans="1:128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30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30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3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30"/>
      <c r="BW8" s="9"/>
      <c r="BX8" s="9"/>
      <c r="BY8" s="9"/>
      <c r="BZ8" s="9"/>
      <c r="CA8" s="9"/>
      <c r="CB8" s="43"/>
      <c r="CC8" s="43"/>
      <c r="CD8" s="43"/>
      <c r="CE8" s="43"/>
      <c r="CF8" s="43"/>
      <c r="CG8" s="43"/>
      <c r="CH8" s="30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30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30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30"/>
      <c r="DS8" s="9"/>
      <c r="DT8" s="9"/>
      <c r="DU8" s="9"/>
      <c r="DV8" s="9"/>
      <c r="DW8" s="9"/>
      <c r="DX8" s="9"/>
    </row>
    <row r="9" spans="1:128" x14ac:dyDescent="0.25">
      <c r="A9" s="13" t="s">
        <v>8</v>
      </c>
      <c r="B9" s="16" t="s">
        <v>9</v>
      </c>
      <c r="C9" s="23">
        <v>59.238268279879996</v>
      </c>
      <c r="D9" s="23">
        <v>107.7297153114</v>
      </c>
      <c r="E9" s="23">
        <f>квартал!C9</f>
        <v>493.65814787533003</v>
      </c>
      <c r="F9" s="23">
        <v>749.70804700356996</v>
      </c>
      <c r="G9" s="23">
        <v>937.09518759394996</v>
      </c>
      <c r="H9" s="23">
        <f>квартал!D9</f>
        <v>1091.01282061649</v>
      </c>
      <c r="I9" s="23">
        <v>1230.0331784482401</v>
      </c>
      <c r="J9" s="23">
        <v>1379.7339457145501</v>
      </c>
      <c r="K9" s="23">
        <f>квартал!E9</f>
        <v>1511.8832401818702</v>
      </c>
      <c r="L9" s="23">
        <v>1678.72773995542</v>
      </c>
      <c r="M9" s="23">
        <v>1806.4697205156399</v>
      </c>
      <c r="N9" s="31">
        <f>квартал!F9</f>
        <v>1927.9429326843301</v>
      </c>
      <c r="O9" s="23">
        <v>62.208860155989996</v>
      </c>
      <c r="P9" s="23">
        <v>150.49863567672</v>
      </c>
      <c r="Q9" s="23">
        <f>квартал!G9</f>
        <v>502.43237375617997</v>
      </c>
      <c r="R9" s="23">
        <v>606.68913800535995</v>
      </c>
      <c r="S9" s="23">
        <v>989.41553736647995</v>
      </c>
      <c r="T9" s="23">
        <f>квартал!H9</f>
        <v>1119.91355049197</v>
      </c>
      <c r="U9" s="23">
        <v>1275.10054856427</v>
      </c>
      <c r="V9" s="23">
        <v>1384.79235119852</v>
      </c>
      <c r="W9" s="23">
        <f>квартал!I9</f>
        <v>1445.15430649426</v>
      </c>
      <c r="X9" s="23">
        <v>1709.8022077527901</v>
      </c>
      <c r="Y9" s="23">
        <v>1844.2104329845702</v>
      </c>
      <c r="Z9" s="31">
        <f>квартал!J9</f>
        <v>1979.88523046008</v>
      </c>
      <c r="AA9" s="23">
        <v>95.678147196089995</v>
      </c>
      <c r="AB9" s="23">
        <v>161.86431110424999</v>
      </c>
      <c r="AC9" s="23">
        <f>квартал!K9</f>
        <v>474.71337453321001</v>
      </c>
      <c r="AD9" s="23">
        <v>678.05893911784995</v>
      </c>
      <c r="AE9" s="23">
        <v>775.57375119070991</v>
      </c>
      <c r="AF9" s="23">
        <f>квартал!L9</f>
        <v>834.79260434752007</v>
      </c>
      <c r="AG9" s="23">
        <v>1014.95070566933</v>
      </c>
      <c r="AH9" s="23">
        <v>1112.3628974303201</v>
      </c>
      <c r="AI9" s="23">
        <f>квартал!M9</f>
        <v>1196.2052178617801</v>
      </c>
      <c r="AJ9" s="23">
        <v>1457.51442930862</v>
      </c>
      <c r="AK9" s="23">
        <v>1574.93476532471</v>
      </c>
      <c r="AL9" s="31">
        <f>квартал!N9</f>
        <v>1719.6717893933101</v>
      </c>
      <c r="AM9" s="23">
        <v>83.569873707200003</v>
      </c>
      <c r="AN9" s="23">
        <v>176.23503690969</v>
      </c>
      <c r="AO9" s="23">
        <f>квартал!O9</f>
        <v>497.89379768468001</v>
      </c>
      <c r="AP9" s="23">
        <v>763.43101504808999</v>
      </c>
      <c r="AQ9" s="23">
        <v>886.06789344681999</v>
      </c>
      <c r="AR9" s="23">
        <f>квартал!P9</f>
        <v>976.49486387823003</v>
      </c>
      <c r="AS9" s="23">
        <v>1227.33737599492</v>
      </c>
      <c r="AT9" s="23">
        <v>1354.32231322953</v>
      </c>
      <c r="AU9" s="23">
        <f>квартал!Q9</f>
        <v>1483.2327731838</v>
      </c>
      <c r="AV9" s="23">
        <v>1684.97790217333</v>
      </c>
      <c r="AW9" s="23">
        <v>1771.1045635595301</v>
      </c>
      <c r="AX9" s="31">
        <f>квартал!R9</f>
        <v>1964.0038998628002</v>
      </c>
      <c r="AY9" s="23">
        <v>66.644177304889993</v>
      </c>
      <c r="AZ9" s="23">
        <v>85.864712271450003</v>
      </c>
      <c r="BA9" s="23">
        <f>квартал!S9</f>
        <v>540.63070601557001</v>
      </c>
      <c r="BB9" s="23">
        <v>955.70936711597994</v>
      </c>
      <c r="BC9" s="23">
        <v>1103.5716748503201</v>
      </c>
      <c r="BD9" s="23">
        <f>квартал!T9</f>
        <v>1233.9630979286298</v>
      </c>
      <c r="BE9" s="23">
        <v>1402.2527678911399</v>
      </c>
      <c r="BF9" s="23">
        <v>1507.28337660484</v>
      </c>
      <c r="BG9" s="23">
        <f>квартал!U9</f>
        <v>1690.31298543298</v>
      </c>
      <c r="BH9" s="23">
        <v>1888.49142224558</v>
      </c>
      <c r="BI9" s="23">
        <v>1953.5251590077701</v>
      </c>
      <c r="BJ9" s="31">
        <v>2107.6029116428399</v>
      </c>
      <c r="BK9" s="23">
        <v>51.316572035550003</v>
      </c>
      <c r="BL9" s="23">
        <v>121.27940403852</v>
      </c>
      <c r="BM9" s="23">
        <v>538.94937357346998</v>
      </c>
      <c r="BN9" s="23">
        <v>907.4039441023001</v>
      </c>
      <c r="BO9" s="23">
        <v>1085.39289108137</v>
      </c>
      <c r="BP9" s="23">
        <v>1242.7841035673798</v>
      </c>
      <c r="BQ9" s="23">
        <v>1450.7634067679599</v>
      </c>
      <c r="BR9" s="23">
        <v>1594.24169875147</v>
      </c>
      <c r="BS9" s="23">
        <v>1747.27865024419</v>
      </c>
      <c r="BT9" s="23">
        <v>1971.4270023404099</v>
      </c>
      <c r="BU9" s="23">
        <v>2119.5422021629201</v>
      </c>
      <c r="BV9" s="31">
        <v>2279.2973881845096</v>
      </c>
      <c r="BW9" s="23">
        <v>95.222016415970003</v>
      </c>
      <c r="BX9" s="23">
        <v>177.72024108976001</v>
      </c>
      <c r="BY9" s="23">
        <v>703.45924558720992</v>
      </c>
      <c r="BZ9" s="23">
        <v>876.17276208656006</v>
      </c>
      <c r="CA9" s="23">
        <v>1220.4000000000001</v>
      </c>
      <c r="CB9" s="37">
        <v>1396.4775601885801</v>
      </c>
      <c r="CC9" s="37">
        <v>1614.7</v>
      </c>
      <c r="CD9" s="37">
        <v>1752.01324592792</v>
      </c>
      <c r="CE9" s="37">
        <v>1901.03792141646</v>
      </c>
      <c r="CF9" s="37">
        <v>2196.5108534492201</v>
      </c>
      <c r="CG9" s="37">
        <v>2341.6051589326098</v>
      </c>
      <c r="CH9" s="31">
        <v>2527.7276203434903</v>
      </c>
      <c r="CI9" s="23">
        <v>112.25462809171</v>
      </c>
      <c r="CJ9" s="23">
        <v>214.65358546364001</v>
      </c>
      <c r="CK9" s="23">
        <v>788.44722481067004</v>
      </c>
      <c r="CL9" s="23">
        <v>963.51040147979006</v>
      </c>
      <c r="CM9" s="23">
        <v>1320.79824725555</v>
      </c>
      <c r="CN9" s="23">
        <v>1521.9585425738799</v>
      </c>
      <c r="CO9" s="23">
        <v>1832.7218332801799</v>
      </c>
      <c r="CP9" s="23">
        <v>2050.2551130218999</v>
      </c>
      <c r="CQ9" s="23">
        <v>2190.4040547299101</v>
      </c>
      <c r="CR9" s="23">
        <v>2659.4349989877301</v>
      </c>
      <c r="CS9" s="23">
        <v>2881.8089796458999</v>
      </c>
      <c r="CT9" s="31">
        <v>3104.6515503381897</v>
      </c>
      <c r="CU9" s="23">
        <v>143.33830133571999</v>
      </c>
      <c r="CV9" s="23">
        <v>254</v>
      </c>
      <c r="CW9" s="23">
        <v>882.13517066321992</v>
      </c>
      <c r="CX9" s="23">
        <v>1412.90989104451</v>
      </c>
      <c r="CY9" s="23">
        <v>1673.4106004984599</v>
      </c>
      <c r="CZ9" s="23">
        <v>1789.87111954533</v>
      </c>
      <c r="DA9" s="23">
        <v>2205.6434254936003</v>
      </c>
      <c r="DB9" s="23">
        <v>2416.64243311256</v>
      </c>
      <c r="DC9" s="23">
        <v>2543.69833352453</v>
      </c>
      <c r="DD9" s="23">
        <v>2956.0317019679001</v>
      </c>
      <c r="DE9" s="23">
        <v>3142.5522431355098</v>
      </c>
      <c r="DF9" s="31">
        <v>3358.15633233168</v>
      </c>
      <c r="DG9" s="23">
        <v>126.68482975450999</v>
      </c>
      <c r="DH9" s="23">
        <v>215.74442261096999</v>
      </c>
      <c r="DI9" s="23">
        <v>876.35537400936994</v>
      </c>
      <c r="DJ9" s="23">
        <v>1256.1234041929999</v>
      </c>
      <c r="DK9" s="23">
        <v>1409.0653242343101</v>
      </c>
      <c r="DL9" s="23">
        <v>1540.9285915923401</v>
      </c>
      <c r="DM9" s="23">
        <v>1819.08601860098</v>
      </c>
      <c r="DN9" s="23">
        <v>1985.2432786392301</v>
      </c>
      <c r="DO9" s="23">
        <v>2167.19051511716</v>
      </c>
      <c r="DP9" s="23">
        <v>2509.8536361198303</v>
      </c>
      <c r="DQ9" s="23">
        <v>2627.33329867764</v>
      </c>
      <c r="DR9" s="31">
        <v>2926.9913016733599</v>
      </c>
      <c r="DS9" s="23">
        <v>130.66890863239999</v>
      </c>
      <c r="DT9" s="23">
        <v>218.18199297985998</v>
      </c>
      <c r="DU9" s="23">
        <v>1007.01664411967</v>
      </c>
      <c r="DV9" s="23">
        <v>1461.4604144095802</v>
      </c>
      <c r="DW9" s="23">
        <v>1745.7478052537399</v>
      </c>
      <c r="DX9" s="23">
        <v>2025.9434695899399</v>
      </c>
    </row>
    <row r="10" spans="1:128" x14ac:dyDescent="0.25">
      <c r="A10" s="14" t="s">
        <v>10</v>
      </c>
      <c r="B10" s="16" t="s">
        <v>11</v>
      </c>
      <c r="C10" s="23">
        <v>97.620299496039991</v>
      </c>
      <c r="D10" s="23">
        <v>240.47479213779002</v>
      </c>
      <c r="E10" s="23">
        <f>квартал!C10</f>
        <v>398.32780557986001</v>
      </c>
      <c r="F10" s="23">
        <v>558.6778826602</v>
      </c>
      <c r="G10" s="23">
        <v>711.26658436795992</v>
      </c>
      <c r="H10" s="23">
        <f>квартал!D10</f>
        <v>885.72366794844993</v>
      </c>
      <c r="I10" s="23">
        <v>1071.5394186871802</v>
      </c>
      <c r="J10" s="23">
        <v>1227.4953891346101</v>
      </c>
      <c r="K10" s="23">
        <f>квартал!E10</f>
        <v>1378.54523640976</v>
      </c>
      <c r="L10" s="23">
        <v>1534.9266389537199</v>
      </c>
      <c r="M10" s="23">
        <v>1699.1726145595301</v>
      </c>
      <c r="N10" s="31">
        <f>квартал!F10</f>
        <v>1995.8090624840199</v>
      </c>
      <c r="O10" s="23">
        <v>106.20796865305</v>
      </c>
      <c r="P10" s="23">
        <v>281.60904421328996</v>
      </c>
      <c r="Q10" s="23">
        <f>квартал!G10</f>
        <v>457.73327683925999</v>
      </c>
      <c r="R10" s="23">
        <v>637.02486580195</v>
      </c>
      <c r="S10" s="23">
        <v>814.66629845663999</v>
      </c>
      <c r="T10" s="23">
        <f>квартал!H10</f>
        <v>1006.40185358362</v>
      </c>
      <c r="U10" s="23">
        <v>1231.5062902603602</v>
      </c>
      <c r="V10" s="23">
        <v>1405.53627728787</v>
      </c>
      <c r="W10" s="23">
        <f>квартал!I10</f>
        <v>1566.2085899381102</v>
      </c>
      <c r="X10" s="23">
        <v>1749.7757299256298</v>
      </c>
      <c r="Y10" s="23">
        <v>1940.2737463815802</v>
      </c>
      <c r="Z10" s="31">
        <f>квартал!J10</f>
        <v>2261.4825095330802</v>
      </c>
      <c r="AA10" s="23">
        <v>126.17649871488001</v>
      </c>
      <c r="AB10" s="23">
        <v>313.51908858245002</v>
      </c>
      <c r="AC10" s="23">
        <f>квартал!K10</f>
        <v>506.82987318140999</v>
      </c>
      <c r="AD10" s="23">
        <v>725.93386105201</v>
      </c>
      <c r="AE10" s="23">
        <v>914.06022341995993</v>
      </c>
      <c r="AF10" s="23">
        <f>квартал!L10</f>
        <v>1119.3117226752499</v>
      </c>
      <c r="AG10" s="23">
        <v>1361.7680554957701</v>
      </c>
      <c r="AH10" s="23">
        <v>1550.64670603734</v>
      </c>
      <c r="AI10" s="23">
        <f>квартал!M10</f>
        <v>1735.00114297356</v>
      </c>
      <c r="AJ10" s="23">
        <v>1937.0955827796599</v>
      </c>
      <c r="AK10" s="23">
        <v>2140.43161974756</v>
      </c>
      <c r="AL10" s="31">
        <f>квартал!N10</f>
        <v>2499.05238451999</v>
      </c>
      <c r="AM10" s="23">
        <v>133.22993788664999</v>
      </c>
      <c r="AN10" s="23">
        <v>335.77543035501003</v>
      </c>
      <c r="AO10" s="23">
        <f>квартал!O10</f>
        <v>546.79879924493002</v>
      </c>
      <c r="AP10" s="23">
        <v>776.14430830205004</v>
      </c>
      <c r="AQ10" s="23">
        <v>975.89680409113998</v>
      </c>
      <c r="AR10" s="23">
        <f>квартал!P10</f>
        <v>1197.0200028495301</v>
      </c>
      <c r="AS10" s="23">
        <v>1463.05965611126</v>
      </c>
      <c r="AT10" s="23">
        <v>1658.1005627616298</v>
      </c>
      <c r="AU10" s="23">
        <f>квартал!Q10</f>
        <v>1857.8593469108798</v>
      </c>
      <c r="AV10" s="23">
        <v>2080.60107965006</v>
      </c>
      <c r="AW10" s="23">
        <v>2286.86583906449</v>
      </c>
      <c r="AX10" s="31">
        <f>квартал!R10</f>
        <v>2693.4583413389901</v>
      </c>
      <c r="AY10" s="23">
        <v>131.98490781153001</v>
      </c>
      <c r="AZ10" s="23">
        <v>346.8171628106</v>
      </c>
      <c r="BA10" s="23">
        <f>квартал!S10</f>
        <v>570.22328241233993</v>
      </c>
      <c r="BB10" s="23">
        <v>806.00958751271992</v>
      </c>
      <c r="BC10" s="23">
        <v>1012.53833085645</v>
      </c>
      <c r="BD10" s="23">
        <f>квартал!T10</f>
        <v>1245.4301926200001</v>
      </c>
      <c r="BE10" s="23">
        <v>1539.1580997503702</v>
      </c>
      <c r="BF10" s="23">
        <v>1745.3319904341201</v>
      </c>
      <c r="BG10" s="23">
        <f>квартал!U10</f>
        <v>1953.1752955505201</v>
      </c>
      <c r="BH10" s="23">
        <v>2178.1937442768599</v>
      </c>
      <c r="BI10" s="23">
        <v>2402.9644561362798</v>
      </c>
      <c r="BJ10" s="31">
        <v>2807.7966831202903</v>
      </c>
      <c r="BK10" s="23">
        <v>139.06040340676998</v>
      </c>
      <c r="BL10" s="23">
        <v>377.03512263120001</v>
      </c>
      <c r="BM10" s="23">
        <v>616.28683840601002</v>
      </c>
      <c r="BN10" s="23">
        <v>862.92197981185996</v>
      </c>
      <c r="BO10" s="23">
        <v>1098.5531477776201</v>
      </c>
      <c r="BP10" s="23">
        <v>1350.55029040823</v>
      </c>
      <c r="BQ10" s="23">
        <v>1638.44539326565</v>
      </c>
      <c r="BR10" s="23">
        <v>1874.6396927371002</v>
      </c>
      <c r="BS10" s="23">
        <v>2103.11452292882</v>
      </c>
      <c r="BT10" s="23">
        <v>2343.4753763139197</v>
      </c>
      <c r="BU10" s="23">
        <v>2592.0933160588302</v>
      </c>
      <c r="BV10" s="31">
        <v>3018.5053746642702</v>
      </c>
      <c r="BW10" s="23">
        <v>156.14054683392001</v>
      </c>
      <c r="BX10" s="23">
        <v>400.97030068194999</v>
      </c>
      <c r="BY10" s="23">
        <v>658.38376176052998</v>
      </c>
      <c r="BZ10" s="23">
        <v>919.46840669980008</v>
      </c>
      <c r="CA10" s="23">
        <v>1181.2</v>
      </c>
      <c r="CB10" s="37">
        <v>1461.74015291147</v>
      </c>
      <c r="CC10" s="37">
        <v>1783</v>
      </c>
      <c r="CD10" s="37">
        <v>2028.7563498469499</v>
      </c>
      <c r="CE10" s="37">
        <v>2268.20229155065</v>
      </c>
      <c r="CF10" s="37">
        <v>2531.3945408385603</v>
      </c>
      <c r="CG10" s="37">
        <v>2800.6112226031701</v>
      </c>
      <c r="CH10" s="31">
        <v>3252.3185094747996</v>
      </c>
      <c r="CI10" s="23">
        <v>185.23410539001</v>
      </c>
      <c r="CJ10" s="23">
        <v>462.23622457624998</v>
      </c>
      <c r="CK10" s="23">
        <v>750.37419324743007</v>
      </c>
      <c r="CL10" s="23">
        <v>1054.7053394724801</v>
      </c>
      <c r="CM10" s="23">
        <v>1334.0036105823501</v>
      </c>
      <c r="CN10" s="23">
        <v>1632.3144936556698</v>
      </c>
      <c r="CO10" s="23">
        <v>2003.4200786455301</v>
      </c>
      <c r="CP10" s="23">
        <v>2281.7486618560401</v>
      </c>
      <c r="CQ10" s="23">
        <v>2543.3288209252</v>
      </c>
      <c r="CR10" s="23">
        <v>2848.48419957232</v>
      </c>
      <c r="CS10" s="23">
        <v>3152.2935850520198</v>
      </c>
      <c r="CT10" s="31">
        <v>3654.1966134324302</v>
      </c>
      <c r="CU10" s="23">
        <v>201.02209564507001</v>
      </c>
      <c r="CV10" s="23">
        <v>505</v>
      </c>
      <c r="CW10" s="23">
        <v>808.82474493992004</v>
      </c>
      <c r="CX10" s="23">
        <v>1161.3073587997601</v>
      </c>
      <c r="CY10" s="23">
        <v>1465.6085706364499</v>
      </c>
      <c r="CZ10" s="23">
        <v>1776.1987845989599</v>
      </c>
      <c r="DA10" s="23">
        <v>2185.2067481824201</v>
      </c>
      <c r="DB10" s="23">
        <v>2472.8977117576501</v>
      </c>
      <c r="DC10" s="23">
        <v>2760.9676769786697</v>
      </c>
      <c r="DD10" s="23">
        <v>3089.0385710548503</v>
      </c>
      <c r="DE10" s="23">
        <v>3404.09624572028</v>
      </c>
      <c r="DF10" s="31">
        <v>3956.4104794416803</v>
      </c>
      <c r="DG10" s="23">
        <v>216.27159289005999</v>
      </c>
      <c r="DH10" s="23">
        <v>540.24262842827</v>
      </c>
      <c r="DI10" s="23">
        <v>905.72255936117006</v>
      </c>
      <c r="DJ10" s="23">
        <v>1192.5403619860701</v>
      </c>
      <c r="DK10" s="23">
        <v>1454.4950053800501</v>
      </c>
      <c r="DL10" s="23">
        <v>1773.61587501912</v>
      </c>
      <c r="DM10" s="23">
        <v>2207.62476404875</v>
      </c>
      <c r="DN10" s="23">
        <v>2537.1428976172101</v>
      </c>
      <c r="DO10" s="23">
        <v>2862.8411431258501</v>
      </c>
      <c r="DP10" s="23">
        <v>3222.5085374262699</v>
      </c>
      <c r="DQ10" s="23">
        <v>3575.8227905459503</v>
      </c>
      <c r="DR10" s="31">
        <v>4253.1392815622903</v>
      </c>
      <c r="DS10" s="23">
        <v>197.86584046960002</v>
      </c>
      <c r="DT10" s="23">
        <v>558.97563343128002</v>
      </c>
      <c r="DU10" s="23">
        <v>937.75703928474002</v>
      </c>
      <c r="DV10" s="23">
        <v>1367.0979632190601</v>
      </c>
      <c r="DW10" s="23">
        <v>1697.3341934542</v>
      </c>
      <c r="DX10" s="23">
        <v>2088.8475501552398</v>
      </c>
    </row>
    <row r="11" spans="1:128" x14ac:dyDescent="0.25">
      <c r="A11" s="14" t="s">
        <v>12</v>
      </c>
      <c r="B11" s="16" t="s">
        <v>13</v>
      </c>
      <c r="C11" s="23">
        <f t="shared" ref="C11:BG11" si="8">C7-C9-C10</f>
        <v>49.574212629310011</v>
      </c>
      <c r="D11" s="23">
        <f t="shared" si="8"/>
        <v>138.79843127061997</v>
      </c>
      <c r="E11" s="23">
        <f t="shared" si="8"/>
        <v>372.54004797736008</v>
      </c>
      <c r="F11" s="23">
        <f t="shared" si="8"/>
        <v>625.09600900876046</v>
      </c>
      <c r="G11" s="23">
        <f t="shared" si="8"/>
        <v>791.32147009267987</v>
      </c>
      <c r="H11" s="23">
        <f t="shared" si="8"/>
        <v>933.98206433251016</v>
      </c>
      <c r="I11" s="23">
        <f t="shared" si="8"/>
        <v>1232.0909913838902</v>
      </c>
      <c r="J11" s="23">
        <f t="shared" si="8"/>
        <v>1395.5496035808394</v>
      </c>
      <c r="K11" s="23">
        <f t="shared" si="8"/>
        <v>1516.9097916254095</v>
      </c>
      <c r="L11" s="23">
        <f t="shared" si="8"/>
        <v>1755.2330399282503</v>
      </c>
      <c r="M11" s="23">
        <f t="shared" si="8"/>
        <v>1918.5389122336203</v>
      </c>
      <c r="N11" s="31">
        <f t="shared" si="8"/>
        <v>2075.9913936919002</v>
      </c>
      <c r="O11" s="23">
        <f t="shared" si="8"/>
        <v>56.068484217680052</v>
      </c>
      <c r="P11" s="23">
        <f t="shared" si="8"/>
        <v>159.36430049066996</v>
      </c>
      <c r="Q11" s="23">
        <f t="shared" si="8"/>
        <v>350.21159965324006</v>
      </c>
      <c r="R11" s="23">
        <f t="shared" si="8"/>
        <v>658.54229286622058</v>
      </c>
      <c r="S11" s="23">
        <f t="shared" si="8"/>
        <v>849.52282005153995</v>
      </c>
      <c r="T11" s="23">
        <f t="shared" si="8"/>
        <v>977.99997021271963</v>
      </c>
      <c r="U11" s="23">
        <f t="shared" si="8"/>
        <v>1275.9642374744901</v>
      </c>
      <c r="V11" s="23">
        <f t="shared" si="8"/>
        <v>1433.7209152643097</v>
      </c>
      <c r="W11" s="23">
        <f t="shared" si="8"/>
        <v>1550.7519657599003</v>
      </c>
      <c r="X11" s="23">
        <f t="shared" si="8"/>
        <v>1860.6469196206801</v>
      </c>
      <c r="Y11" s="23">
        <f t="shared" si="8"/>
        <v>2028.3916552620299</v>
      </c>
      <c r="Z11" s="31">
        <f t="shared" si="8"/>
        <v>2198.8009577491389</v>
      </c>
      <c r="AA11" s="23">
        <f t="shared" si="8"/>
        <v>70.58193157366</v>
      </c>
      <c r="AB11" s="23">
        <f t="shared" si="8"/>
        <v>191.84412944844001</v>
      </c>
      <c r="AC11" s="23">
        <f t="shared" si="8"/>
        <v>371.80188214842019</v>
      </c>
      <c r="AD11" s="23">
        <f t="shared" si="8"/>
        <v>748.97409187754954</v>
      </c>
      <c r="AE11" s="23">
        <f t="shared" si="8"/>
        <v>941.58884006302981</v>
      </c>
      <c r="AF11" s="23">
        <f t="shared" si="8"/>
        <v>1072.9679545171505</v>
      </c>
      <c r="AG11" s="23">
        <f t="shared" si="8"/>
        <v>1406.3203813183995</v>
      </c>
      <c r="AH11" s="23">
        <f t="shared" si="8"/>
        <v>1569.4390195951798</v>
      </c>
      <c r="AI11" s="23">
        <f t="shared" si="8"/>
        <v>1706.4793262723397</v>
      </c>
      <c r="AJ11" s="23">
        <f t="shared" si="8"/>
        <v>2049.7781493914899</v>
      </c>
      <c r="AK11" s="23">
        <f t="shared" si="8"/>
        <v>2231.4772233366984</v>
      </c>
      <c r="AL11" s="31">
        <f t="shared" si="8"/>
        <v>2431.4050235932505</v>
      </c>
      <c r="AM11" s="23">
        <f t="shared" si="8"/>
        <v>-44.224557187970049</v>
      </c>
      <c r="AN11" s="23">
        <f t="shared" si="8"/>
        <v>87.277690806259955</v>
      </c>
      <c r="AO11" s="23">
        <f t="shared" si="8"/>
        <v>372.61939002688996</v>
      </c>
      <c r="AP11" s="23">
        <f t="shared" si="8"/>
        <v>772.51590708281981</v>
      </c>
      <c r="AQ11" s="23">
        <f t="shared" si="8"/>
        <v>996.82607382207971</v>
      </c>
      <c r="AR11" s="23">
        <f t="shared" si="8"/>
        <v>1121.7116345487302</v>
      </c>
      <c r="AS11" s="23">
        <f t="shared" si="8"/>
        <v>1483.3515198236498</v>
      </c>
      <c r="AT11" s="23">
        <f t="shared" si="8"/>
        <v>1664.1722098825601</v>
      </c>
      <c r="AU11" s="23">
        <f t="shared" si="8"/>
        <v>1809.0823474995102</v>
      </c>
      <c r="AV11" s="23">
        <f t="shared" si="8"/>
        <v>2166.6999467330602</v>
      </c>
      <c r="AW11" s="23">
        <f t="shared" si="8"/>
        <v>2351.76523116813</v>
      </c>
      <c r="AX11" s="31">
        <f t="shared" si="8"/>
        <v>2577.4031951316501</v>
      </c>
      <c r="AY11" s="23">
        <f t="shared" si="8"/>
        <v>-0.83879569945000299</v>
      </c>
      <c r="AZ11" s="23">
        <f t="shared" si="8"/>
        <v>155.58889637813007</v>
      </c>
      <c r="BA11" s="23">
        <f t="shared" si="8"/>
        <v>525.85172882312997</v>
      </c>
      <c r="BB11" s="23">
        <f t="shared" si="8"/>
        <v>892.01797013364012</v>
      </c>
      <c r="BC11" s="23">
        <f t="shared" si="8"/>
        <v>1111.9776964013295</v>
      </c>
      <c r="BD11" s="23">
        <f t="shared" si="8"/>
        <v>1242.4636816520397</v>
      </c>
      <c r="BE11" s="23">
        <f t="shared" si="8"/>
        <v>1634.9611844772994</v>
      </c>
      <c r="BF11" s="23">
        <f t="shared" si="8"/>
        <v>1816.3858043320993</v>
      </c>
      <c r="BG11" s="23">
        <f t="shared" si="8"/>
        <v>2000.4174092479004</v>
      </c>
      <c r="BH11" s="23">
        <f t="shared" ref="BH11:BW11" si="9">BH7-BH9-BH10</f>
        <v>2333.6084098594806</v>
      </c>
      <c r="BI11" s="23">
        <f t="shared" si="9"/>
        <v>2555.92050769973</v>
      </c>
      <c r="BJ11" s="31">
        <f t="shared" si="9"/>
        <v>2776.0239853965713</v>
      </c>
      <c r="BK11" s="23">
        <f t="shared" si="9"/>
        <v>63.381943068910005</v>
      </c>
      <c r="BL11" s="23">
        <f>BL7-BL9-BL10</f>
        <v>192.94258222204985</v>
      </c>
      <c r="BM11" s="23">
        <f t="shared" si="9"/>
        <v>523.19412102409001</v>
      </c>
      <c r="BN11" s="23">
        <f t="shared" si="9"/>
        <v>904.68173611506995</v>
      </c>
      <c r="BO11" s="23">
        <f t="shared" si="9"/>
        <v>1166.7029374680399</v>
      </c>
      <c r="BP11" s="23">
        <f t="shared" si="9"/>
        <v>1330.9167954173404</v>
      </c>
      <c r="BQ11" s="23">
        <f t="shared" si="9"/>
        <v>1649.3364532018993</v>
      </c>
      <c r="BR11" s="23">
        <f t="shared" si="9"/>
        <v>1925.8851038693497</v>
      </c>
      <c r="BS11" s="23">
        <f t="shared" si="9"/>
        <v>2097.5581538443889</v>
      </c>
      <c r="BT11" s="23">
        <f t="shared" si="9"/>
        <v>2497.7054675294612</v>
      </c>
      <c r="BU11" s="23">
        <f t="shared" si="9"/>
        <v>2797.86461783903</v>
      </c>
      <c r="BV11" s="31">
        <f t="shared" si="9"/>
        <v>3047.9431692765879</v>
      </c>
      <c r="BW11" s="23">
        <f t="shared" si="9"/>
        <v>163.67460216148001</v>
      </c>
      <c r="BX11" s="23">
        <v>285.91413647039985</v>
      </c>
      <c r="BY11" s="23">
        <v>638.86589003407016</v>
      </c>
      <c r="BZ11" s="23">
        <v>1004.45989767</v>
      </c>
      <c r="CA11" s="23">
        <v>1294.1999999999996</v>
      </c>
      <c r="CB11" s="37">
        <v>1457.6875257620891</v>
      </c>
      <c r="CC11" s="37">
        <v>1825.0281055644709</v>
      </c>
      <c r="CD11" s="37">
        <f t="shared" ref="CD11:CG11" si="10">CD7-CD9-CD10</f>
        <v>2097.7347788007801</v>
      </c>
      <c r="CE11" s="37">
        <f t="shared" si="10"/>
        <v>2263.781938052321</v>
      </c>
      <c r="CF11" s="37">
        <f t="shared" si="10"/>
        <v>2714.5270335197797</v>
      </c>
      <c r="CG11" s="37">
        <f t="shared" si="10"/>
        <v>3007.8115475161403</v>
      </c>
      <c r="CH11" s="31">
        <f t="shared" ref="CH11:CN11" si="11">CH7-CH9-CH10</f>
        <v>3275.0722197557197</v>
      </c>
      <c r="CI11" s="37">
        <f t="shared" si="11"/>
        <v>174.11273226453002</v>
      </c>
      <c r="CJ11" s="37">
        <f t="shared" si="11"/>
        <v>315.89233549189993</v>
      </c>
      <c r="CK11" s="37">
        <f t="shared" si="11"/>
        <v>608.51245859442986</v>
      </c>
      <c r="CL11" s="37">
        <f t="shared" si="11"/>
        <v>1102.5069560850504</v>
      </c>
      <c r="CM11" s="37">
        <f t="shared" si="11"/>
        <v>1409.3518903073591</v>
      </c>
      <c r="CN11" s="37">
        <f t="shared" si="11"/>
        <v>1571.9523909419916</v>
      </c>
      <c r="CO11" s="37">
        <f t="shared" ref="CO11:CT11" si="12">CO7-CO9-CO10</f>
        <v>2045.6995217684796</v>
      </c>
      <c r="CP11" s="37">
        <f t="shared" si="12"/>
        <v>2282.9757051061092</v>
      </c>
      <c r="CQ11" s="37">
        <f t="shared" si="12"/>
        <v>2457.9774503867507</v>
      </c>
      <c r="CR11" s="37">
        <f t="shared" si="12"/>
        <v>2970.8040324292306</v>
      </c>
      <c r="CS11" s="37">
        <f>CS7-CS9-CS10</f>
        <v>3270.9313578821602</v>
      </c>
      <c r="CT11" s="31">
        <f t="shared" si="12"/>
        <v>3548.3602385411004</v>
      </c>
      <c r="CU11" s="37">
        <f t="shared" ref="CU11:CZ11" si="13">CU7-CU9-CU10</f>
        <v>203.7388793712401</v>
      </c>
      <c r="CV11" s="37">
        <f t="shared" si="13"/>
        <v>394.99912474714984</v>
      </c>
      <c r="CW11" s="37">
        <f t="shared" si="13"/>
        <v>705.03751986327006</v>
      </c>
      <c r="CX11" s="37">
        <f t="shared" si="13"/>
        <v>1279.0884281220297</v>
      </c>
      <c r="CY11" s="37">
        <f t="shared" si="13"/>
        <v>1572.5597318114908</v>
      </c>
      <c r="CZ11" s="37">
        <f t="shared" si="13"/>
        <v>1746.1503009955102</v>
      </c>
      <c r="DA11" s="37">
        <f t="shared" ref="DA11:DE11" si="14">DA7-DA9-DA10</f>
        <v>2236.7389043734497</v>
      </c>
      <c r="DB11" s="37">
        <f t="shared" si="14"/>
        <v>2463.6306087036396</v>
      </c>
      <c r="DC11" s="37">
        <f t="shared" si="14"/>
        <v>2662.6450428509902</v>
      </c>
      <c r="DD11" s="37">
        <f t="shared" si="14"/>
        <v>3193.6586313753091</v>
      </c>
      <c r="DE11" s="37">
        <f t="shared" si="14"/>
        <v>3493.945299922811</v>
      </c>
      <c r="DF11" s="31">
        <f t="shared" ref="DF11:DM11" si="15">DF7-DF9-DF10</f>
        <v>3804.6902246474888</v>
      </c>
      <c r="DG11" s="37">
        <f t="shared" si="15"/>
        <v>211.44510743683998</v>
      </c>
      <c r="DH11" s="37">
        <f t="shared" si="15"/>
        <v>406.2984084153702</v>
      </c>
      <c r="DI11" s="37">
        <f t="shared" si="15"/>
        <v>809.73568101090007</v>
      </c>
      <c r="DJ11" s="37">
        <f t="shared" si="15"/>
        <v>1174.8636898942502</v>
      </c>
      <c r="DK11" s="37">
        <f t="shared" si="15"/>
        <v>1450.75443081547</v>
      </c>
      <c r="DL11" s="37">
        <f t="shared" si="15"/>
        <v>1624.1454974736505</v>
      </c>
      <c r="DM11" s="37">
        <f t="shared" si="15"/>
        <v>2094.0084994134204</v>
      </c>
      <c r="DN11" s="37">
        <f t="shared" ref="DN11:DX11" si="16">DN7-DN9-DN10</f>
        <v>2331.31824062959</v>
      </c>
      <c r="DO11" s="37">
        <f t="shared" si="16"/>
        <v>2544.4505956684588</v>
      </c>
      <c r="DP11" s="37">
        <f t="shared" si="16"/>
        <v>3043.5337648172808</v>
      </c>
      <c r="DQ11" s="37">
        <f t="shared" si="16"/>
        <v>3432.5264382184591</v>
      </c>
      <c r="DR11" s="31">
        <f>DR7-DR9-DR10</f>
        <v>3945.0321895903717</v>
      </c>
      <c r="DS11" s="37">
        <f t="shared" si="16"/>
        <v>202.42906356939989</v>
      </c>
      <c r="DT11" s="37">
        <f t="shared" si="16"/>
        <v>377.07478806796007</v>
      </c>
      <c r="DU11" s="37">
        <f t="shared" si="16"/>
        <v>879.19087393881989</v>
      </c>
      <c r="DV11" s="37">
        <f t="shared" si="16"/>
        <v>1444.8771746207894</v>
      </c>
      <c r="DW11" s="37">
        <f t="shared" si="16"/>
        <v>1769.4729729872702</v>
      </c>
      <c r="DX11" s="37">
        <f t="shared" si="16"/>
        <v>2000.3929363776801</v>
      </c>
    </row>
    <row r="12" spans="1:128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2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32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32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32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32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32"/>
      <c r="BW12" s="18"/>
      <c r="BX12" s="18"/>
      <c r="BY12" s="18"/>
      <c r="BZ12" s="18"/>
      <c r="CA12" s="18"/>
      <c r="CB12" s="44"/>
      <c r="CC12" s="44"/>
      <c r="CD12" s="41"/>
      <c r="CE12" s="41"/>
      <c r="CF12" s="41"/>
      <c r="CG12" s="41"/>
      <c r="CH12" s="32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32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32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32"/>
      <c r="DS12" s="18"/>
      <c r="DT12" s="18"/>
      <c r="DU12" s="18"/>
      <c r="DV12" s="18"/>
      <c r="DW12" s="18"/>
      <c r="DX12" s="18"/>
    </row>
    <row r="13" spans="1:128" s="7" customFormat="1" ht="14.25" x14ac:dyDescent="0.2">
      <c r="A13" s="5">
        <v>2</v>
      </c>
      <c r="B13" s="20" t="s">
        <v>88</v>
      </c>
      <c r="C13" s="21">
        <v>214.09867292788002</v>
      </c>
      <c r="D13" s="21">
        <v>652.24948833705002</v>
      </c>
      <c r="E13" s="21">
        <f>квартал!C13</f>
        <v>1239.7257534051498</v>
      </c>
      <c r="F13" s="21">
        <v>1807.95944300886</v>
      </c>
      <c r="G13" s="21">
        <v>2345.7123282709799</v>
      </c>
      <c r="H13" s="21">
        <f>квартал!D13</f>
        <v>3009.1265077666299</v>
      </c>
      <c r="I13" s="21">
        <v>3580.6657470003997</v>
      </c>
      <c r="J13" s="21">
        <v>4156.7395018251</v>
      </c>
      <c r="K13" s="21">
        <f>квартал!E13</f>
        <v>4786.1061462115094</v>
      </c>
      <c r="L13" s="21">
        <v>5458.2639873307307</v>
      </c>
      <c r="M13" s="21">
        <v>6156.7404571487095</v>
      </c>
      <c r="N13" s="28">
        <f>квартал!F13</f>
        <v>7679.1216984256998</v>
      </c>
      <c r="O13" s="21">
        <v>275.62437687763003</v>
      </c>
      <c r="P13" s="21">
        <v>801.20972538318006</v>
      </c>
      <c r="Q13" s="21">
        <f>квартал!G13</f>
        <v>1449.1656083907601</v>
      </c>
      <c r="R13" s="21">
        <v>2148.2822963431199</v>
      </c>
      <c r="S13" s="21">
        <v>2794.38933007589</v>
      </c>
      <c r="T13" s="21">
        <f>квартал!H13</f>
        <v>3496.5989943680297</v>
      </c>
      <c r="U13" s="21">
        <v>4175.9297127210502</v>
      </c>
      <c r="V13" s="21">
        <v>4817.8054154798892</v>
      </c>
      <c r="W13" s="21">
        <f>квартал!I13</f>
        <v>5437.2640551106606</v>
      </c>
      <c r="X13" s="21">
        <v>6198.5314839876601</v>
      </c>
      <c r="Y13" s="21">
        <v>6914.2836587680004</v>
      </c>
      <c r="Z13" s="28">
        <f>квартал!J13</f>
        <v>8343.1829775010392</v>
      </c>
      <c r="AA13" s="21">
        <v>357.32443297973998</v>
      </c>
      <c r="AB13" s="21">
        <v>923.66463344188003</v>
      </c>
      <c r="AC13" s="21">
        <f>квартал!K13</f>
        <v>1542.9722403149599</v>
      </c>
      <c r="AD13" s="21">
        <v>2345.9809981961603</v>
      </c>
      <c r="AE13" s="21">
        <v>2956.2675237758999</v>
      </c>
      <c r="AF13" s="21">
        <f>квартал!L13</f>
        <v>3693.2274060843397</v>
      </c>
      <c r="AG13" s="21">
        <v>4403.1079066355705</v>
      </c>
      <c r="AH13" s="21">
        <v>5080.5828096760397</v>
      </c>
      <c r="AI13" s="21">
        <f>квартал!M13</f>
        <v>5760.3914976157503</v>
      </c>
      <c r="AJ13" s="21">
        <v>6531.6657216492194</v>
      </c>
      <c r="AK13" s="21">
        <v>7252.40597910632</v>
      </c>
      <c r="AL13" s="28">
        <f>квартал!N13</f>
        <v>8806.6050106314106</v>
      </c>
      <c r="AM13" s="21">
        <v>405.78605198616998</v>
      </c>
      <c r="AN13" s="21">
        <v>1010.44842118191</v>
      </c>
      <c r="AO13" s="21">
        <f>квартал!O13</f>
        <v>1683.2113727476299</v>
      </c>
      <c r="AP13" s="21">
        <v>2501.67730106205</v>
      </c>
      <c r="AQ13" s="21">
        <v>3192.2439637214702</v>
      </c>
      <c r="AR13" s="21">
        <f>квартал!P13</f>
        <v>3961.8513028695002</v>
      </c>
      <c r="AS13" s="21">
        <v>4758.5211336695002</v>
      </c>
      <c r="AT13" s="21">
        <v>5421.6991350552798</v>
      </c>
      <c r="AU13" s="21">
        <f>квартал!Q13</f>
        <v>6150.3831956244803</v>
      </c>
      <c r="AV13" s="21">
        <v>7023.12264506459</v>
      </c>
      <c r="AW13" s="21">
        <v>7769.48960878054</v>
      </c>
      <c r="AX13" s="28">
        <f>квартал!R13</f>
        <v>9353.2640880654999</v>
      </c>
      <c r="AY13" s="21">
        <v>383.67130226860996</v>
      </c>
      <c r="AZ13" s="21">
        <v>1003.67464976881</v>
      </c>
      <c r="BA13" s="21">
        <f>квартал!S13</f>
        <v>1763.9328915756298</v>
      </c>
      <c r="BB13" s="21">
        <v>2615.36241967552</v>
      </c>
      <c r="BC13" s="21">
        <v>3302.8710100428998</v>
      </c>
      <c r="BD13" s="21">
        <f>квартал!T13</f>
        <v>4131.1478130027199</v>
      </c>
      <c r="BE13" s="21">
        <v>4954.1496082233207</v>
      </c>
      <c r="BF13" s="21">
        <v>5661.9096591138705</v>
      </c>
      <c r="BG13" s="21">
        <f>квартал!U13</f>
        <v>6415.4122537359099</v>
      </c>
      <c r="BH13" s="21">
        <v>7175.6388681501903</v>
      </c>
      <c r="BI13" s="21">
        <v>7907.8278021225706</v>
      </c>
      <c r="BJ13" s="28">
        <v>9479.751626545929</v>
      </c>
      <c r="BK13" s="21">
        <v>415.16332973465001</v>
      </c>
      <c r="BL13" s="21">
        <v>1081.8095869844399</v>
      </c>
      <c r="BM13" s="21">
        <v>1844.89877855998</v>
      </c>
      <c r="BN13" s="21">
        <v>2743.3048615164303</v>
      </c>
      <c r="BO13" s="21">
        <v>3479.7521076423</v>
      </c>
      <c r="BP13" s="21">
        <v>4340.1967710537801</v>
      </c>
      <c r="BQ13" s="21">
        <v>5128.8745091094906</v>
      </c>
      <c r="BR13" s="21">
        <v>5872.5899684164697</v>
      </c>
      <c r="BS13" s="21">
        <v>6663.3646353832692</v>
      </c>
      <c r="BT13" s="21">
        <v>7470.7462922823397</v>
      </c>
      <c r="BU13" s="21">
        <v>8334.1314883214509</v>
      </c>
      <c r="BV13" s="28">
        <v>9936.4391856770508</v>
      </c>
      <c r="BW13" s="21">
        <v>452.22117244971002</v>
      </c>
      <c r="BX13" s="21">
        <v>1138.6389639848201</v>
      </c>
      <c r="BY13" s="21">
        <v>1976.7242294003402</v>
      </c>
      <c r="BZ13" s="21">
        <v>2858.6650086557597</v>
      </c>
      <c r="CA13" s="21">
        <v>3659.0691268811001</v>
      </c>
      <c r="CB13" s="41">
        <v>4611.6252917636903</v>
      </c>
      <c r="CC13" s="41">
        <v>5448.0908931392805</v>
      </c>
      <c r="CD13" s="41">
        <v>6255.3383880842694</v>
      </c>
      <c r="CE13" s="41">
        <v>7080.7803150689006</v>
      </c>
      <c r="CF13" s="41">
        <v>7963.0534746815101</v>
      </c>
      <c r="CG13" s="41">
        <v>8889.6790948260605</v>
      </c>
      <c r="CH13" s="28">
        <v>10810.050612721099</v>
      </c>
      <c r="CI13" s="21">
        <v>519.47995314906996</v>
      </c>
      <c r="CJ13" s="21">
        <v>1271.5079794517701</v>
      </c>
      <c r="CK13" s="21">
        <v>2142.3756883884798</v>
      </c>
      <c r="CL13" s="21">
        <v>3093.9808382380602</v>
      </c>
      <c r="CM13" s="21">
        <v>3992.7524379890401</v>
      </c>
      <c r="CN13" s="21">
        <v>5032.75895307476</v>
      </c>
      <c r="CO13" s="21">
        <v>5978.0722066824901</v>
      </c>
      <c r="CP13" s="21">
        <v>6872.9894948678702</v>
      </c>
      <c r="CQ13" s="21">
        <v>7722.7748683337904</v>
      </c>
      <c r="CR13" s="21">
        <v>8709.902844609911</v>
      </c>
      <c r="CS13" s="21">
        <v>9733.8023368656795</v>
      </c>
      <c r="CT13" s="28">
        <v>11882.169756656</v>
      </c>
      <c r="CU13" s="21">
        <v>582.15189005443005</v>
      </c>
      <c r="CV13" s="21">
        <v>1423.8340838157501</v>
      </c>
      <c r="CW13" s="21">
        <v>2359.2841886532001</v>
      </c>
      <c r="CX13" s="21">
        <v>3488.0034999367203</v>
      </c>
      <c r="CY13" s="21">
        <v>4383.2039048561001</v>
      </c>
      <c r="CZ13" s="21">
        <v>5503.1233601966505</v>
      </c>
      <c r="DA13" s="21">
        <v>6629.6886902410997</v>
      </c>
      <c r="DB13" s="21">
        <v>7613.30011706409</v>
      </c>
      <c r="DC13" s="21">
        <v>8747.5523305209808</v>
      </c>
      <c r="DD13" s="21">
        <v>9961.9688543454813</v>
      </c>
      <c r="DE13" s="21">
        <v>11145.8845041358</v>
      </c>
      <c r="DF13" s="28">
        <v>13567.592722896499</v>
      </c>
      <c r="DG13" s="21">
        <v>673.68805933600004</v>
      </c>
      <c r="DH13" s="21">
        <v>1619.1813196146202</v>
      </c>
      <c r="DI13" s="21">
        <v>2721.7964713067799</v>
      </c>
      <c r="DJ13" s="21">
        <v>4127.1478845948905</v>
      </c>
      <c r="DK13" s="21">
        <v>5200.7688437147599</v>
      </c>
      <c r="DL13" s="21">
        <v>6544.3889479071904</v>
      </c>
      <c r="DM13" s="21">
        <v>7869.5317616178099</v>
      </c>
      <c r="DN13" s="21">
        <v>9008.3810542259907</v>
      </c>
      <c r="DO13" s="21">
        <v>10265.930489332199</v>
      </c>
      <c r="DP13" s="21">
        <v>11648.150230576199</v>
      </c>
      <c r="DQ13" s="21">
        <v>12937.457763746901</v>
      </c>
      <c r="DR13" s="28">
        <v>15577.734141413699</v>
      </c>
      <c r="DS13" s="21">
        <v>798.29436743375004</v>
      </c>
      <c r="DT13" s="21">
        <v>1875.79619067366</v>
      </c>
      <c r="DU13" s="21">
        <v>3163.8057273468903</v>
      </c>
      <c r="DV13" s="21">
        <v>4722.6633262649402</v>
      </c>
      <c r="DW13" s="21">
        <v>5736.3134580104197</v>
      </c>
      <c r="DX13" s="21">
        <v>7062.4083061797101</v>
      </c>
    </row>
    <row r="14" spans="1:128" x14ac:dyDescent="0.25">
      <c r="A14" s="14" t="s">
        <v>15</v>
      </c>
      <c r="B14" s="15" t="s">
        <v>16</v>
      </c>
      <c r="C14" s="23">
        <v>18.578188852209998</v>
      </c>
      <c r="D14" s="23">
        <v>49.335235333160007</v>
      </c>
      <c r="E14" s="23">
        <f>квартал!C14</f>
        <v>91.811727115020005</v>
      </c>
      <c r="F14" s="23">
        <v>131.53407005264</v>
      </c>
      <c r="G14" s="23">
        <v>165.57700253058999</v>
      </c>
      <c r="H14" s="23">
        <f>квартал!D14</f>
        <v>202.62230394823001</v>
      </c>
      <c r="I14" s="23">
        <v>242.09961551204</v>
      </c>
      <c r="J14" s="23">
        <v>278.39463619331002</v>
      </c>
      <c r="K14" s="23">
        <f>квартал!E14</f>
        <v>315.72362261428998</v>
      </c>
      <c r="L14" s="23">
        <v>349.68878793141999</v>
      </c>
      <c r="M14" s="23">
        <v>390.87619036490003</v>
      </c>
      <c r="N14" s="31">
        <f>квартал!F14</f>
        <v>468.83073424514004</v>
      </c>
      <c r="O14" s="23">
        <v>16.642316055129999</v>
      </c>
      <c r="P14" s="23">
        <v>53.625696186830005</v>
      </c>
      <c r="Q14" s="23">
        <f>квартал!G14</f>
        <v>93.121852129300009</v>
      </c>
      <c r="R14" s="23">
        <v>136.29426216669</v>
      </c>
      <c r="S14" s="23">
        <v>176.43780017872001</v>
      </c>
      <c r="T14" s="23">
        <f>квартал!H14</f>
        <v>218.87736802989002</v>
      </c>
      <c r="U14" s="23">
        <v>265.85794374610003</v>
      </c>
      <c r="V14" s="23">
        <v>306.97257086206002</v>
      </c>
      <c r="W14" s="23">
        <f>квартал!I14</f>
        <v>342.49510226839004</v>
      </c>
      <c r="X14" s="23">
        <v>384.63757091348998</v>
      </c>
      <c r="Y14" s="23">
        <v>423.48562832191999</v>
      </c>
      <c r="Z14" s="31">
        <f>квартал!J14</f>
        <v>508.24840141513999</v>
      </c>
      <c r="AA14" s="23">
        <v>20.558149083060002</v>
      </c>
      <c r="AB14" s="23">
        <v>58.50885355946</v>
      </c>
      <c r="AC14" s="23">
        <f>квартал!K14</f>
        <v>98.481226055960008</v>
      </c>
      <c r="AD14" s="23">
        <v>153.09847541776</v>
      </c>
      <c r="AE14" s="23">
        <v>189.70950585417</v>
      </c>
      <c r="AF14" s="23">
        <f>квартал!L14</f>
        <v>234.53608295754998</v>
      </c>
      <c r="AG14" s="23">
        <v>285.35063931128002</v>
      </c>
      <c r="AH14" s="23">
        <v>327.74814990210996</v>
      </c>
      <c r="AI14" s="23">
        <f>квартал!M14</f>
        <v>369.20510230779996</v>
      </c>
      <c r="AJ14" s="23">
        <v>413.99429927454997</v>
      </c>
      <c r="AK14" s="23">
        <v>455.61375895790997</v>
      </c>
      <c r="AL14" s="31">
        <f>квартал!N14</f>
        <v>546.04025969755003</v>
      </c>
      <c r="AM14" s="23">
        <v>24.681512543589999</v>
      </c>
      <c r="AN14" s="23">
        <v>65.400738476100003</v>
      </c>
      <c r="AO14" s="23">
        <f>квартал!O14</f>
        <v>108.23579515913001</v>
      </c>
      <c r="AP14" s="23">
        <v>162.93443419085</v>
      </c>
      <c r="AQ14" s="23">
        <v>202.76317797342</v>
      </c>
      <c r="AR14" s="23">
        <f>квартал!P14</f>
        <v>248.25114144122</v>
      </c>
      <c r="AS14" s="23">
        <v>307.15436946066995</v>
      </c>
      <c r="AT14" s="23">
        <v>351.79166809040998</v>
      </c>
      <c r="AU14" s="23">
        <f>квартал!Q14</f>
        <v>395.57624246453997</v>
      </c>
      <c r="AV14" s="23">
        <v>450.86623619081001</v>
      </c>
      <c r="AW14" s="23">
        <v>489.31205624767</v>
      </c>
      <c r="AX14" s="31">
        <f>квартал!R14</f>
        <v>585.00275142830003</v>
      </c>
      <c r="AY14" s="23">
        <v>24.881767707959998</v>
      </c>
      <c r="AZ14" s="23">
        <v>68.060200605800006</v>
      </c>
      <c r="BA14" s="23">
        <f>квартал!S14</f>
        <v>115.12052349533</v>
      </c>
      <c r="BB14" s="23">
        <v>170.77862541623</v>
      </c>
      <c r="BC14" s="23">
        <v>211.73031486772001</v>
      </c>
      <c r="BD14" s="23">
        <f>квартал!T14</f>
        <v>260.55996294148002</v>
      </c>
      <c r="BE14" s="23">
        <v>317.06942280794999</v>
      </c>
      <c r="BF14" s="23">
        <v>370.05766200697997</v>
      </c>
      <c r="BG14" s="23">
        <f>квартал!U14</f>
        <v>414.19921125159999</v>
      </c>
      <c r="BH14" s="23">
        <v>459.87592196372998</v>
      </c>
      <c r="BI14" s="23">
        <v>503.92480679622997</v>
      </c>
      <c r="BJ14" s="31">
        <v>603.22598741033994</v>
      </c>
      <c r="BK14" s="23">
        <v>23.259883766810002</v>
      </c>
      <c r="BL14" s="23">
        <v>69.442846240590001</v>
      </c>
      <c r="BM14" s="23">
        <v>115.37872498152001</v>
      </c>
      <c r="BN14" s="23">
        <v>170.90100939509</v>
      </c>
      <c r="BO14" s="23">
        <v>213.67190281420002</v>
      </c>
      <c r="BP14" s="23">
        <v>267.92193520456999</v>
      </c>
      <c r="BQ14" s="23">
        <v>324.1370811937</v>
      </c>
      <c r="BR14" s="23">
        <v>371.55695634737998</v>
      </c>
      <c r="BS14" s="23">
        <v>421.41931057191999</v>
      </c>
      <c r="BT14" s="23">
        <v>467.60309930671997</v>
      </c>
      <c r="BU14" s="23">
        <v>517.84016070770997</v>
      </c>
      <c r="BV14" s="31">
        <v>625.04772035507995</v>
      </c>
      <c r="BW14" s="23">
        <v>26.93671206246</v>
      </c>
      <c r="BX14" s="23">
        <v>71.364801112910001</v>
      </c>
      <c r="BY14" s="23">
        <v>124.30206921431</v>
      </c>
      <c r="BZ14" s="23">
        <v>178.20150615416</v>
      </c>
      <c r="CA14" s="23">
        <v>225.86452254092998</v>
      </c>
      <c r="CB14" s="37">
        <v>282.24669863066998</v>
      </c>
      <c r="CC14" s="37">
        <v>339.36617073927005</v>
      </c>
      <c r="CD14" s="37">
        <v>390.01902768525002</v>
      </c>
      <c r="CE14" s="37">
        <v>438.52702188952003</v>
      </c>
      <c r="CF14" s="37">
        <v>489.43824980989001</v>
      </c>
      <c r="CG14" s="37">
        <v>541.78859440988003</v>
      </c>
      <c r="CH14" s="31">
        <v>657.34800850418992</v>
      </c>
      <c r="CI14" s="23">
        <v>31.088132740679999</v>
      </c>
      <c r="CJ14" s="23">
        <v>80.113170890220005</v>
      </c>
      <c r="CK14" s="23">
        <v>140.10840611820001</v>
      </c>
      <c r="CL14" s="23">
        <v>201.75178224458</v>
      </c>
      <c r="CM14" s="23">
        <v>254.36625736134999</v>
      </c>
      <c r="CN14" s="23">
        <v>317.70664355040003</v>
      </c>
      <c r="CO14" s="23">
        <v>380.95153806754996</v>
      </c>
      <c r="CP14" s="23">
        <v>442.64298971763003</v>
      </c>
      <c r="CQ14" s="23">
        <v>497.61467272426</v>
      </c>
      <c r="CR14" s="23">
        <v>556.09495418705001</v>
      </c>
      <c r="CS14" s="23">
        <v>617.89778680959</v>
      </c>
      <c r="CT14" s="31">
        <v>749.74633842897993</v>
      </c>
      <c r="CU14" s="23">
        <v>34.578036015610003</v>
      </c>
      <c r="CV14" s="23">
        <v>88.312489045119989</v>
      </c>
      <c r="CW14" s="23">
        <v>149.55619670095001</v>
      </c>
      <c r="CX14" s="23">
        <v>230.16568934939002</v>
      </c>
      <c r="CY14" s="23">
        <v>283.48446147254998</v>
      </c>
      <c r="CZ14" s="23">
        <v>345.72732896253001</v>
      </c>
      <c r="DA14" s="23">
        <v>419.96526061687001</v>
      </c>
      <c r="DB14" s="23">
        <v>482.00907595859002</v>
      </c>
      <c r="DC14" s="23">
        <v>548.04565498934005</v>
      </c>
      <c r="DD14" s="23">
        <v>615.38370511693995</v>
      </c>
      <c r="DE14" s="23">
        <v>678.16053245104001</v>
      </c>
      <c r="DF14" s="31">
        <v>840.60300717112</v>
      </c>
      <c r="DG14" s="23">
        <v>39.27389826273</v>
      </c>
      <c r="DH14" s="23">
        <v>105.43443438799001</v>
      </c>
      <c r="DI14" s="23">
        <v>171.78526512466001</v>
      </c>
      <c r="DJ14" s="23">
        <v>279.79855022329997</v>
      </c>
      <c r="DK14" s="23">
        <v>331.67397007002</v>
      </c>
      <c r="DL14" s="23">
        <v>405.62226618351002</v>
      </c>
      <c r="DM14" s="23">
        <v>468.49161307714002</v>
      </c>
      <c r="DN14" s="23">
        <v>535.19867567944004</v>
      </c>
      <c r="DO14" s="23">
        <v>604.68980671817008</v>
      </c>
      <c r="DP14" s="23">
        <v>681.01675335738003</v>
      </c>
      <c r="DQ14" s="23">
        <v>750.08302260878008</v>
      </c>
      <c r="DR14" s="31">
        <v>936.88739254845996</v>
      </c>
      <c r="DS14" s="23">
        <v>36.310971437459997</v>
      </c>
      <c r="DT14" s="23">
        <v>99.812445906479994</v>
      </c>
      <c r="DU14" s="23">
        <v>170.60779939196999</v>
      </c>
      <c r="DV14" s="23">
        <v>258.46300775524998</v>
      </c>
      <c r="DW14" s="23">
        <v>321.49658683823998</v>
      </c>
      <c r="DX14" s="23">
        <v>397.40278760103001</v>
      </c>
    </row>
    <row r="15" spans="1:128" x14ac:dyDescent="0.25">
      <c r="A15" s="14" t="s">
        <v>17</v>
      </c>
      <c r="B15" s="15" t="s">
        <v>18</v>
      </c>
      <c r="C15" s="23">
        <v>2.1884658710000001E-2</v>
      </c>
      <c r="D15" s="23">
        <v>0.11896321778000001</v>
      </c>
      <c r="E15" s="23">
        <f>квартал!C15</f>
        <v>0.46461634767000004</v>
      </c>
      <c r="F15" s="23">
        <v>0.75546223737999996</v>
      </c>
      <c r="G15" s="23">
        <v>1.03763315479</v>
      </c>
      <c r="H15" s="23">
        <f>квартал!D15</f>
        <v>1.33076377157</v>
      </c>
      <c r="I15" s="23">
        <v>1.60757982547</v>
      </c>
      <c r="J15" s="23">
        <v>1.9073579907</v>
      </c>
      <c r="K15" s="23">
        <f>квартал!E15</f>
        <v>2.1923944150199999</v>
      </c>
      <c r="L15" s="23">
        <v>2.4636625834899997</v>
      </c>
      <c r="M15" s="23">
        <v>2.8002071685000001</v>
      </c>
      <c r="N15" s="31">
        <f>квартал!F15</f>
        <v>3.4563358023799999</v>
      </c>
      <c r="O15" s="23">
        <v>2.8530606180000001E-2</v>
      </c>
      <c r="P15" s="23">
        <v>0.17066221447999999</v>
      </c>
      <c r="Q15" s="23">
        <f>квартал!G15</f>
        <v>0.54929914171000005</v>
      </c>
      <c r="R15" s="23">
        <v>0.87977692170999999</v>
      </c>
      <c r="S15" s="23">
        <v>1.1664352202899999</v>
      </c>
      <c r="T15" s="23">
        <f>квартал!H15</f>
        <v>1.48239172707</v>
      </c>
      <c r="U15" s="23">
        <v>1.87328145103</v>
      </c>
      <c r="V15" s="23">
        <v>2.1935767296900002</v>
      </c>
      <c r="W15" s="23">
        <f>квартал!I15</f>
        <v>2.4753654644599998</v>
      </c>
      <c r="X15" s="23">
        <v>2.80960984736</v>
      </c>
      <c r="Y15" s="23">
        <v>3.17417045486</v>
      </c>
      <c r="Z15" s="31">
        <f>квартал!J15</f>
        <v>4.00840340336</v>
      </c>
      <c r="AA15" s="23">
        <v>5.1393477659999999E-2</v>
      </c>
      <c r="AB15" s="23">
        <v>0.26654055097000001</v>
      </c>
      <c r="AC15" s="23">
        <f>квартал!K15</f>
        <v>0.62348257413999997</v>
      </c>
      <c r="AD15" s="23">
        <v>0.97282622455000001</v>
      </c>
      <c r="AE15" s="23">
        <v>1.2443128800799999</v>
      </c>
      <c r="AF15" s="23">
        <f>квартал!L15</f>
        <v>1.6510869044600001</v>
      </c>
      <c r="AG15" s="23">
        <v>2.0105726274200002</v>
      </c>
      <c r="AH15" s="23">
        <v>2.3011217258800003</v>
      </c>
      <c r="AI15" s="23">
        <f>квартал!M15</f>
        <v>2.5826893787199996</v>
      </c>
      <c r="AJ15" s="23">
        <v>2.90830912288</v>
      </c>
      <c r="AK15" s="23">
        <v>3.3738217430799997</v>
      </c>
      <c r="AL15" s="31">
        <f>квартал!N15</f>
        <v>4.3827540474199997</v>
      </c>
      <c r="AM15" s="23">
        <v>5.0758301540000002E-2</v>
      </c>
      <c r="AN15" s="23">
        <v>0.16562055964</v>
      </c>
      <c r="AO15" s="23">
        <f>квартал!O15</f>
        <v>0.37473792664</v>
      </c>
      <c r="AP15" s="23">
        <v>0.85605778775999997</v>
      </c>
      <c r="AQ15" s="23">
        <v>1.1600401412699999</v>
      </c>
      <c r="AR15" s="23">
        <f>квартал!P15</f>
        <v>1.5289571191</v>
      </c>
      <c r="AS15" s="23">
        <v>1.8861433892699999</v>
      </c>
      <c r="AT15" s="23">
        <v>2.18698248353</v>
      </c>
      <c r="AU15" s="23">
        <f>квартал!Q15</f>
        <v>2.5231029983299997</v>
      </c>
      <c r="AV15" s="23">
        <v>2.9155240744299999</v>
      </c>
      <c r="AW15" s="23">
        <v>3.2539781828700001</v>
      </c>
      <c r="AX15" s="31">
        <f>квартал!R15</f>
        <v>4.1026711130599995</v>
      </c>
      <c r="AY15" s="23">
        <v>2.8050835159999999E-2</v>
      </c>
      <c r="AZ15" s="23">
        <v>0.26421049922000001</v>
      </c>
      <c r="BA15" s="23">
        <f>квартал!S15</f>
        <v>0.61518746821000003</v>
      </c>
      <c r="BB15" s="23">
        <v>0.94569810441000002</v>
      </c>
      <c r="BC15" s="23">
        <v>1.21071880005</v>
      </c>
      <c r="BD15" s="23">
        <f>квартал!T15</f>
        <v>1.5434457270599999</v>
      </c>
      <c r="BE15" s="23">
        <v>1.8557587571199998</v>
      </c>
      <c r="BF15" s="23">
        <v>2.1428013372599999</v>
      </c>
      <c r="BG15" s="23">
        <f>квартал!U15</f>
        <v>2.4058346867</v>
      </c>
      <c r="BH15" s="23">
        <v>2.7159330367600001</v>
      </c>
      <c r="BI15" s="23">
        <v>3.0334968187399998</v>
      </c>
      <c r="BJ15" s="31">
        <v>3.84410642929</v>
      </c>
      <c r="BK15" s="23">
        <v>5.0364109950000006E-2</v>
      </c>
      <c r="BL15" s="23">
        <v>0.29830844016000002</v>
      </c>
      <c r="BM15" s="23">
        <v>0.66807030967999992</v>
      </c>
      <c r="BN15" s="23">
        <v>0.9593947679</v>
      </c>
      <c r="BO15" s="23">
        <v>1.21735826048</v>
      </c>
      <c r="BP15" s="23">
        <v>1.5932835924000002</v>
      </c>
      <c r="BQ15" s="23">
        <v>1.9464673005799999</v>
      </c>
      <c r="BR15" s="23">
        <v>2.2359918968299999</v>
      </c>
      <c r="BS15" s="23">
        <v>2.5598834640500003</v>
      </c>
      <c r="BT15" s="23">
        <v>2.8615317020599997</v>
      </c>
      <c r="BU15" s="23">
        <v>3.2962236919000003</v>
      </c>
      <c r="BV15" s="31">
        <v>4.72004615056</v>
      </c>
      <c r="BW15" s="23">
        <v>4.243304539E-2</v>
      </c>
      <c r="BX15" s="23">
        <v>0.25502291282</v>
      </c>
      <c r="BY15" s="23">
        <v>0.71397253942999994</v>
      </c>
      <c r="BZ15" s="23">
        <v>0.99968628627</v>
      </c>
      <c r="CA15" s="23">
        <v>1.2779328018</v>
      </c>
      <c r="CB15" s="37">
        <v>1.65208135558</v>
      </c>
      <c r="CC15" s="37">
        <v>1.94982434304</v>
      </c>
      <c r="CD15" s="37">
        <v>2.2505214009699999</v>
      </c>
      <c r="CE15" s="37">
        <v>2.7083061295700004</v>
      </c>
      <c r="CF15" s="37">
        <v>3.0314804768300001</v>
      </c>
      <c r="CG15" s="37">
        <v>3.6014971172100001</v>
      </c>
      <c r="CH15" s="31">
        <v>4.4322955891000007</v>
      </c>
      <c r="CI15" s="23">
        <v>0.10695186771</v>
      </c>
      <c r="CJ15" s="23">
        <v>0.34477911736</v>
      </c>
      <c r="CK15" s="23">
        <v>0.78463434818</v>
      </c>
      <c r="CL15" s="23">
        <v>1.08815287502</v>
      </c>
      <c r="CM15" s="23">
        <v>1.3702822826099998</v>
      </c>
      <c r="CN15" s="23">
        <v>1.73418375674</v>
      </c>
      <c r="CO15" s="23">
        <v>2.0673386902200002</v>
      </c>
      <c r="CP15" s="23">
        <v>2.3876986154899997</v>
      </c>
      <c r="CQ15" s="23">
        <v>2.74246335535</v>
      </c>
      <c r="CR15" s="23">
        <v>3.0515658963000001</v>
      </c>
      <c r="CS15" s="23">
        <v>3.4457742148499997</v>
      </c>
      <c r="CT15" s="31">
        <v>4.2083706018899996</v>
      </c>
      <c r="CU15" s="23">
        <v>7.1264754469999997E-2</v>
      </c>
      <c r="CV15" s="23">
        <v>0.4405271295</v>
      </c>
      <c r="CW15" s="23">
        <v>0.86024166029999993</v>
      </c>
      <c r="CX15" s="23">
        <v>1.2415096116</v>
      </c>
      <c r="CY15" s="23">
        <v>1.51500129778</v>
      </c>
      <c r="CZ15" s="23">
        <v>1.8882595475099999</v>
      </c>
      <c r="DA15" s="23">
        <v>2.2873631269199999</v>
      </c>
      <c r="DB15" s="23">
        <v>2.59926657896</v>
      </c>
      <c r="DC15" s="23">
        <v>2.9390691280999999</v>
      </c>
      <c r="DD15" s="23">
        <v>3.28429358676</v>
      </c>
      <c r="DE15" s="23">
        <v>3.64103720568</v>
      </c>
      <c r="DF15" s="31">
        <v>4.4068087661200002</v>
      </c>
      <c r="DG15" s="23">
        <v>8.4723298650000001E-2</v>
      </c>
      <c r="DH15" s="23">
        <v>0.48605975832999998</v>
      </c>
      <c r="DI15" s="23">
        <v>0.8900007701799999</v>
      </c>
      <c r="DJ15" s="23">
        <v>1.2718495807699999</v>
      </c>
      <c r="DK15" s="23">
        <v>1.7088548530899998</v>
      </c>
      <c r="DL15" s="23">
        <v>2.1138409900899999</v>
      </c>
      <c r="DM15" s="23">
        <v>2.6417361702700002</v>
      </c>
      <c r="DN15" s="23">
        <v>3.0257188396599997</v>
      </c>
      <c r="DO15" s="23">
        <v>3.4475462725799999</v>
      </c>
      <c r="DP15" s="23">
        <v>3.7122129456199997</v>
      </c>
      <c r="DQ15" s="23">
        <v>4.1030010428599999</v>
      </c>
      <c r="DR15" s="31">
        <v>5.0905944777999999</v>
      </c>
      <c r="DS15" s="23">
        <v>0.11409956859000001</v>
      </c>
      <c r="DT15" s="23">
        <v>0.40627645056</v>
      </c>
      <c r="DU15" s="23">
        <v>0.86585644987999999</v>
      </c>
      <c r="DV15" s="23">
        <v>1.31100186095</v>
      </c>
      <c r="DW15" s="23">
        <v>1.5502724620999999</v>
      </c>
      <c r="DX15" s="23">
        <v>1.9580632703399998</v>
      </c>
    </row>
    <row r="16" spans="1:128" x14ac:dyDescent="0.25">
      <c r="A16" s="14" t="s">
        <v>19</v>
      </c>
      <c r="B16" s="15" t="s">
        <v>20</v>
      </c>
      <c r="C16" s="23">
        <v>11.89738152742</v>
      </c>
      <c r="D16" s="23">
        <v>31.181638529599997</v>
      </c>
      <c r="E16" s="23">
        <f>квартал!C16</f>
        <v>52.584349991349995</v>
      </c>
      <c r="F16" s="23">
        <v>72.577668920679997</v>
      </c>
      <c r="G16" s="23">
        <v>93.178655856389994</v>
      </c>
      <c r="H16" s="23">
        <f>квартал!D16</f>
        <v>115.92378370412</v>
      </c>
      <c r="I16" s="23">
        <v>135.11454815438</v>
      </c>
      <c r="J16" s="23">
        <v>154.96053790654</v>
      </c>
      <c r="K16" s="23">
        <f>квартал!E16</f>
        <v>176.16525106882997</v>
      </c>
      <c r="L16" s="23">
        <v>196.02716190398999</v>
      </c>
      <c r="M16" s="23">
        <v>221.84518723751998</v>
      </c>
      <c r="N16" s="31">
        <f>квартал!F16</f>
        <v>282.05568107010998</v>
      </c>
      <c r="O16" s="23">
        <v>2.0788010544</v>
      </c>
      <c r="P16" s="23">
        <v>7.6995924962500002</v>
      </c>
      <c r="Q16" s="23">
        <f>квартал!G16</f>
        <v>14.770990767760001</v>
      </c>
      <c r="R16" s="23">
        <v>21.83945982354</v>
      </c>
      <c r="S16" s="23">
        <v>28.389894173919998</v>
      </c>
      <c r="T16" s="23">
        <f>квартал!H16</f>
        <v>35.0755223102</v>
      </c>
      <c r="U16" s="23">
        <v>42.883188421550003</v>
      </c>
      <c r="V16" s="23">
        <v>50.105962558969999</v>
      </c>
      <c r="W16" s="23">
        <f>квартал!I16</f>
        <v>56.980545415900004</v>
      </c>
      <c r="X16" s="23">
        <v>65.045578112000001</v>
      </c>
      <c r="Y16" s="23">
        <v>73.864417787560001</v>
      </c>
      <c r="Z16" s="31">
        <f>квартал!J16</f>
        <v>94.587732795059992</v>
      </c>
      <c r="AA16" s="23">
        <v>2.48051255782</v>
      </c>
      <c r="AB16" s="23">
        <v>8.1772986692699998</v>
      </c>
      <c r="AC16" s="23">
        <f>квартал!K16</f>
        <v>14.571670584690001</v>
      </c>
      <c r="AD16" s="23">
        <v>23.347933446580001</v>
      </c>
      <c r="AE16" s="23">
        <v>29.08508873525</v>
      </c>
      <c r="AF16" s="23">
        <f>квартал!L16</f>
        <v>36.4511942886</v>
      </c>
      <c r="AG16" s="23">
        <v>45.29267744893</v>
      </c>
      <c r="AH16" s="23">
        <v>53.733610491539999</v>
      </c>
      <c r="AI16" s="23">
        <f>квартал!M16</f>
        <v>62.557948925349997</v>
      </c>
      <c r="AJ16" s="23">
        <v>72.649723898410002</v>
      </c>
      <c r="AK16" s="23">
        <v>81.20838513228999</v>
      </c>
      <c r="AL16" s="31">
        <f>квартал!N16</f>
        <v>106.59262076727001</v>
      </c>
      <c r="AM16" s="23">
        <v>2.8463881907199999</v>
      </c>
      <c r="AN16" s="23">
        <v>9.9098569485900008</v>
      </c>
      <c r="AO16" s="23">
        <f>квартал!O16</f>
        <v>16.45939855316</v>
      </c>
      <c r="AP16" s="23">
        <v>25.326171146700002</v>
      </c>
      <c r="AQ16" s="23">
        <v>32.186147755150003</v>
      </c>
      <c r="AR16" s="23">
        <f>квартал!P16</f>
        <v>41.004444914110003</v>
      </c>
      <c r="AS16" s="23">
        <v>50.397102603610001</v>
      </c>
      <c r="AT16" s="23">
        <v>58.785628976280002</v>
      </c>
      <c r="AU16" s="23">
        <f>квартал!Q16</f>
        <v>67.325821161690001</v>
      </c>
      <c r="AV16" s="23">
        <v>77.328325590520009</v>
      </c>
      <c r="AW16" s="23">
        <v>84.675937529289996</v>
      </c>
      <c r="AX16" s="31">
        <f>квартал!R16</f>
        <v>107.84897755534</v>
      </c>
      <c r="AY16" s="23">
        <v>2.6580032749899996</v>
      </c>
      <c r="AZ16" s="23">
        <v>9.9046123312500001</v>
      </c>
      <c r="BA16" s="23">
        <f>квартал!S16</f>
        <v>18.568354742380002</v>
      </c>
      <c r="BB16" s="23">
        <v>28.14357699088</v>
      </c>
      <c r="BC16" s="23">
        <v>35.204755951540001</v>
      </c>
      <c r="BD16" s="23">
        <f>квартал!T16</f>
        <v>43.582051787099999</v>
      </c>
      <c r="BE16" s="23">
        <v>52.325587715639998</v>
      </c>
      <c r="BF16" s="23">
        <v>59.978451187749997</v>
      </c>
      <c r="BG16" s="23">
        <f>квартал!U16</f>
        <v>67.963103391139995</v>
      </c>
      <c r="BH16" s="23">
        <v>76.414022889280005</v>
      </c>
      <c r="BI16" s="23">
        <v>84.447815804779992</v>
      </c>
      <c r="BJ16" s="31">
        <v>107.60341544828999</v>
      </c>
      <c r="BK16" s="23">
        <v>3.0831464685900003</v>
      </c>
      <c r="BL16" s="23">
        <v>10.34365926295</v>
      </c>
      <c r="BM16" s="23">
        <v>18.209006072529998</v>
      </c>
      <c r="BN16" s="23">
        <v>27.148547588580001</v>
      </c>
      <c r="BO16" s="23">
        <v>34.646607296339994</v>
      </c>
      <c r="BP16" s="23">
        <v>44.183719319319998</v>
      </c>
      <c r="BQ16" s="23">
        <v>53.456086256650003</v>
      </c>
      <c r="BR16" s="23">
        <v>62.043895868850001</v>
      </c>
      <c r="BS16" s="23">
        <v>70.923732412259994</v>
      </c>
      <c r="BT16" s="23">
        <v>79.547415910390001</v>
      </c>
      <c r="BU16" s="23">
        <v>88.811709114859994</v>
      </c>
      <c r="BV16" s="31">
        <v>113.60870955127001</v>
      </c>
      <c r="BW16" s="23">
        <v>3.7891547265800001</v>
      </c>
      <c r="BX16" s="23">
        <v>11.36666133408</v>
      </c>
      <c r="BY16" s="23">
        <v>19.355331511439999</v>
      </c>
      <c r="BZ16" s="23">
        <v>27.938755325720003</v>
      </c>
      <c r="CA16" s="23">
        <v>36.380393839769994</v>
      </c>
      <c r="CB16" s="37">
        <v>44.230045728660002</v>
      </c>
      <c r="CC16" s="37">
        <v>54.023386662650005</v>
      </c>
      <c r="CD16" s="37">
        <v>63.23271630763</v>
      </c>
      <c r="CE16" s="37">
        <v>72.857473078699996</v>
      </c>
      <c r="CF16" s="37">
        <v>82.397006042880008</v>
      </c>
      <c r="CG16" s="37">
        <v>92.685069557049999</v>
      </c>
      <c r="CH16" s="31">
        <v>117.13402288734</v>
      </c>
      <c r="CI16" s="23">
        <v>3.89348327584</v>
      </c>
      <c r="CJ16" s="23">
        <v>12.42350990129</v>
      </c>
      <c r="CK16" s="23">
        <v>21.145836528919997</v>
      </c>
      <c r="CL16" s="23">
        <v>30.957242932220002</v>
      </c>
      <c r="CM16" s="23">
        <v>40.846209392540004</v>
      </c>
      <c r="CN16" s="23">
        <v>51.815295245389997</v>
      </c>
      <c r="CO16" s="23">
        <v>63.65793649391</v>
      </c>
      <c r="CP16" s="23">
        <v>74.271593195419996</v>
      </c>
      <c r="CQ16" s="23">
        <v>85.052490152090002</v>
      </c>
      <c r="CR16" s="23">
        <v>96.971658421610002</v>
      </c>
      <c r="CS16" s="23">
        <v>108.03865914149</v>
      </c>
      <c r="CT16" s="31">
        <v>139.55625778148999</v>
      </c>
      <c r="CU16" s="23">
        <v>4.3360744331000003</v>
      </c>
      <c r="CV16" s="23">
        <v>13.45595461672</v>
      </c>
      <c r="CW16" s="23">
        <v>22.85483340171</v>
      </c>
      <c r="CX16" s="23">
        <v>35.335682078190004</v>
      </c>
      <c r="CY16" s="23">
        <v>44.608436268639998</v>
      </c>
      <c r="CZ16" s="23">
        <v>55.802422602870003</v>
      </c>
      <c r="DA16" s="23">
        <v>68.556467240730001</v>
      </c>
      <c r="DB16" s="23">
        <v>79.644444932789995</v>
      </c>
      <c r="DC16" s="23">
        <v>91.375783695410007</v>
      </c>
      <c r="DD16" s="23">
        <v>106.33459933083</v>
      </c>
      <c r="DE16" s="23">
        <v>119.28630065355999</v>
      </c>
      <c r="DF16" s="31">
        <v>151.74845474443001</v>
      </c>
      <c r="DG16" s="23">
        <v>4.8256166144700003</v>
      </c>
      <c r="DH16" s="23">
        <v>15.201601927820001</v>
      </c>
      <c r="DI16" s="23">
        <v>27.539247979150002</v>
      </c>
      <c r="DJ16" s="23">
        <v>43.457241822900002</v>
      </c>
      <c r="DK16" s="23">
        <v>53.187310413330003</v>
      </c>
      <c r="DL16" s="23">
        <v>67.443154980130004</v>
      </c>
      <c r="DM16" s="23">
        <v>83.026196070449998</v>
      </c>
      <c r="DN16" s="23">
        <v>95.172385106809998</v>
      </c>
      <c r="DO16" s="23">
        <v>108.30591094779</v>
      </c>
      <c r="DP16" s="23">
        <v>120.96703195152</v>
      </c>
      <c r="DQ16" s="23">
        <v>133.41493787933999</v>
      </c>
      <c r="DR16" s="31">
        <v>167.64332991393999</v>
      </c>
      <c r="DS16" s="23">
        <v>4.6567553947299993</v>
      </c>
      <c r="DT16" s="23">
        <v>16.035225578190001</v>
      </c>
      <c r="DU16" s="23">
        <v>28.253025779000001</v>
      </c>
      <c r="DV16" s="23">
        <v>44.62426621809</v>
      </c>
      <c r="DW16" s="23">
        <v>52.773489957339997</v>
      </c>
      <c r="DX16" s="23">
        <v>66.725212827820002</v>
      </c>
    </row>
    <row r="17" spans="1:128" x14ac:dyDescent="0.25">
      <c r="A17" s="14" t="s">
        <v>21</v>
      </c>
      <c r="B17" s="15" t="s">
        <v>22</v>
      </c>
      <c r="C17" s="23">
        <v>14.961830031209999</v>
      </c>
      <c r="D17" s="23">
        <v>55.0763938212</v>
      </c>
      <c r="E17" s="23">
        <f>квартал!C17</f>
        <v>158.83665682493</v>
      </c>
      <c r="F17" s="23">
        <v>239.68166298803001</v>
      </c>
      <c r="G17" s="23">
        <v>328.67460493145001</v>
      </c>
      <c r="H17" s="23">
        <f>квартал!D17</f>
        <v>429.0179844383</v>
      </c>
      <c r="I17" s="23">
        <v>526.87122319104003</v>
      </c>
      <c r="J17" s="23">
        <v>653.16613946825998</v>
      </c>
      <c r="K17" s="23">
        <f>квартал!E17</f>
        <v>767.08458364544992</v>
      </c>
      <c r="L17" s="23">
        <v>892.08512671508993</v>
      </c>
      <c r="M17" s="23">
        <v>1004.56241225216</v>
      </c>
      <c r="N17" s="31">
        <f>квартал!F17</f>
        <v>1316.35108867129</v>
      </c>
      <c r="O17" s="23">
        <v>18.950444253200001</v>
      </c>
      <c r="P17" s="23">
        <v>67.553879385409999</v>
      </c>
      <c r="Q17" s="23">
        <f>квартал!G17</f>
        <v>231.48765782651</v>
      </c>
      <c r="R17" s="23">
        <v>337.52683837296001</v>
      </c>
      <c r="S17" s="23">
        <v>447.17986627020002</v>
      </c>
      <c r="T17" s="23">
        <f>квартал!H17</f>
        <v>561.75747367733993</v>
      </c>
      <c r="U17" s="23">
        <v>681.16304443318006</v>
      </c>
      <c r="V17" s="23">
        <v>825.77692998282998</v>
      </c>
      <c r="W17" s="23">
        <f>квартал!I17</f>
        <v>962.16555965572002</v>
      </c>
      <c r="X17" s="23">
        <v>1088.36190157961</v>
      </c>
      <c r="Y17" s="23">
        <v>1233.32447502173</v>
      </c>
      <c r="Z17" s="31">
        <f>квартал!J17</f>
        <v>1608.5330737486699</v>
      </c>
      <c r="AA17" s="23">
        <v>36.036452796089996</v>
      </c>
      <c r="AB17" s="23">
        <v>131.39698710420001</v>
      </c>
      <c r="AC17" s="23">
        <f>квартал!K17</f>
        <v>223.37047544824</v>
      </c>
      <c r="AD17" s="23">
        <v>351.66435489094999</v>
      </c>
      <c r="AE17" s="23">
        <v>458.95141924610999</v>
      </c>
      <c r="AF17" s="23">
        <f>квартал!L17</f>
        <v>596.69982866121995</v>
      </c>
      <c r="AG17" s="23">
        <v>727.67435449826996</v>
      </c>
      <c r="AH17" s="23">
        <v>888.13145515719998</v>
      </c>
      <c r="AI17" s="23">
        <f>квартал!M17</f>
        <v>1033.52141932923</v>
      </c>
      <c r="AJ17" s="23">
        <v>1174.8311700763302</v>
      </c>
      <c r="AK17" s="23">
        <v>1320.5389178662399</v>
      </c>
      <c r="AL17" s="31">
        <f>квартал!N17</f>
        <v>1730.3849057596201</v>
      </c>
      <c r="AM17" s="23">
        <v>44.909798025290002</v>
      </c>
      <c r="AN17" s="23">
        <v>123.51929266364999</v>
      </c>
      <c r="AO17" s="23">
        <f>квартал!O17</f>
        <v>239.40893647207</v>
      </c>
      <c r="AP17" s="23">
        <v>366.82306434568</v>
      </c>
      <c r="AQ17" s="23">
        <v>490.47432293183005</v>
      </c>
      <c r="AR17" s="23">
        <f>квартал!P17</f>
        <v>605.6394682522</v>
      </c>
      <c r="AS17" s="23">
        <v>768.68328001013003</v>
      </c>
      <c r="AT17" s="23">
        <v>894.65195423979003</v>
      </c>
      <c r="AU17" s="23">
        <f>квартал!Q17</f>
        <v>1036.4843728622</v>
      </c>
      <c r="AV17" s="23">
        <v>1207.7128196138899</v>
      </c>
      <c r="AW17" s="23">
        <v>1361.6811449516699</v>
      </c>
      <c r="AX17" s="31">
        <f>квартал!R17</f>
        <v>1779.2783561327701</v>
      </c>
      <c r="AY17" s="23">
        <v>28.110275031250001</v>
      </c>
      <c r="AZ17" s="23">
        <v>110.01156953103001</v>
      </c>
      <c r="BA17" s="23">
        <f>квартал!S17</f>
        <v>247.76247615260002</v>
      </c>
      <c r="BB17" s="23">
        <v>393.30447940629</v>
      </c>
      <c r="BC17" s="23">
        <v>503.80505652071997</v>
      </c>
      <c r="BD17" s="23">
        <f>квартал!T17</f>
        <v>648.17070654128008</v>
      </c>
      <c r="BE17" s="23">
        <v>823.18337231192004</v>
      </c>
      <c r="BF17" s="23">
        <v>1007.40634057979</v>
      </c>
      <c r="BG17" s="23">
        <f>квартал!U17</f>
        <v>1122.1800313434298</v>
      </c>
      <c r="BH17" s="23">
        <v>1267.5323516317401</v>
      </c>
      <c r="BI17" s="23">
        <v>1408.64923325019</v>
      </c>
      <c r="BJ17" s="31">
        <v>1865.95060437691</v>
      </c>
      <c r="BK17" s="23">
        <v>30.757916477430001</v>
      </c>
      <c r="BL17" s="23">
        <v>110.19035416924001</v>
      </c>
      <c r="BM17" s="23">
        <v>245.54255962276002</v>
      </c>
      <c r="BN17" s="23">
        <v>438.34403174617</v>
      </c>
      <c r="BO17" s="23">
        <v>561.05416260793004</v>
      </c>
      <c r="BP17" s="23">
        <v>719.7496165291999</v>
      </c>
      <c r="BQ17" s="23">
        <v>875.27036185101997</v>
      </c>
      <c r="BR17" s="23">
        <v>1050.0878176925901</v>
      </c>
      <c r="BS17" s="23">
        <v>1228.64409292543</v>
      </c>
      <c r="BT17" s="23">
        <v>1388.1206432656002</v>
      </c>
      <c r="BU17" s="23">
        <v>1564.2474577354399</v>
      </c>
      <c r="BV17" s="31">
        <v>2002.4705213861798</v>
      </c>
      <c r="BW17" s="23">
        <v>40.155616646190005</v>
      </c>
      <c r="BX17" s="23">
        <v>122.94600951906</v>
      </c>
      <c r="BY17" s="23">
        <v>276.62038073458001</v>
      </c>
      <c r="BZ17" s="23">
        <v>430.67363371722996</v>
      </c>
      <c r="CA17" s="23">
        <v>581.64674332390007</v>
      </c>
      <c r="CB17" s="37">
        <v>782.80335263368011</v>
      </c>
      <c r="CC17" s="37">
        <v>968.66542743260993</v>
      </c>
      <c r="CD17" s="37">
        <v>1161.32819066606</v>
      </c>
      <c r="CE17" s="37">
        <v>1372.17605364112</v>
      </c>
      <c r="CF17" s="37">
        <v>1560.2954899598401</v>
      </c>
      <c r="CG17" s="37">
        <v>1761.01145481559</v>
      </c>
      <c r="CH17" s="31">
        <v>2288.30518982178</v>
      </c>
      <c r="CI17" s="23">
        <v>45.839967079489995</v>
      </c>
      <c r="CJ17" s="23">
        <v>156.82630245110002</v>
      </c>
      <c r="CK17" s="23">
        <v>300.51597899371001</v>
      </c>
      <c r="CL17" s="23">
        <v>457.23340296340001</v>
      </c>
      <c r="CM17" s="23">
        <v>627.31580141774998</v>
      </c>
      <c r="CN17" s="23">
        <v>852.28829077488001</v>
      </c>
      <c r="CO17" s="23">
        <v>1056.1297858302501</v>
      </c>
      <c r="CP17" s="23">
        <v>1276.0198136536001</v>
      </c>
      <c r="CQ17" s="23">
        <v>1450.84861799482</v>
      </c>
      <c r="CR17" s="23">
        <v>1654.4711740201001</v>
      </c>
      <c r="CS17" s="23">
        <v>1878.5816041521398</v>
      </c>
      <c r="CT17" s="31">
        <v>2468.3595796374102</v>
      </c>
      <c r="CU17" s="23">
        <v>48.147431206169998</v>
      </c>
      <c r="CV17" s="23">
        <v>175.55187189552998</v>
      </c>
      <c r="CW17" s="23">
        <v>344.76628485249</v>
      </c>
      <c r="CX17" s="23">
        <v>523.0938527495</v>
      </c>
      <c r="CY17" s="23">
        <v>688.75949043948003</v>
      </c>
      <c r="CZ17" s="23">
        <v>900.06540701096992</v>
      </c>
      <c r="DA17" s="23">
        <v>1175.09621044759</v>
      </c>
      <c r="DB17" s="23">
        <v>1432.5430366374399</v>
      </c>
      <c r="DC17" s="23">
        <v>1709.1566195074299</v>
      </c>
      <c r="DD17" s="23">
        <v>1986.04869889515</v>
      </c>
      <c r="DE17" s="23">
        <v>2278.4557923734101</v>
      </c>
      <c r="DF17" s="31">
        <v>2954.5179976232598</v>
      </c>
      <c r="DG17" s="23">
        <v>71.150805951600006</v>
      </c>
      <c r="DH17" s="23">
        <v>209.20595887881001</v>
      </c>
      <c r="DI17" s="23">
        <v>394.96141129122998</v>
      </c>
      <c r="DJ17" s="23">
        <v>620.55303023650004</v>
      </c>
      <c r="DK17" s="23">
        <v>827.42352679919998</v>
      </c>
      <c r="DL17" s="23">
        <v>1099.5643946166499</v>
      </c>
      <c r="DM17" s="23">
        <v>1420.9889199926999</v>
      </c>
      <c r="DN17" s="23">
        <v>1658.9362878935301</v>
      </c>
      <c r="DO17" s="23">
        <v>1953.3202959934999</v>
      </c>
      <c r="DP17" s="23">
        <v>2293.4154861403599</v>
      </c>
      <c r="DQ17" s="23">
        <v>2560.5781460732901</v>
      </c>
      <c r="DR17" s="31">
        <v>3192.27397343541</v>
      </c>
      <c r="DS17" s="23">
        <v>151.25193720889001</v>
      </c>
      <c r="DT17" s="23">
        <v>305.50824131401004</v>
      </c>
      <c r="DU17" s="23">
        <v>601.93844100028002</v>
      </c>
      <c r="DV17" s="23">
        <v>836.86007037949003</v>
      </c>
      <c r="DW17" s="23">
        <v>1029.73569772685</v>
      </c>
      <c r="DX17" s="23">
        <v>1277.3996150384198</v>
      </c>
    </row>
    <row r="18" spans="1:128" x14ac:dyDescent="0.25">
      <c r="A18" s="14" t="s">
        <v>23</v>
      </c>
      <c r="B18" s="15" t="s">
        <v>24</v>
      </c>
      <c r="C18" s="23">
        <v>17.979085878400003</v>
      </c>
      <c r="D18" s="23">
        <v>57.906316735050005</v>
      </c>
      <c r="E18" s="23">
        <f>квартал!C18</f>
        <v>110.32910481473</v>
      </c>
      <c r="F18" s="23">
        <v>164.61462320317003</v>
      </c>
      <c r="G18" s="23">
        <v>218.63552741235</v>
      </c>
      <c r="H18" s="23">
        <f>квартал!D18</f>
        <v>288.34714448546998</v>
      </c>
      <c r="I18" s="23">
        <v>359.20843171185999</v>
      </c>
      <c r="J18" s="23">
        <v>442.75620578765995</v>
      </c>
      <c r="K18" s="23">
        <f>квартал!E18</f>
        <v>538.75955965038997</v>
      </c>
      <c r="L18" s="23">
        <v>630.53310018851005</v>
      </c>
      <c r="M18" s="23">
        <v>731.73232076141005</v>
      </c>
      <c r="N18" s="31">
        <f>квартал!F18</f>
        <v>968.64876157561002</v>
      </c>
      <c r="O18" s="23">
        <v>18.138385334630001</v>
      </c>
      <c r="P18" s="23">
        <v>63.889471701269997</v>
      </c>
      <c r="Q18" s="23">
        <f>квартал!G18</f>
        <v>116.24359702464</v>
      </c>
      <c r="R18" s="23">
        <v>182.33605934964999</v>
      </c>
      <c r="S18" s="23">
        <v>243.43164022543999</v>
      </c>
      <c r="T18" s="23">
        <f>квартал!H18</f>
        <v>314.55954967298999</v>
      </c>
      <c r="U18" s="23">
        <v>388.18114921696002</v>
      </c>
      <c r="V18" s="23">
        <v>462.79576337671995</v>
      </c>
      <c r="W18" s="23">
        <f>квартал!I18</f>
        <v>536.55876514207</v>
      </c>
      <c r="X18" s="23">
        <v>618.60976633288999</v>
      </c>
      <c r="Y18" s="23">
        <v>691.95955043491006</v>
      </c>
      <c r="Z18" s="31">
        <f>квартал!J18</f>
        <v>881.25833360395995</v>
      </c>
      <c r="AA18" s="23">
        <v>20.046121859039999</v>
      </c>
      <c r="AB18" s="23">
        <v>63.334468675099998</v>
      </c>
      <c r="AC18" s="23">
        <f>квартал!K18</f>
        <v>111.45666328394</v>
      </c>
      <c r="AD18" s="23">
        <v>176.77015886785998</v>
      </c>
      <c r="AE18" s="23">
        <v>230.28083095768</v>
      </c>
      <c r="AF18" s="23">
        <f>квартал!L18</f>
        <v>290.98843807108</v>
      </c>
      <c r="AG18" s="23">
        <v>363.55288147972999</v>
      </c>
      <c r="AH18" s="23">
        <v>440.11530744354997</v>
      </c>
      <c r="AI18" s="23">
        <f>квартал!M18</f>
        <v>518.20849082892994</v>
      </c>
      <c r="AJ18" s="23">
        <v>604.53591630285996</v>
      </c>
      <c r="AK18" s="23">
        <v>685.75639460258992</v>
      </c>
      <c r="AL18" s="31">
        <f>квартал!N18</f>
        <v>901.8152861015401</v>
      </c>
      <c r="AM18" s="23">
        <v>24.658841358610001</v>
      </c>
      <c r="AN18" s="23">
        <v>74.09402771101</v>
      </c>
      <c r="AO18" s="23">
        <f>квартал!O18</f>
        <v>127.68314007453</v>
      </c>
      <c r="AP18" s="23">
        <v>192.63616943529001</v>
      </c>
      <c r="AQ18" s="23">
        <v>245.93595221055</v>
      </c>
      <c r="AR18" s="23">
        <f>квартал!P18</f>
        <v>309.90599814334996</v>
      </c>
      <c r="AS18" s="23">
        <v>382.17318267691996</v>
      </c>
      <c r="AT18" s="23">
        <v>457.5105045807</v>
      </c>
      <c r="AU18" s="23">
        <f>квартал!Q18</f>
        <v>533.92135111441996</v>
      </c>
      <c r="AV18" s="23">
        <v>619.07221752455007</v>
      </c>
      <c r="AW18" s="23">
        <v>698.34882890118001</v>
      </c>
      <c r="AX18" s="31">
        <f>квартал!R18</f>
        <v>906.31882025430002</v>
      </c>
      <c r="AY18" s="23">
        <v>19.79809975405</v>
      </c>
      <c r="AZ18" s="23">
        <v>66.409940779679999</v>
      </c>
      <c r="BA18" s="23">
        <f>квартал!S18</f>
        <v>130.20660209875001</v>
      </c>
      <c r="BB18" s="23">
        <v>187.85203201624</v>
      </c>
      <c r="BC18" s="23">
        <v>240.90872778299999</v>
      </c>
      <c r="BD18" s="23">
        <f>квартал!T18</f>
        <v>304.87324396846998</v>
      </c>
      <c r="BE18" s="23">
        <v>383.61779481368001</v>
      </c>
      <c r="BF18" s="23">
        <v>446.82184525565003</v>
      </c>
      <c r="BG18" s="23">
        <f>квартал!U18</f>
        <v>519.92229776465001</v>
      </c>
      <c r="BH18" s="23">
        <v>592.76668719367001</v>
      </c>
      <c r="BI18" s="23">
        <v>661.48465110234997</v>
      </c>
      <c r="BJ18" s="31">
        <v>854.88112520748996</v>
      </c>
      <c r="BK18" s="23">
        <v>23.245517695490001</v>
      </c>
      <c r="BL18" s="23">
        <v>73.875490995630003</v>
      </c>
      <c r="BM18" s="23">
        <v>138.56586523663</v>
      </c>
      <c r="BN18" s="23">
        <v>208.71292603745999</v>
      </c>
      <c r="BO18" s="23">
        <v>261.29499844667004</v>
      </c>
      <c r="BP18" s="23">
        <v>325.23684814414003</v>
      </c>
      <c r="BQ18" s="23">
        <v>403.17580095018002</v>
      </c>
      <c r="BR18" s="23">
        <v>478.56123782526004</v>
      </c>
      <c r="BS18" s="23">
        <v>551.96774083768003</v>
      </c>
      <c r="BT18" s="23">
        <v>626.95950728344997</v>
      </c>
      <c r="BU18" s="23">
        <v>734.72785212284998</v>
      </c>
      <c r="BV18" s="31">
        <v>936.20837867442003</v>
      </c>
      <c r="BW18" s="23">
        <v>36.972357561589995</v>
      </c>
      <c r="BX18" s="23">
        <v>96.243933783520006</v>
      </c>
      <c r="BY18" s="23">
        <v>164.60293640557998</v>
      </c>
      <c r="BZ18" s="23">
        <v>239.28617465048001</v>
      </c>
      <c r="CA18" s="23">
        <v>303.17491661225</v>
      </c>
      <c r="CB18" s="37">
        <v>369.55821819764003</v>
      </c>
      <c r="CC18" s="37">
        <v>456.83883437204997</v>
      </c>
      <c r="CD18" s="37">
        <v>552.30825106410998</v>
      </c>
      <c r="CE18" s="37">
        <v>621.64992831233997</v>
      </c>
      <c r="CF18" s="37">
        <v>704.51410616322994</v>
      </c>
      <c r="CG18" s="37">
        <v>802.03026957016004</v>
      </c>
      <c r="CH18" s="31">
        <v>1127.75492051385</v>
      </c>
      <c r="CI18" s="23">
        <v>44.898871359669997</v>
      </c>
      <c r="CJ18" s="23">
        <v>92.455631912480001</v>
      </c>
      <c r="CK18" s="23">
        <v>165.00071297010999</v>
      </c>
      <c r="CL18" s="23">
        <v>242.67223948607</v>
      </c>
      <c r="CM18" s="23">
        <v>311.13113763503998</v>
      </c>
      <c r="CN18" s="23">
        <v>372.88708810373998</v>
      </c>
      <c r="CO18" s="23">
        <v>466.32915872792</v>
      </c>
      <c r="CP18" s="23">
        <v>564.30812199025002</v>
      </c>
      <c r="CQ18" s="23">
        <v>647.37338978459002</v>
      </c>
      <c r="CR18" s="23">
        <v>743.85917875194991</v>
      </c>
      <c r="CS18" s="23">
        <v>844.77749424748004</v>
      </c>
      <c r="CT18" s="31">
        <v>1213.4716757526201</v>
      </c>
      <c r="CU18" s="23">
        <v>69.680905189240008</v>
      </c>
      <c r="CV18" s="23">
        <v>133.04936695961001</v>
      </c>
      <c r="CW18" s="23">
        <v>218.15607412896</v>
      </c>
      <c r="CX18" s="23">
        <v>310.35986698937</v>
      </c>
      <c r="CY18" s="23">
        <v>371.84536177395</v>
      </c>
      <c r="CZ18" s="23">
        <v>452.58542903173998</v>
      </c>
      <c r="DA18" s="23">
        <v>560.69780184144997</v>
      </c>
      <c r="DB18" s="23">
        <v>660.22043268773996</v>
      </c>
      <c r="DC18" s="23">
        <v>817.38412814332992</v>
      </c>
      <c r="DD18" s="23">
        <v>936.8056111146899</v>
      </c>
      <c r="DE18" s="23">
        <v>1061.7238037628001</v>
      </c>
      <c r="DF18" s="31">
        <v>1377.9106214994399</v>
      </c>
      <c r="DG18" s="23">
        <v>95.362319107070007</v>
      </c>
      <c r="DH18" s="23">
        <v>163.97975527864003</v>
      </c>
      <c r="DI18" s="23">
        <v>243.41174591628001</v>
      </c>
      <c r="DJ18" s="23">
        <v>352.96093717686</v>
      </c>
      <c r="DK18" s="23">
        <v>423.34022596273996</v>
      </c>
      <c r="DL18" s="23">
        <v>516.33774221890008</v>
      </c>
      <c r="DM18" s="23">
        <v>603.18606132732998</v>
      </c>
      <c r="DN18" s="23">
        <v>690.86806909647999</v>
      </c>
      <c r="DO18" s="23">
        <v>795.03258418900998</v>
      </c>
      <c r="DP18" s="23">
        <v>907.00620416296999</v>
      </c>
      <c r="DQ18" s="23">
        <v>1021.19332330615</v>
      </c>
      <c r="DR18" s="31">
        <v>1329.89610718569</v>
      </c>
      <c r="DS18" s="23">
        <v>116.53854574473</v>
      </c>
      <c r="DT18" s="23">
        <v>180.36175567839001</v>
      </c>
      <c r="DU18" s="23">
        <v>268.21944087493</v>
      </c>
      <c r="DV18" s="23">
        <v>425.76500369868</v>
      </c>
      <c r="DW18" s="23">
        <v>499.02363242378999</v>
      </c>
      <c r="DX18" s="23">
        <v>587.61085075713004</v>
      </c>
    </row>
    <row r="19" spans="1:128" x14ac:dyDescent="0.25">
      <c r="A19" s="14" t="s">
        <v>25</v>
      </c>
      <c r="B19" s="15" t="s">
        <v>26</v>
      </c>
      <c r="C19" s="23">
        <v>0.19658221600999998</v>
      </c>
      <c r="D19" s="23">
        <v>0.82470286899</v>
      </c>
      <c r="E19" s="23">
        <f>квартал!C19</f>
        <v>1.8173855779400001</v>
      </c>
      <c r="F19" s="23">
        <v>2.9693648794899996</v>
      </c>
      <c r="G19" s="23">
        <v>3.96923174942</v>
      </c>
      <c r="H19" s="23">
        <f>квартал!D19</f>
        <v>5.3298490336499995</v>
      </c>
      <c r="I19" s="23">
        <v>6.9212665054600002</v>
      </c>
      <c r="J19" s="23">
        <v>8.0972606369300006</v>
      </c>
      <c r="K19" s="23">
        <f>квартал!E19</f>
        <v>9.876239847299999</v>
      </c>
      <c r="L19" s="23">
        <v>11.918518843600001</v>
      </c>
      <c r="M19" s="23">
        <v>13.499038336959998</v>
      </c>
      <c r="N19" s="31">
        <f>квартал!F19</f>
        <v>21.850960394610002</v>
      </c>
      <c r="O19" s="23">
        <v>0.26745416121999999</v>
      </c>
      <c r="P19" s="23">
        <v>1.8642306229100001</v>
      </c>
      <c r="Q19" s="23">
        <f>квартал!G19</f>
        <v>3.2351102084899996</v>
      </c>
      <c r="R19" s="23">
        <v>4.74896002829</v>
      </c>
      <c r="S19" s="23">
        <v>5.9176737259600003</v>
      </c>
      <c r="T19" s="23">
        <f>квартал!H19</f>
        <v>7.1611316932299998</v>
      </c>
      <c r="U19" s="23">
        <v>9.18428882057</v>
      </c>
      <c r="V19" s="23">
        <v>10.60398646352</v>
      </c>
      <c r="W19" s="23">
        <f>квартал!I19</f>
        <v>11.91248984626</v>
      </c>
      <c r="X19" s="23">
        <v>14.770484363860001</v>
      </c>
      <c r="Y19" s="23">
        <v>16.7286920144</v>
      </c>
      <c r="Z19" s="31">
        <f>квартал!J19</f>
        <v>21.784176074529999</v>
      </c>
      <c r="AA19" s="23">
        <v>0.56324543515000003</v>
      </c>
      <c r="AB19" s="23">
        <v>1.9624809192000001</v>
      </c>
      <c r="AC19" s="23">
        <f>квартал!K19</f>
        <v>3.6212191461600001</v>
      </c>
      <c r="AD19" s="23">
        <v>5.39161108347</v>
      </c>
      <c r="AE19" s="23">
        <v>6.9423426293000006</v>
      </c>
      <c r="AF19" s="23">
        <f>квартал!L19</f>
        <v>8.84242988988</v>
      </c>
      <c r="AG19" s="23">
        <v>11.081003255180001</v>
      </c>
      <c r="AH19" s="23">
        <v>12.96202688708</v>
      </c>
      <c r="AI19" s="23">
        <f>квартал!M19</f>
        <v>15.253752935540001</v>
      </c>
      <c r="AJ19" s="23">
        <v>17.30427980468</v>
      </c>
      <c r="AK19" s="23">
        <v>19.747299648889999</v>
      </c>
      <c r="AL19" s="31">
        <f>квартал!N19</f>
        <v>24.75312537313</v>
      </c>
      <c r="AM19" s="23">
        <v>0.43042564420999996</v>
      </c>
      <c r="AN19" s="23">
        <v>1.95552596688</v>
      </c>
      <c r="AO19" s="23">
        <f>квартал!O19</f>
        <v>3.3816615402900001</v>
      </c>
      <c r="AP19" s="23">
        <v>5.2943406385100005</v>
      </c>
      <c r="AQ19" s="23">
        <v>7.0584915637099996</v>
      </c>
      <c r="AR19" s="23">
        <f>квартал!P19</f>
        <v>8.79032948481</v>
      </c>
      <c r="AS19" s="23">
        <v>11.41639148046</v>
      </c>
      <c r="AT19" s="23">
        <v>13.068958084829999</v>
      </c>
      <c r="AU19" s="23">
        <f>квартал!Q19</f>
        <v>15.16618479077</v>
      </c>
      <c r="AV19" s="23">
        <v>18.18896093159</v>
      </c>
      <c r="AW19" s="23">
        <v>20.099099567979998</v>
      </c>
      <c r="AX19" s="31">
        <f>квартал!R19</f>
        <v>25.67299885437</v>
      </c>
      <c r="AY19" s="23">
        <v>0.49675440477999999</v>
      </c>
      <c r="AZ19" s="23">
        <v>1.63309843855</v>
      </c>
      <c r="BA19" s="23">
        <f>квартал!S19</f>
        <v>4.5010421828</v>
      </c>
      <c r="BB19" s="23">
        <v>6.3424945206299999</v>
      </c>
      <c r="BC19" s="23">
        <v>7.9580600165200002</v>
      </c>
      <c r="BD19" s="23">
        <f>квартал!T19</f>
        <v>9.1032397854999996</v>
      </c>
      <c r="BE19" s="23">
        <v>11.15381105743</v>
      </c>
      <c r="BF19" s="23">
        <v>12.782705387290001</v>
      </c>
      <c r="BG19" s="23">
        <f>квартал!U19</f>
        <v>14.54020468451</v>
      </c>
      <c r="BH19" s="23">
        <v>16.286084094669999</v>
      </c>
      <c r="BI19" s="23">
        <v>17.901618766939997</v>
      </c>
      <c r="BJ19" s="31">
        <v>22.145227398020001</v>
      </c>
      <c r="BK19" s="23">
        <v>0.54682344777000003</v>
      </c>
      <c r="BL19" s="23">
        <v>3.19607330883</v>
      </c>
      <c r="BM19" s="23">
        <v>4.62515372864</v>
      </c>
      <c r="BN19" s="23">
        <v>6.1890000662000002</v>
      </c>
      <c r="BO19" s="23">
        <v>7.7046610093500005</v>
      </c>
      <c r="BP19" s="23">
        <v>9.3763223137300002</v>
      </c>
      <c r="BQ19" s="23">
        <v>11.04010585044</v>
      </c>
      <c r="BR19" s="23">
        <v>12.55141964135</v>
      </c>
      <c r="BS19" s="23">
        <v>14.3724349701</v>
      </c>
      <c r="BT19" s="23">
        <v>16.093471273940001</v>
      </c>
      <c r="BU19" s="23">
        <v>17.82156638411</v>
      </c>
      <c r="BV19" s="31">
        <v>22.177930937169997</v>
      </c>
      <c r="BW19" s="23">
        <v>0.46420710473000004</v>
      </c>
      <c r="BX19" s="23">
        <v>4.1978864511100005</v>
      </c>
      <c r="BY19" s="23">
        <v>5.4604445795399998</v>
      </c>
      <c r="BZ19" s="23">
        <v>7.2456075098500001</v>
      </c>
      <c r="CA19" s="23">
        <v>8.9019104953799992</v>
      </c>
      <c r="CB19" s="37">
        <v>10.807485541190001</v>
      </c>
      <c r="CC19" s="37">
        <v>12.358218827930001</v>
      </c>
      <c r="CD19" s="37">
        <v>14.05997496458</v>
      </c>
      <c r="CE19" s="37">
        <v>16.387381786380001</v>
      </c>
      <c r="CF19" s="37">
        <v>18.28474342905</v>
      </c>
      <c r="CG19" s="37">
        <v>20.29750647274</v>
      </c>
      <c r="CH19" s="31">
        <v>27.769835587959999</v>
      </c>
      <c r="CI19" s="23">
        <v>0.87444732980999995</v>
      </c>
      <c r="CJ19" s="23">
        <v>2.8177537886500001</v>
      </c>
      <c r="CK19" s="23">
        <v>8.0452228949400002</v>
      </c>
      <c r="CL19" s="23">
        <v>10.1417202244</v>
      </c>
      <c r="CM19" s="23">
        <v>11.922422551879999</v>
      </c>
      <c r="CN19" s="23">
        <v>15.72591998569</v>
      </c>
      <c r="CO19" s="23">
        <v>18.307045852200002</v>
      </c>
      <c r="CP19" s="23">
        <v>21.80726750953</v>
      </c>
      <c r="CQ19" s="23">
        <v>26.158928315990003</v>
      </c>
      <c r="CR19" s="23">
        <v>29.927829412799998</v>
      </c>
      <c r="CS19" s="23">
        <v>32.938375956599998</v>
      </c>
      <c r="CT19" s="31">
        <v>41.279909317199994</v>
      </c>
      <c r="CU19" s="23">
        <v>0.94941950832999999</v>
      </c>
      <c r="CV19" s="23">
        <v>2.8827026285500001</v>
      </c>
      <c r="CW19" s="23">
        <v>4.6517104491599994</v>
      </c>
      <c r="CX19" s="23">
        <v>8.1354698907999996</v>
      </c>
      <c r="CY19" s="23">
        <v>9.9641852018399995</v>
      </c>
      <c r="CZ19" s="23">
        <v>14.95301781517</v>
      </c>
      <c r="DA19" s="23">
        <v>18.101504084110001</v>
      </c>
      <c r="DB19" s="23">
        <v>21.91628169945</v>
      </c>
      <c r="DC19" s="23">
        <v>26.201354703080003</v>
      </c>
      <c r="DD19" s="23">
        <v>29.611141436540002</v>
      </c>
      <c r="DE19" s="23">
        <v>43.216146388399999</v>
      </c>
      <c r="DF19" s="31">
        <v>69.224543832310005</v>
      </c>
      <c r="DG19" s="23">
        <v>1.6734867127000002</v>
      </c>
      <c r="DH19" s="23">
        <v>4.4135846799700005</v>
      </c>
      <c r="DI19" s="23">
        <v>7.9835023391600002</v>
      </c>
      <c r="DJ19" s="23">
        <v>11.840204224559999</v>
      </c>
      <c r="DK19" s="23">
        <v>15.22396671844</v>
      </c>
      <c r="DL19" s="23">
        <v>20.36488817883</v>
      </c>
      <c r="DM19" s="23">
        <v>24.123279108449999</v>
      </c>
      <c r="DN19" s="23">
        <v>28.866877028009998</v>
      </c>
      <c r="DO19" s="23">
        <v>34.713979666610001</v>
      </c>
      <c r="DP19" s="23">
        <v>39.707461775970003</v>
      </c>
      <c r="DQ19" s="23">
        <v>46.109082606139999</v>
      </c>
      <c r="DR19" s="31">
        <v>68.783223725559992</v>
      </c>
      <c r="DS19" s="23">
        <v>0.98803255886999997</v>
      </c>
      <c r="DT19" s="23">
        <v>3.4725576144799999</v>
      </c>
      <c r="DU19" s="23">
        <v>8.9628133050100001</v>
      </c>
      <c r="DV19" s="23">
        <v>13.742750313719998</v>
      </c>
      <c r="DW19" s="23">
        <v>17.949786267</v>
      </c>
      <c r="DX19" s="23">
        <v>22.651951521699999</v>
      </c>
    </row>
    <row r="20" spans="1:128" x14ac:dyDescent="0.25">
      <c r="A20" s="14" t="s">
        <v>27</v>
      </c>
      <c r="B20" s="15" t="s">
        <v>28</v>
      </c>
      <c r="C20" s="23">
        <v>46.669000605459999</v>
      </c>
      <c r="D20" s="23">
        <v>161.79246514708998</v>
      </c>
      <c r="E20" s="23">
        <f>квартал!C20</f>
        <v>298.61380871717</v>
      </c>
      <c r="F20" s="23">
        <v>440.32836714412002</v>
      </c>
      <c r="G20" s="23">
        <v>573.02153882316009</v>
      </c>
      <c r="H20" s="23">
        <f>квартал!D20</f>
        <v>769.93649047137001</v>
      </c>
      <c r="I20" s="23">
        <v>890.36740630874999</v>
      </c>
      <c r="J20" s="23">
        <v>982.44394470700001</v>
      </c>
      <c r="K20" s="23">
        <f>квартал!E20</f>
        <v>1109.14616281388</v>
      </c>
      <c r="L20" s="23">
        <v>1263.3771206573501</v>
      </c>
      <c r="M20" s="23">
        <v>1425.98393678202</v>
      </c>
      <c r="N20" s="31">
        <f>квартал!F20</f>
        <v>1728.3873170770801</v>
      </c>
      <c r="O20" s="23">
        <v>84.261544983280004</v>
      </c>
      <c r="P20" s="23">
        <v>245.86936979342002</v>
      </c>
      <c r="Q20" s="23">
        <f>квартал!G20</f>
        <v>386.85749725971004</v>
      </c>
      <c r="R20" s="23">
        <v>582.23462405727003</v>
      </c>
      <c r="S20" s="23">
        <v>770.82003309876006</v>
      </c>
      <c r="T20" s="23">
        <f>квартал!H20</f>
        <v>985.74208518981993</v>
      </c>
      <c r="U20" s="23">
        <v>1135.89055313003</v>
      </c>
      <c r="V20" s="23">
        <v>1258.4507024716202</v>
      </c>
      <c r="W20" s="23">
        <f>квартал!I20</f>
        <v>1391.4651787778701</v>
      </c>
      <c r="X20" s="23">
        <v>1582.6033391011699</v>
      </c>
      <c r="Y20" s="23">
        <v>1767.2250679566598</v>
      </c>
      <c r="Z20" s="31">
        <f>квартал!J20</f>
        <v>2046.96541566265</v>
      </c>
      <c r="AA20" s="23">
        <v>120.00790405219999</v>
      </c>
      <c r="AB20" s="23">
        <v>282.97369349539002</v>
      </c>
      <c r="AC20" s="23">
        <f>квартал!K20</f>
        <v>475.46703465716996</v>
      </c>
      <c r="AD20" s="23">
        <v>705.82801759564006</v>
      </c>
      <c r="AE20" s="23">
        <v>887.94971110189999</v>
      </c>
      <c r="AF20" s="23">
        <f>квартал!L20</f>
        <v>1115.6411897742501</v>
      </c>
      <c r="AG20" s="23">
        <v>1290.95232762608</v>
      </c>
      <c r="AH20" s="23">
        <v>1432.0732824460802</v>
      </c>
      <c r="AI20" s="23">
        <f>квартал!M20</f>
        <v>1593.1747024852</v>
      </c>
      <c r="AJ20" s="23">
        <v>1807.5951391700701</v>
      </c>
      <c r="AK20" s="23">
        <v>1993.2531708891599</v>
      </c>
      <c r="AL20" s="31">
        <f>квартал!N20</f>
        <v>2333.7586631979902</v>
      </c>
      <c r="AM20" s="23">
        <v>129.11115252121999</v>
      </c>
      <c r="AN20" s="23">
        <v>312.71263468576001</v>
      </c>
      <c r="AO20" s="23">
        <f>квартал!O20</f>
        <v>499.21182144942998</v>
      </c>
      <c r="AP20" s="23">
        <v>742.49406927330006</v>
      </c>
      <c r="AQ20" s="23">
        <v>959.18336282726</v>
      </c>
      <c r="AR20" s="23">
        <f>квартал!P20</f>
        <v>1210.74379741192</v>
      </c>
      <c r="AS20" s="23">
        <v>1396.3631799444499</v>
      </c>
      <c r="AT20" s="23">
        <v>1533.1750131928602</v>
      </c>
      <c r="AU20" s="23">
        <f>квартал!Q20</f>
        <v>1711.3305677775099</v>
      </c>
      <c r="AV20" s="23">
        <v>1937.5576839758799</v>
      </c>
      <c r="AW20" s="23">
        <v>2129.8531029721003</v>
      </c>
      <c r="AX20" s="31">
        <f>квартал!R20</f>
        <v>2474.2941231539398</v>
      </c>
      <c r="AY20" s="23">
        <v>120.70758274571001</v>
      </c>
      <c r="AZ20" s="23">
        <v>303.51961178857999</v>
      </c>
      <c r="BA20" s="23">
        <f>квартал!S20</f>
        <v>507.27924311434998</v>
      </c>
      <c r="BB20" s="23">
        <v>745.33469951510995</v>
      </c>
      <c r="BC20" s="23">
        <v>961.58056149953006</v>
      </c>
      <c r="BD20" s="23">
        <f>квартал!T20</f>
        <v>1231.8833888732299</v>
      </c>
      <c r="BE20" s="23">
        <v>1424.7801405166201</v>
      </c>
      <c r="BF20" s="23">
        <v>1556.3049546698301</v>
      </c>
      <c r="BG20" s="23">
        <f>квартал!U20</f>
        <v>1781.2073578558402</v>
      </c>
      <c r="BH20" s="23">
        <v>1974.4651596931299</v>
      </c>
      <c r="BI20" s="23">
        <v>2155.2121947498899</v>
      </c>
      <c r="BJ20" s="31">
        <v>2472.54449823194</v>
      </c>
      <c r="BK20" s="23">
        <v>126.76114123836</v>
      </c>
      <c r="BL20" s="23">
        <v>327.31112342031003</v>
      </c>
      <c r="BM20" s="23">
        <v>532.18790769965995</v>
      </c>
      <c r="BN20" s="23">
        <v>762.43368896320999</v>
      </c>
      <c r="BO20" s="23">
        <v>993.91682049019994</v>
      </c>
      <c r="BP20" s="23">
        <v>1268.10673449824</v>
      </c>
      <c r="BQ20" s="23">
        <v>1445.51839986139</v>
      </c>
      <c r="BR20" s="23">
        <v>1591.28911077667</v>
      </c>
      <c r="BS20" s="23">
        <v>1769.1999482194599</v>
      </c>
      <c r="BT20" s="23">
        <v>1981.5847223419298</v>
      </c>
      <c r="BU20" s="23">
        <v>2199.3269982534998</v>
      </c>
      <c r="BV20" s="31">
        <v>2546.9354855096699</v>
      </c>
      <c r="BW20" s="23">
        <v>123.49584375150999</v>
      </c>
      <c r="BX20" s="23">
        <v>326.20160976783001</v>
      </c>
      <c r="BY20" s="23">
        <v>554.22089824905004</v>
      </c>
      <c r="BZ20" s="23">
        <v>819.51875166570994</v>
      </c>
      <c r="CA20" s="23">
        <v>1052.2053103697199</v>
      </c>
      <c r="CB20" s="37">
        <v>1337.32049650564</v>
      </c>
      <c r="CC20" s="37">
        <v>1512.76019364533</v>
      </c>
      <c r="CD20" s="37">
        <v>1666.70708572696</v>
      </c>
      <c r="CE20" s="37">
        <v>1852.24731619769</v>
      </c>
      <c r="CF20" s="37">
        <v>2077.8491828727001</v>
      </c>
      <c r="CG20" s="37">
        <v>2310.4907476825897</v>
      </c>
      <c r="CH20" s="31">
        <v>2690.0484533245399</v>
      </c>
      <c r="CI20" s="23">
        <v>147.72472548467999</v>
      </c>
      <c r="CJ20" s="23">
        <v>369.76145175027</v>
      </c>
      <c r="CK20" s="23">
        <v>601.9037990495799</v>
      </c>
      <c r="CL20" s="23">
        <v>865.30074805370998</v>
      </c>
      <c r="CM20" s="23">
        <v>1143.28722019005</v>
      </c>
      <c r="CN20" s="23">
        <v>1472.67888277476</v>
      </c>
      <c r="CO20" s="23">
        <v>1690.57801591201</v>
      </c>
      <c r="CP20" s="23">
        <v>1864.35088584289</v>
      </c>
      <c r="CQ20" s="23">
        <v>2065.7741307664101</v>
      </c>
      <c r="CR20" s="23">
        <v>2319.3596091907498</v>
      </c>
      <c r="CS20" s="23">
        <v>2575.4923730161099</v>
      </c>
      <c r="CT20" s="31">
        <v>3015.63207559992</v>
      </c>
      <c r="CU20" s="23">
        <v>161.05898288749</v>
      </c>
      <c r="CV20" s="23">
        <v>401.38612437773997</v>
      </c>
      <c r="CW20" s="23">
        <v>652.13970384717004</v>
      </c>
      <c r="CX20" s="23">
        <v>957.91469681617002</v>
      </c>
      <c r="CY20" s="23">
        <v>1237.5515763201799</v>
      </c>
      <c r="CZ20" s="23">
        <v>1612.8102386436999</v>
      </c>
      <c r="DA20" s="23">
        <v>1853.32512319642</v>
      </c>
      <c r="DB20" s="23">
        <v>2030.65602560867</v>
      </c>
      <c r="DC20" s="23">
        <v>2272.24702811524</v>
      </c>
      <c r="DD20" s="23">
        <v>2569.9653500232098</v>
      </c>
      <c r="DE20" s="23">
        <v>2840.3471013578601</v>
      </c>
      <c r="DF20" s="31">
        <v>3356.3147360757898</v>
      </c>
      <c r="DG20" s="23">
        <v>160.86448125673999</v>
      </c>
      <c r="DH20" s="23">
        <v>426.89662192686001</v>
      </c>
      <c r="DI20" s="23">
        <v>721.78992078894998</v>
      </c>
      <c r="DJ20" s="23">
        <v>1047.8019663913499</v>
      </c>
      <c r="DK20" s="23">
        <v>1365.2805895080101</v>
      </c>
      <c r="DL20" s="23">
        <v>1713.4555635127599</v>
      </c>
      <c r="DM20" s="23">
        <v>1943.4479758407399</v>
      </c>
      <c r="DN20" s="23">
        <v>2148.0662308312599</v>
      </c>
      <c r="DO20" s="23">
        <v>2403.82928523794</v>
      </c>
      <c r="DP20" s="23">
        <v>2705.2790766619601</v>
      </c>
      <c r="DQ20" s="23">
        <v>2989.3407498579299</v>
      </c>
      <c r="DR20" s="31">
        <v>3552.5083741831299</v>
      </c>
      <c r="DS20" s="23">
        <v>144.12231044254</v>
      </c>
      <c r="DT20" s="23">
        <v>456.03764491376</v>
      </c>
      <c r="DU20" s="23">
        <v>776.14681636107991</v>
      </c>
      <c r="DV20" s="23">
        <v>1176.9766346445401</v>
      </c>
      <c r="DW20" s="23">
        <v>1492.1430404100399</v>
      </c>
      <c r="DX20" s="23">
        <v>1900.84916007467</v>
      </c>
    </row>
    <row r="21" spans="1:128" x14ac:dyDescent="0.25">
      <c r="A21" s="14" t="s">
        <v>29</v>
      </c>
      <c r="B21" s="15" t="s">
        <v>30</v>
      </c>
      <c r="C21" s="23">
        <v>5.9065532851700002</v>
      </c>
      <c r="D21" s="23">
        <v>20.28857705475</v>
      </c>
      <c r="E21" s="23">
        <f>квартал!C21</f>
        <v>37.783868695879995</v>
      </c>
      <c r="F21" s="23">
        <v>57.021742706410002</v>
      </c>
      <c r="G21" s="23">
        <v>73.166914955029995</v>
      </c>
      <c r="H21" s="23">
        <f>квартал!D21</f>
        <v>92.847386225950004</v>
      </c>
      <c r="I21" s="23">
        <v>111.95342239473</v>
      </c>
      <c r="J21" s="23">
        <v>129.07190370279</v>
      </c>
      <c r="K21" s="23">
        <f>квартал!E21</f>
        <v>147.48061703039002</v>
      </c>
      <c r="L21" s="23">
        <v>166.4253140392</v>
      </c>
      <c r="M21" s="23">
        <v>188.64560557900001</v>
      </c>
      <c r="N21" s="31">
        <f>квартал!F21</f>
        <v>234.73602852342998</v>
      </c>
      <c r="O21" s="23">
        <v>9.4472647961499998</v>
      </c>
      <c r="P21" s="23">
        <v>27.684618573479998</v>
      </c>
      <c r="Q21" s="23">
        <f>квартал!G21</f>
        <v>46.059982589620006</v>
      </c>
      <c r="R21" s="23">
        <v>73.053786233799997</v>
      </c>
      <c r="S21" s="23">
        <v>93.347212531859995</v>
      </c>
      <c r="T21" s="23">
        <f>квартал!H21</f>
        <v>111.80127001503</v>
      </c>
      <c r="U21" s="23">
        <v>136.42965854701001</v>
      </c>
      <c r="V21" s="23">
        <v>155.14183464856001</v>
      </c>
      <c r="W21" s="23">
        <f>квартал!I21</f>
        <v>173.22804378049</v>
      </c>
      <c r="X21" s="23">
        <v>198.78566114922</v>
      </c>
      <c r="Y21" s="23">
        <v>219.70853912423999</v>
      </c>
      <c r="Z21" s="31">
        <f>квартал!J21</f>
        <v>256.98764019428</v>
      </c>
      <c r="AA21" s="23">
        <v>16.38927531769</v>
      </c>
      <c r="AB21" s="23">
        <v>33.376238539989998</v>
      </c>
      <c r="AC21" s="23">
        <f>квартал!K21</f>
        <v>51.515088286699999</v>
      </c>
      <c r="AD21" s="23">
        <v>81.612936788499994</v>
      </c>
      <c r="AE21" s="23">
        <v>101.59611891645</v>
      </c>
      <c r="AF21" s="23">
        <f>квартал!L21</f>
        <v>123.88425810033999</v>
      </c>
      <c r="AG21" s="23">
        <v>150.92547654167001</v>
      </c>
      <c r="AH21" s="23">
        <v>170.62514058334</v>
      </c>
      <c r="AI21" s="23">
        <f>квартал!M21</f>
        <v>192.49961436432</v>
      </c>
      <c r="AJ21" s="23">
        <v>218.88267093535998</v>
      </c>
      <c r="AK21" s="23">
        <v>241.56271327532002</v>
      </c>
      <c r="AL21" s="31">
        <f>квартал!N21</f>
        <v>288.12452002658</v>
      </c>
      <c r="AM21" s="23">
        <v>16.423018391839999</v>
      </c>
      <c r="AN21" s="23">
        <v>36.882434776170001</v>
      </c>
      <c r="AO21" s="23">
        <f>квартал!O21</f>
        <v>58.046188541710002</v>
      </c>
      <c r="AP21" s="23">
        <v>88.545568306470003</v>
      </c>
      <c r="AQ21" s="23">
        <v>110.09322642019001</v>
      </c>
      <c r="AR21" s="23">
        <f>квартал!P21</f>
        <v>137.51800532976</v>
      </c>
      <c r="AS21" s="23">
        <v>167.85318025021999</v>
      </c>
      <c r="AT21" s="23">
        <v>187.60977760132002</v>
      </c>
      <c r="AU21" s="23">
        <f>квартал!Q21</f>
        <v>214.10469655217003</v>
      </c>
      <c r="AV21" s="23">
        <v>246.85048547760999</v>
      </c>
      <c r="AW21" s="23">
        <v>270.00368604118</v>
      </c>
      <c r="AX21" s="31">
        <f>квартал!R21</f>
        <v>320.66283403364002</v>
      </c>
      <c r="AY21" s="23">
        <v>15.8059938278</v>
      </c>
      <c r="AZ21" s="23">
        <v>37.267627353290003</v>
      </c>
      <c r="BA21" s="23">
        <f>квартал!S21</f>
        <v>61.870232561879995</v>
      </c>
      <c r="BB21" s="23">
        <v>93.971896440119991</v>
      </c>
      <c r="BC21" s="23">
        <v>116.17284795657001</v>
      </c>
      <c r="BD21" s="23">
        <f>квартал!T21</f>
        <v>142.17811384447</v>
      </c>
      <c r="BE21" s="23">
        <v>171.30885309333999</v>
      </c>
      <c r="BF21" s="23">
        <v>193.31354861606999</v>
      </c>
      <c r="BG21" s="23">
        <f>квартал!U21</f>
        <v>216.89426725070999</v>
      </c>
      <c r="BH21" s="23">
        <v>242.86973686582999</v>
      </c>
      <c r="BI21" s="23">
        <v>265.19923941080998</v>
      </c>
      <c r="BJ21" s="31">
        <v>310.57576158677</v>
      </c>
      <c r="BK21" s="23">
        <v>16.622951681979998</v>
      </c>
      <c r="BL21" s="23">
        <v>38.072871252970003</v>
      </c>
      <c r="BM21" s="23">
        <v>62.806604879879998</v>
      </c>
      <c r="BN21" s="23">
        <v>91.397147633330007</v>
      </c>
      <c r="BO21" s="23">
        <v>114.38701693367999</v>
      </c>
      <c r="BP21" s="23">
        <v>144.23786218126997</v>
      </c>
      <c r="BQ21" s="23">
        <v>170.52066218535998</v>
      </c>
      <c r="BR21" s="23">
        <v>195.87513762314998</v>
      </c>
      <c r="BS21" s="23">
        <v>227.14300862657998</v>
      </c>
      <c r="BT21" s="23">
        <v>254.29373300545998</v>
      </c>
      <c r="BU21" s="23">
        <v>283.55933288839003</v>
      </c>
      <c r="BV21" s="31">
        <v>340.40370362011998</v>
      </c>
      <c r="BW21" s="23">
        <v>17.909350828880001</v>
      </c>
      <c r="BX21" s="23">
        <v>39.65092295593</v>
      </c>
      <c r="BY21" s="23">
        <v>70.72965010035</v>
      </c>
      <c r="BZ21" s="23">
        <v>102.37550819031</v>
      </c>
      <c r="CA21" s="23">
        <v>129.04429156378998</v>
      </c>
      <c r="CB21" s="37">
        <v>163.50726855339002</v>
      </c>
      <c r="CC21" s="37">
        <v>198.27827454133998</v>
      </c>
      <c r="CD21" s="37">
        <v>229.12748814829999</v>
      </c>
      <c r="CE21" s="37">
        <v>257.25261394801004</v>
      </c>
      <c r="CF21" s="37">
        <v>290.48201389571994</v>
      </c>
      <c r="CG21" s="37">
        <v>323.86065481296004</v>
      </c>
      <c r="CH21" s="31">
        <v>410.24440755515002</v>
      </c>
      <c r="CI21" s="23">
        <v>22.06144102735</v>
      </c>
      <c r="CJ21" s="23">
        <v>51.837041413500003</v>
      </c>
      <c r="CK21" s="23">
        <v>84.91076249324</v>
      </c>
      <c r="CL21" s="23">
        <v>124.97064900317</v>
      </c>
      <c r="CM21" s="23">
        <v>157.33544673269</v>
      </c>
      <c r="CN21" s="23">
        <v>196.54086990882999</v>
      </c>
      <c r="CO21" s="23">
        <v>233.57166773737001</v>
      </c>
      <c r="CP21" s="23">
        <v>266.31078922061999</v>
      </c>
      <c r="CQ21" s="23">
        <v>298.83725412532999</v>
      </c>
      <c r="CR21" s="23">
        <v>335.24251764859997</v>
      </c>
      <c r="CS21" s="23">
        <v>370.75316917076003</v>
      </c>
      <c r="CT21" s="31">
        <v>441.25711092733002</v>
      </c>
      <c r="CU21" s="23">
        <v>23.488551547099998</v>
      </c>
      <c r="CV21" s="23">
        <v>55.452992139110002</v>
      </c>
      <c r="CW21" s="23">
        <v>90.743629280039997</v>
      </c>
      <c r="CX21" s="23">
        <v>138.883842238</v>
      </c>
      <c r="CY21" s="23">
        <v>168.83912454907002</v>
      </c>
      <c r="CZ21" s="23">
        <v>209.44149098578001</v>
      </c>
      <c r="DA21" s="23">
        <v>250.4475958342</v>
      </c>
      <c r="DB21" s="23">
        <v>282.92070397534997</v>
      </c>
      <c r="DC21" s="23">
        <v>320.40212314709004</v>
      </c>
      <c r="DD21" s="23">
        <v>362.25199447622998</v>
      </c>
      <c r="DE21" s="23">
        <v>403.05182042799998</v>
      </c>
      <c r="DF21" s="31">
        <v>480.30376588386997</v>
      </c>
      <c r="DG21" s="23">
        <v>28.282774922810002</v>
      </c>
      <c r="DH21" s="23">
        <v>63.480575381530002</v>
      </c>
      <c r="DI21" s="23">
        <v>105.26733553953</v>
      </c>
      <c r="DJ21" s="23">
        <v>151.40115944560998</v>
      </c>
      <c r="DK21" s="23">
        <v>183.27023037195002</v>
      </c>
      <c r="DL21" s="23">
        <v>224.97108376732001</v>
      </c>
      <c r="DM21" s="23">
        <v>262.82798934965001</v>
      </c>
      <c r="DN21" s="23">
        <v>294.7304045226</v>
      </c>
      <c r="DO21" s="23">
        <v>331.41718562753999</v>
      </c>
      <c r="DP21" s="23">
        <v>374.25948717036999</v>
      </c>
      <c r="DQ21" s="23">
        <v>412.23882040608004</v>
      </c>
      <c r="DR21" s="31">
        <v>485.89020214600998</v>
      </c>
      <c r="DS21" s="23">
        <v>24.106282535759998</v>
      </c>
      <c r="DT21" s="23">
        <v>57.207297747760002</v>
      </c>
      <c r="DU21" s="23">
        <v>100.93389145479</v>
      </c>
      <c r="DV21" s="23">
        <v>158.35515189957999</v>
      </c>
      <c r="DW21" s="23">
        <v>189.37504394395998</v>
      </c>
      <c r="DX21" s="23">
        <v>230.13037642137999</v>
      </c>
    </row>
    <row r="22" spans="1:128" x14ac:dyDescent="0.25">
      <c r="A22" s="14" t="s">
        <v>31</v>
      </c>
      <c r="B22" s="15" t="s">
        <v>32</v>
      </c>
      <c r="C22" s="23">
        <v>42.773367603699995</v>
      </c>
      <c r="D22" s="23">
        <v>118.22261039164999</v>
      </c>
      <c r="E22" s="23">
        <f>квартал!C22</f>
        <v>206.88605838454001</v>
      </c>
      <c r="F22" s="23">
        <v>292.52682106372998</v>
      </c>
      <c r="G22" s="23">
        <v>373.06649742874998</v>
      </c>
      <c r="H22" s="23">
        <f>квартал!D22</f>
        <v>465.53597291560999</v>
      </c>
      <c r="I22" s="23">
        <v>555.99867845696997</v>
      </c>
      <c r="J22" s="23">
        <v>645.84427845824996</v>
      </c>
      <c r="K22" s="23">
        <f>квартал!E22</f>
        <v>743.53049051281005</v>
      </c>
      <c r="L22" s="23">
        <v>842.42633111127998</v>
      </c>
      <c r="M22" s="23">
        <v>958.08609531125001</v>
      </c>
      <c r="N22" s="31">
        <f>квартал!F22</f>
        <v>1193.1441778751798</v>
      </c>
      <c r="O22" s="23">
        <v>57.345834708879998</v>
      </c>
      <c r="P22" s="23">
        <v>146.96309217264002</v>
      </c>
      <c r="Q22" s="23">
        <f>квартал!G22</f>
        <v>240.92207607978</v>
      </c>
      <c r="R22" s="23">
        <v>360.17741417162</v>
      </c>
      <c r="S22" s="23">
        <v>456.93363853522999</v>
      </c>
      <c r="T22" s="23">
        <f>квартал!H22</f>
        <v>560.16086349393004</v>
      </c>
      <c r="U22" s="23">
        <v>690.42057744507997</v>
      </c>
      <c r="V22" s="23">
        <v>796.64802269656002</v>
      </c>
      <c r="W22" s="23">
        <f>квартал!I22</f>
        <v>890.62964498418989</v>
      </c>
      <c r="X22" s="23">
        <v>1025.4190616154001</v>
      </c>
      <c r="Y22" s="23">
        <v>1142.5239630030901</v>
      </c>
      <c r="Z22" s="31">
        <f>квартал!J22</f>
        <v>1358.3620074425901</v>
      </c>
      <c r="AA22" s="23">
        <v>66.700359917339995</v>
      </c>
      <c r="AB22" s="23">
        <v>151.58472793410002</v>
      </c>
      <c r="AC22" s="23">
        <f>квартал!K22</f>
        <v>240.77708765470999</v>
      </c>
      <c r="AD22" s="23">
        <v>362.09175826221997</v>
      </c>
      <c r="AE22" s="23">
        <v>455.01420916186999</v>
      </c>
      <c r="AF22" s="23">
        <f>квартал!L22</f>
        <v>563.51601135553005</v>
      </c>
      <c r="AG22" s="23">
        <v>675.55734936367003</v>
      </c>
      <c r="AH22" s="23">
        <v>777.93017030137003</v>
      </c>
      <c r="AI22" s="23">
        <f>квартал!M22</f>
        <v>873.36764284216008</v>
      </c>
      <c r="AJ22" s="23">
        <v>982.82368577346995</v>
      </c>
      <c r="AK22" s="23">
        <v>1081.40251307885</v>
      </c>
      <c r="AL22" s="31">
        <f>квартал!N22</f>
        <v>1250.8778749123999</v>
      </c>
      <c r="AM22" s="23">
        <v>76.791868144479992</v>
      </c>
      <c r="AN22" s="23">
        <v>163.56628831444002</v>
      </c>
      <c r="AO22" s="23">
        <f>квартал!O22</f>
        <v>264.01116867409002</v>
      </c>
      <c r="AP22" s="23">
        <v>372.38107890373999</v>
      </c>
      <c r="AQ22" s="23">
        <v>470.81307082323997</v>
      </c>
      <c r="AR22" s="23">
        <f>квартал!P22</f>
        <v>579.60808326031997</v>
      </c>
      <c r="AS22" s="23">
        <v>697.28757326646996</v>
      </c>
      <c r="AT22" s="23">
        <v>804.61385640419996</v>
      </c>
      <c r="AU22" s="23">
        <f>квартал!Q22</f>
        <v>911.49285956668007</v>
      </c>
      <c r="AV22" s="23">
        <v>1029.5412071032299</v>
      </c>
      <c r="AW22" s="23">
        <v>1142.23845612948</v>
      </c>
      <c r="AX22" s="31">
        <f>квартал!R22</f>
        <v>1316.1814029053999</v>
      </c>
      <c r="AY22" s="23">
        <v>81.364772789200003</v>
      </c>
      <c r="AZ22" s="23">
        <v>171.33592503164002</v>
      </c>
      <c r="BA22" s="23">
        <f>квартал!S22</f>
        <v>280.50170899033003</v>
      </c>
      <c r="BB22" s="23">
        <v>400.68802786482001</v>
      </c>
      <c r="BC22" s="23">
        <v>506.07850755078999</v>
      </c>
      <c r="BD22" s="23">
        <f>квартал!T22</f>
        <v>615.88366942087998</v>
      </c>
      <c r="BE22" s="23">
        <v>740.28462907570997</v>
      </c>
      <c r="BF22" s="23">
        <v>844.33780743617001</v>
      </c>
      <c r="BG22" s="23">
        <f>квартал!U22</f>
        <v>959.34277733914007</v>
      </c>
      <c r="BH22" s="23">
        <v>1068.4858526711701</v>
      </c>
      <c r="BI22" s="23">
        <v>1178.44995475582</v>
      </c>
      <c r="BJ22" s="31">
        <v>1355.8000490540801</v>
      </c>
      <c r="BK22" s="23">
        <v>88.170087378969995</v>
      </c>
      <c r="BL22" s="23">
        <v>185.32209471231999</v>
      </c>
      <c r="BM22" s="23">
        <v>295.72531422374999</v>
      </c>
      <c r="BN22" s="23">
        <v>413.21710133852002</v>
      </c>
      <c r="BO22" s="23">
        <v>521.85325238963003</v>
      </c>
      <c r="BP22" s="23">
        <v>631.40105136929003</v>
      </c>
      <c r="BQ22" s="23">
        <v>750.19419115209996</v>
      </c>
      <c r="BR22" s="23">
        <v>864.55685711333001</v>
      </c>
      <c r="BS22" s="23">
        <v>977.58766659981006</v>
      </c>
      <c r="BT22" s="23">
        <v>1062.70853534866</v>
      </c>
      <c r="BU22" s="23">
        <v>1130.6357070915401</v>
      </c>
      <c r="BV22" s="31">
        <v>1281.2122895938999</v>
      </c>
      <c r="BW22" s="23">
        <v>42.022187910429999</v>
      </c>
      <c r="BX22" s="23">
        <v>95.718026723519998</v>
      </c>
      <c r="BY22" s="23">
        <v>156.49371984551999</v>
      </c>
      <c r="BZ22" s="23">
        <v>225.29001257832002</v>
      </c>
      <c r="CA22" s="23">
        <v>285.08260810295002</v>
      </c>
      <c r="CB22" s="37">
        <v>352.22372143413003</v>
      </c>
      <c r="CC22" s="37">
        <v>424.52062595315999</v>
      </c>
      <c r="CD22" s="37">
        <v>491.36046377065003</v>
      </c>
      <c r="CE22" s="37">
        <v>558.60946819590004</v>
      </c>
      <c r="CF22" s="37">
        <v>629.53251672300996</v>
      </c>
      <c r="CG22" s="37">
        <v>712.61756037791008</v>
      </c>
      <c r="CH22" s="31">
        <v>847.27459454081998</v>
      </c>
      <c r="CI22" s="23">
        <v>47.722169062190005</v>
      </c>
      <c r="CJ22" s="23">
        <v>104.40659548574</v>
      </c>
      <c r="CK22" s="23">
        <v>179.18634501657002</v>
      </c>
      <c r="CL22" s="23">
        <v>258.86272192115001</v>
      </c>
      <c r="CM22" s="23">
        <v>325.76648761025001</v>
      </c>
      <c r="CN22" s="23">
        <v>400.99604202802004</v>
      </c>
      <c r="CO22" s="23">
        <v>487.17941463299002</v>
      </c>
      <c r="CP22" s="23">
        <v>561.60613964833999</v>
      </c>
      <c r="CQ22" s="23">
        <v>631.24828133372</v>
      </c>
      <c r="CR22" s="23">
        <v>704.40157457663997</v>
      </c>
      <c r="CS22" s="23">
        <v>797.92897091719999</v>
      </c>
      <c r="CT22" s="31">
        <v>950.78944600916009</v>
      </c>
      <c r="CU22" s="23">
        <v>46.592202551730004</v>
      </c>
      <c r="CV22" s="23">
        <v>109.17146641087</v>
      </c>
      <c r="CW22" s="23">
        <v>181.13503254551998</v>
      </c>
      <c r="CX22" s="23">
        <v>285.43301907646998</v>
      </c>
      <c r="CY22" s="23">
        <v>350.80508746596001</v>
      </c>
      <c r="CZ22" s="23">
        <v>432.87868309039004</v>
      </c>
      <c r="DA22" s="23">
        <v>538.27877011434998</v>
      </c>
      <c r="DB22" s="23">
        <v>633.94749409351004</v>
      </c>
      <c r="DC22" s="23">
        <v>725.89389302664006</v>
      </c>
      <c r="DD22" s="23">
        <v>841.16590776730004</v>
      </c>
      <c r="DE22" s="23">
        <v>942.40242142031991</v>
      </c>
      <c r="DF22" s="31">
        <v>1167.24995013073</v>
      </c>
      <c r="DG22" s="23">
        <v>64.393239757239996</v>
      </c>
      <c r="DH22" s="23">
        <v>153.05421343884001</v>
      </c>
      <c r="DI22" s="23">
        <v>268.90369235009001</v>
      </c>
      <c r="DJ22" s="23">
        <v>478.92758545444002</v>
      </c>
      <c r="DK22" s="23">
        <v>634.96288087360995</v>
      </c>
      <c r="DL22" s="23">
        <v>799.84556068839004</v>
      </c>
      <c r="DM22" s="23">
        <v>1012.68018804312</v>
      </c>
      <c r="DN22" s="23">
        <v>1172.6721075994099</v>
      </c>
      <c r="DO22" s="23">
        <v>1311.88614405566</v>
      </c>
      <c r="DP22" s="23">
        <v>1473.5792347469098</v>
      </c>
      <c r="DQ22" s="23">
        <v>1659.4812911972299</v>
      </c>
      <c r="DR22" s="31">
        <v>2002.0634689380902</v>
      </c>
      <c r="DS22" s="23">
        <v>75.271337352090001</v>
      </c>
      <c r="DT22" s="23">
        <v>197.60673846613</v>
      </c>
      <c r="DU22" s="23">
        <v>308.61826693798997</v>
      </c>
      <c r="DV22" s="23">
        <v>476.33203790201003</v>
      </c>
      <c r="DW22" s="23">
        <v>566.2279297416701</v>
      </c>
      <c r="DX22" s="23">
        <v>687.30699792712005</v>
      </c>
    </row>
    <row r="23" spans="1:128" x14ac:dyDescent="0.25">
      <c r="A23" s="14" t="s">
        <v>33</v>
      </c>
      <c r="B23" s="15" t="s">
        <v>34</v>
      </c>
      <c r="C23" s="23">
        <v>45.70170063762</v>
      </c>
      <c r="D23" s="23">
        <v>134.04830882834</v>
      </c>
      <c r="E23" s="23">
        <f>квартал!C23</f>
        <v>236.77462840605</v>
      </c>
      <c r="F23" s="23">
        <v>341.90251895731001</v>
      </c>
      <c r="G23" s="23">
        <v>435.01860147175</v>
      </c>
      <c r="H23" s="23">
        <f>квартал!D23</f>
        <v>533.08926414612995</v>
      </c>
      <c r="I23" s="23">
        <v>628.09243906418999</v>
      </c>
      <c r="J23" s="23">
        <v>720.60659198823998</v>
      </c>
      <c r="K23" s="23">
        <f>квартал!E23</f>
        <v>812.57698757522996</v>
      </c>
      <c r="L23" s="23">
        <v>915.91192190963</v>
      </c>
      <c r="M23" s="23">
        <v>1010.93230917915</v>
      </c>
      <c r="N23" s="31">
        <f>квартал!F23</f>
        <v>1191.6244161208999</v>
      </c>
      <c r="O23" s="23">
        <v>57.186858166139999</v>
      </c>
      <c r="P23" s="23">
        <v>158.75897111088</v>
      </c>
      <c r="Q23" s="23">
        <f>квартал!G23</f>
        <v>266.90753550036999</v>
      </c>
      <c r="R23" s="23">
        <v>379.13789770881999</v>
      </c>
      <c r="S23" s="23">
        <v>481.78829914522998</v>
      </c>
      <c r="T23" s="23">
        <f>квартал!H23</f>
        <v>584.79784625005004</v>
      </c>
      <c r="U23" s="23">
        <v>689.33579509646995</v>
      </c>
      <c r="V23" s="23">
        <v>796.44464659875996</v>
      </c>
      <c r="W23" s="23">
        <f>квартал!I23</f>
        <v>892.59588453393008</v>
      </c>
      <c r="X23" s="23">
        <v>1010.57973709315</v>
      </c>
      <c r="Y23" s="23">
        <v>1107.3478816607801</v>
      </c>
      <c r="Z23" s="31">
        <f>квартал!J23</f>
        <v>1273.7571440024299</v>
      </c>
      <c r="AA23" s="23">
        <v>63.409842446379997</v>
      </c>
      <c r="AB23" s="23">
        <v>163.15812265954</v>
      </c>
      <c r="AC23" s="23">
        <f>квартал!K23</f>
        <v>271.35475974471001</v>
      </c>
      <c r="AD23" s="23">
        <v>405.73927918147996</v>
      </c>
      <c r="AE23" s="23">
        <v>496.81513439575002</v>
      </c>
      <c r="AF23" s="23">
        <f>квартал!L23</f>
        <v>597.66691006692008</v>
      </c>
      <c r="AG23" s="23">
        <v>703.17289741487002</v>
      </c>
      <c r="AH23" s="23">
        <v>806.27610682678005</v>
      </c>
      <c r="AI23" s="23">
        <f>квартал!M23</f>
        <v>908.07301788023995</v>
      </c>
      <c r="AJ23" s="23">
        <v>1019.9756658920501</v>
      </c>
      <c r="AK23" s="23">
        <v>1131.76233490303</v>
      </c>
      <c r="AL23" s="31">
        <f>квартал!N23</f>
        <v>1312.4902876052099</v>
      </c>
      <c r="AM23" s="23">
        <v>68.067743434199997</v>
      </c>
      <c r="AN23" s="23">
        <v>183.84359467126998</v>
      </c>
      <c r="AO23" s="23">
        <f>квартал!O23</f>
        <v>301.95805958415002</v>
      </c>
      <c r="AP23" s="23">
        <v>448.03615752896002</v>
      </c>
      <c r="AQ23" s="23">
        <v>551.94484422636003</v>
      </c>
      <c r="AR23" s="23">
        <f>квартал!P23</f>
        <v>668.60065804295994</v>
      </c>
      <c r="AS23" s="23">
        <v>796.37602906818995</v>
      </c>
      <c r="AT23" s="23">
        <v>913.57143997733999</v>
      </c>
      <c r="AU23" s="23">
        <f>квартал!Q23</f>
        <v>1030.4945885863799</v>
      </c>
      <c r="AV23" s="23">
        <v>1170.06831989788</v>
      </c>
      <c r="AW23" s="23">
        <v>1281.66588600052</v>
      </c>
      <c r="AX23" s="31">
        <f>квартал!R23</f>
        <v>1473.26473249945</v>
      </c>
      <c r="AY23" s="23">
        <v>69.661152984410009</v>
      </c>
      <c r="AZ23" s="23">
        <v>190.35243468096999</v>
      </c>
      <c r="BA23" s="23">
        <f>квартал!S23</f>
        <v>323.10544507538003</v>
      </c>
      <c r="BB23" s="23">
        <v>480.84064714991996</v>
      </c>
      <c r="BC23" s="23">
        <v>585.77967349143</v>
      </c>
      <c r="BD23" s="23">
        <f>квартал!T23</f>
        <v>707.41208037084994</v>
      </c>
      <c r="BE23" s="23">
        <v>830.99753098837004</v>
      </c>
      <c r="BF23" s="23">
        <v>944.30137200256991</v>
      </c>
      <c r="BG23" s="23">
        <f>квартал!U23</f>
        <v>1058.3613099629699</v>
      </c>
      <c r="BH23" s="23">
        <v>1182.4673663093999</v>
      </c>
      <c r="BI23" s="23">
        <v>1308.4905041387601</v>
      </c>
      <c r="BJ23" s="31">
        <v>1497.0930397643999</v>
      </c>
      <c r="BK23" s="23">
        <v>78.435623155339997</v>
      </c>
      <c r="BL23" s="23">
        <v>212.59733561476</v>
      </c>
      <c r="BM23" s="23">
        <v>348.96009486798999</v>
      </c>
      <c r="BN23" s="23">
        <v>504.24812640035998</v>
      </c>
      <c r="BO23" s="23">
        <v>622.89003001129004</v>
      </c>
      <c r="BP23" s="23">
        <v>749.66614238066006</v>
      </c>
      <c r="BQ23" s="23">
        <v>876.64173398438004</v>
      </c>
      <c r="BR23" s="23">
        <v>996.61267212020994</v>
      </c>
      <c r="BS23" s="23">
        <v>1118.3216435561499</v>
      </c>
      <c r="BT23" s="23">
        <v>1274.0559936944901</v>
      </c>
      <c r="BU23" s="23">
        <v>1444.84073475421</v>
      </c>
      <c r="BV23" s="31">
        <v>1654.38675997272</v>
      </c>
      <c r="BW23" s="23">
        <v>136.17027160544998</v>
      </c>
      <c r="BX23" s="23">
        <v>320.78609112457002</v>
      </c>
      <c r="BY23" s="23">
        <v>514.14777300988999</v>
      </c>
      <c r="BZ23" s="23">
        <v>700.52557954832992</v>
      </c>
      <c r="CA23" s="23">
        <v>879.09777574110001</v>
      </c>
      <c r="CB23" s="37">
        <v>1063.9984158554701</v>
      </c>
      <c r="CC23" s="37">
        <v>1241.4986006229499</v>
      </c>
      <c r="CD23" s="37">
        <v>1417.2858574430099</v>
      </c>
      <c r="CE23" s="37">
        <v>1589.1349360811</v>
      </c>
      <c r="CF23" s="37">
        <v>1772.12825856723</v>
      </c>
      <c r="CG23" s="37">
        <v>1952.4022796843601</v>
      </c>
      <c r="CH23" s="31">
        <v>2207.6293350465198</v>
      </c>
      <c r="CI23" s="23">
        <v>150.50417055579999</v>
      </c>
      <c r="CJ23" s="23">
        <v>346.74691341570002</v>
      </c>
      <c r="CK23" s="23">
        <v>549.77890958365003</v>
      </c>
      <c r="CL23" s="23">
        <v>772.91546256438005</v>
      </c>
      <c r="CM23" s="23">
        <v>957.05632412468992</v>
      </c>
      <c r="CN23" s="23">
        <v>1153.47187999947</v>
      </c>
      <c r="CO23" s="23">
        <v>1348.8247394160501</v>
      </c>
      <c r="CP23" s="23">
        <v>1536.1194183811799</v>
      </c>
      <c r="CQ23" s="23">
        <v>1722.8452385291298</v>
      </c>
      <c r="CR23" s="23">
        <v>1936.50592762733</v>
      </c>
      <c r="CS23" s="23">
        <v>2136.81475143434</v>
      </c>
      <c r="CT23" s="31">
        <v>2415.1606120907204</v>
      </c>
      <c r="CU23" s="23">
        <v>163.91936077736</v>
      </c>
      <c r="CV23" s="23">
        <v>384.36182919577004</v>
      </c>
      <c r="CW23" s="23">
        <v>604.20923541636</v>
      </c>
      <c r="CX23" s="23">
        <v>863.24932069316003</v>
      </c>
      <c r="CY23" s="23">
        <v>1061.8722020642199</v>
      </c>
      <c r="CZ23" s="23">
        <v>1275.0720418467499</v>
      </c>
      <c r="DA23" s="23">
        <v>1496.1391096421398</v>
      </c>
      <c r="DB23" s="23">
        <v>1707.41289071755</v>
      </c>
      <c r="DC23" s="23">
        <v>1919.5300597281901</v>
      </c>
      <c r="DD23" s="23">
        <v>2151.4886446230098</v>
      </c>
      <c r="DE23" s="23">
        <v>2375.6830469404103</v>
      </c>
      <c r="DF23" s="31">
        <v>2685.84384278995</v>
      </c>
      <c r="DG23" s="23">
        <v>179.15624928305999</v>
      </c>
      <c r="DH23" s="23">
        <v>413.94802703442997</v>
      </c>
      <c r="DI23" s="23">
        <v>676.16905046615</v>
      </c>
      <c r="DJ23" s="23">
        <v>993.60701436542001</v>
      </c>
      <c r="DK23" s="23">
        <v>1187.4232946278701</v>
      </c>
      <c r="DL23" s="23">
        <v>1478.77313018871</v>
      </c>
      <c r="DM23" s="23">
        <v>1784.0739318278402</v>
      </c>
      <c r="DN23" s="23">
        <v>2080.2390777498299</v>
      </c>
      <c r="DO23" s="23">
        <v>2381.3816058083198</v>
      </c>
      <c r="DP23" s="23">
        <v>2667.2773540606099</v>
      </c>
      <c r="DQ23" s="23">
        <v>2937.7288520080097</v>
      </c>
      <c r="DR23" s="31">
        <v>3319.7714346969001</v>
      </c>
      <c r="DS23" s="23">
        <v>216.84373390657001</v>
      </c>
      <c r="DT23" s="23">
        <v>495.76356514734999</v>
      </c>
      <c r="DU23" s="23">
        <f>[1]стр.2_33!J95/1000000000</f>
        <v>791.61300302888003</v>
      </c>
      <c r="DV23" s="23">
        <v>1165.9554063430501</v>
      </c>
      <c r="DW23" s="23">
        <v>1371.42220357617</v>
      </c>
      <c r="DX23" s="23">
        <v>1652.8168553344599</v>
      </c>
    </row>
    <row r="24" spans="1:128" x14ac:dyDescent="0.25">
      <c r="A24" s="14" t="s">
        <v>35</v>
      </c>
      <c r="B24" s="15" t="s">
        <v>36</v>
      </c>
      <c r="C24" s="23">
        <v>3.83732130862</v>
      </c>
      <c r="D24" s="23">
        <v>12.207542117709998</v>
      </c>
      <c r="E24" s="23">
        <f>квартал!C24</f>
        <v>22.36384619068</v>
      </c>
      <c r="F24" s="23">
        <v>33.453354560809998</v>
      </c>
      <c r="G24" s="23">
        <v>42.627359999989999</v>
      </c>
      <c r="H24" s="23">
        <f>квартал!D24</f>
        <v>52.17538939512</v>
      </c>
      <c r="I24" s="23">
        <v>63.533567473109997</v>
      </c>
      <c r="J24" s="23">
        <v>74.119449908820002</v>
      </c>
      <c r="K24" s="23">
        <f>квартал!E24</f>
        <v>85.132035680719994</v>
      </c>
      <c r="L24" s="23">
        <v>97.108577986179995</v>
      </c>
      <c r="M24" s="23">
        <v>108.64447019053</v>
      </c>
      <c r="N24" s="31">
        <f>квартал!F24</f>
        <v>144.76711061129001</v>
      </c>
      <c r="O24" s="23">
        <v>4.8723720081899993</v>
      </c>
      <c r="P24" s="23">
        <v>14.15948383432</v>
      </c>
      <c r="Q24" s="23">
        <f>квартал!G24</f>
        <v>24.405279474380002</v>
      </c>
      <c r="R24" s="23">
        <v>37.148387310089994</v>
      </c>
      <c r="S24" s="23">
        <v>47.542298852900004</v>
      </c>
      <c r="T24" s="23">
        <f>квартал!H24</f>
        <v>57.580228672190003</v>
      </c>
      <c r="U24" s="23">
        <v>69.643141982369997</v>
      </c>
      <c r="V24" s="23">
        <v>80.046817080690005</v>
      </c>
      <c r="W24" s="23">
        <f>квартал!I24</f>
        <v>90.64837704979</v>
      </c>
      <c r="X24" s="23">
        <v>108.6141090708</v>
      </c>
      <c r="Y24" s="23">
        <v>124.83376191508</v>
      </c>
      <c r="Z24" s="31">
        <f>квартал!J24</f>
        <v>156.33736554329002</v>
      </c>
      <c r="AA24" s="23">
        <v>5.4891468859499994</v>
      </c>
      <c r="AB24" s="23">
        <v>16.13004998972</v>
      </c>
      <c r="AC24" s="23">
        <f>квартал!K24</f>
        <v>26.581372300889999</v>
      </c>
      <c r="AD24" s="23">
        <v>42.025580098150002</v>
      </c>
      <c r="AE24" s="23">
        <v>52.171302941969998</v>
      </c>
      <c r="AF24" s="23">
        <f>квартал!L24</f>
        <v>64.358409758929994</v>
      </c>
      <c r="AG24" s="23">
        <v>79.400318069039997</v>
      </c>
      <c r="AH24" s="23">
        <v>91.49997834989</v>
      </c>
      <c r="AI24" s="23">
        <f>квартал!M24</f>
        <v>104.20725214119</v>
      </c>
      <c r="AJ24" s="23">
        <v>117.237524557</v>
      </c>
      <c r="AK24" s="23">
        <v>128.85505402889999</v>
      </c>
      <c r="AL24" s="31">
        <f>квартал!N24</f>
        <v>170.82288850731001</v>
      </c>
      <c r="AM24" s="23">
        <v>7.6085689178699996</v>
      </c>
      <c r="AN24" s="23">
        <v>18.375377284880003</v>
      </c>
      <c r="AO24" s="23">
        <f>квартал!O24</f>
        <v>30.971599601330002</v>
      </c>
      <c r="AP24" s="23">
        <v>47.678828581010002</v>
      </c>
      <c r="AQ24" s="23">
        <v>60.79111762766</v>
      </c>
      <c r="AR24" s="23">
        <f>квартал!P24</f>
        <v>74.505541978149992</v>
      </c>
      <c r="AS24" s="23">
        <v>91.279591785419996</v>
      </c>
      <c r="AT24" s="23">
        <v>105.40763593653</v>
      </c>
      <c r="AU24" s="23">
        <f>квартал!Q24</f>
        <v>119.48357695407</v>
      </c>
      <c r="AV24" s="23">
        <v>136.37758041226999</v>
      </c>
      <c r="AW24" s="23">
        <v>148.61373422422</v>
      </c>
      <c r="AX24" s="31">
        <f>квартал!R24</f>
        <v>191.11267705660998</v>
      </c>
      <c r="AY24" s="23">
        <v>7.7346061213999997</v>
      </c>
      <c r="AZ24" s="23">
        <v>19.444715159320001</v>
      </c>
      <c r="BA24" s="23">
        <f>квартал!S24</f>
        <v>33.28538735043</v>
      </c>
      <c r="BB24" s="23">
        <v>49.793253641370001</v>
      </c>
      <c r="BC24" s="23">
        <v>61.836578081410003</v>
      </c>
      <c r="BD24" s="23">
        <f>квартал!T24</f>
        <v>74.862945701300006</v>
      </c>
      <c r="BE24" s="23">
        <v>91.629967700169999</v>
      </c>
      <c r="BF24" s="23">
        <v>104.81603188346001</v>
      </c>
      <c r="BG24" s="23">
        <f>квартал!U24</f>
        <v>122.99771287608999</v>
      </c>
      <c r="BH24" s="23">
        <v>138.41607106595998</v>
      </c>
      <c r="BI24" s="23">
        <v>152.86878352164999</v>
      </c>
      <c r="BJ24" s="31">
        <v>193.11351247863001</v>
      </c>
      <c r="BK24" s="23">
        <v>7.7760833035300001</v>
      </c>
      <c r="BL24" s="23">
        <v>19.054508299330003</v>
      </c>
      <c r="BM24" s="23">
        <v>32.865896016069996</v>
      </c>
      <c r="BN24" s="23">
        <v>52.657275269430002</v>
      </c>
      <c r="BO24" s="23">
        <v>65.618779908790003</v>
      </c>
      <c r="BP24" s="23">
        <v>79.43900829831</v>
      </c>
      <c r="BQ24" s="23">
        <v>100.99669963497999</v>
      </c>
      <c r="BR24" s="23">
        <v>115.79105182897</v>
      </c>
      <c r="BS24" s="23">
        <v>133.36451927154999</v>
      </c>
      <c r="BT24" s="23">
        <v>153.10602176527999</v>
      </c>
      <c r="BU24" s="23">
        <v>171.6164684133</v>
      </c>
      <c r="BV24" s="31">
        <v>211.75291339807998</v>
      </c>
      <c r="BW24" s="23">
        <v>9.3492617957400004</v>
      </c>
      <c r="BX24" s="23">
        <v>21.366750838400002</v>
      </c>
      <c r="BY24" s="23">
        <v>44.614395143839999</v>
      </c>
      <c r="BZ24" s="23">
        <v>65.158635628599995</v>
      </c>
      <c r="CA24" s="23">
        <v>80.878296780230002</v>
      </c>
      <c r="CB24" s="37">
        <v>112.06601023792</v>
      </c>
      <c r="CC24" s="37">
        <v>131.22976324846002</v>
      </c>
      <c r="CD24" s="37">
        <v>148.35784262907998</v>
      </c>
      <c r="CE24" s="37">
        <v>166.89295551791</v>
      </c>
      <c r="CF24" s="37">
        <v>189.03797403007002</v>
      </c>
      <c r="CG24" s="37">
        <v>208.88721381704002</v>
      </c>
      <c r="CH24" s="31">
        <v>253.72687848326999</v>
      </c>
      <c r="CI24" s="23">
        <v>11.02362664332</v>
      </c>
      <c r="CJ24" s="23">
        <v>27.515878651349997</v>
      </c>
      <c r="CK24" s="23">
        <v>49.982183114470004</v>
      </c>
      <c r="CL24" s="23">
        <v>73.882916222550008</v>
      </c>
      <c r="CM24" s="23">
        <v>95.026737156089993</v>
      </c>
      <c r="CN24" s="23">
        <v>115.61602634919001</v>
      </c>
      <c r="CO24" s="23">
        <v>137.49909454376001</v>
      </c>
      <c r="CP24" s="23">
        <v>157.18008626718</v>
      </c>
      <c r="CQ24" s="23">
        <v>176.09341546992999</v>
      </c>
      <c r="CR24" s="23">
        <v>199.48868844549</v>
      </c>
      <c r="CS24" s="23">
        <v>225.07401515478</v>
      </c>
      <c r="CT24" s="31">
        <v>282.84360800701</v>
      </c>
      <c r="CU24" s="23">
        <v>13.126167676309999</v>
      </c>
      <c r="CV24" s="23">
        <v>33.089830922650002</v>
      </c>
      <c r="CW24" s="23">
        <v>50.90751715911</v>
      </c>
      <c r="CX24" s="23">
        <v>79.602522992589996</v>
      </c>
      <c r="CY24" s="23">
        <v>99.124259798330002</v>
      </c>
      <c r="CZ24" s="23">
        <v>123.45088515911999</v>
      </c>
      <c r="DA24" s="23">
        <v>151.98231258413</v>
      </c>
      <c r="DB24" s="23">
        <v>173.84858268970999</v>
      </c>
      <c r="DC24" s="23">
        <v>196.30833564586999</v>
      </c>
      <c r="DD24" s="23">
        <v>227.98349963392999</v>
      </c>
      <c r="DE24" s="23">
        <v>257.62739299608</v>
      </c>
      <c r="DF24" s="31">
        <v>320.22661927298998</v>
      </c>
      <c r="DG24" s="23">
        <v>17.554416402320001</v>
      </c>
      <c r="DH24" s="23">
        <v>40.169542880249999</v>
      </c>
      <c r="DI24" s="23">
        <v>65.323782128540003</v>
      </c>
      <c r="DJ24" s="23">
        <v>95.155561955210004</v>
      </c>
      <c r="DK24" s="23">
        <v>116.86235398061</v>
      </c>
      <c r="DL24" s="23">
        <v>140.70349559523001</v>
      </c>
      <c r="DM24" s="23">
        <v>173.14076657743999</v>
      </c>
      <c r="DN24" s="23">
        <v>199.40548101266</v>
      </c>
      <c r="DO24" s="23">
        <v>225.66989972210999</v>
      </c>
      <c r="DP24" s="23">
        <v>257.00208652115998</v>
      </c>
      <c r="DQ24" s="23">
        <v>287.56507815322999</v>
      </c>
      <c r="DR24" s="31">
        <v>363.18131730914001</v>
      </c>
      <c r="DS24" s="23">
        <v>16.99673214952</v>
      </c>
      <c r="DT24" s="23">
        <v>41.05819573286</v>
      </c>
      <c r="DU24" s="23">
        <v>71.477390544869991</v>
      </c>
      <c r="DV24" s="23">
        <v>111.2045867476</v>
      </c>
      <c r="DW24" s="23">
        <v>130.83239397599002</v>
      </c>
      <c r="DX24" s="23">
        <v>158.4944982735</v>
      </c>
    </row>
    <row r="25" spans="1:128" x14ac:dyDescent="0.25">
      <c r="A25" s="14" t="s">
        <v>37</v>
      </c>
      <c r="B25" s="15" t="s">
        <v>38</v>
      </c>
      <c r="C25" s="23">
        <v>0.91616269791999994</v>
      </c>
      <c r="D25" s="23">
        <v>3.0411252131399999</v>
      </c>
      <c r="E25" s="23">
        <f>квартал!C25</f>
        <v>5.4835146808199999</v>
      </c>
      <c r="F25" s="23">
        <v>8.2505546720299989</v>
      </c>
      <c r="G25" s="23">
        <v>10.68674800172</v>
      </c>
      <c r="H25" s="23">
        <f>квартал!D25</f>
        <v>13.34044533256</v>
      </c>
      <c r="I25" s="23">
        <v>15.6502373983</v>
      </c>
      <c r="J25" s="23">
        <v>18.630684755939999</v>
      </c>
      <c r="K25" s="23">
        <f>квартал!E25</f>
        <v>21.377721030340002</v>
      </c>
      <c r="L25" s="23">
        <v>24.405367071330001</v>
      </c>
      <c r="M25" s="23">
        <v>27.968807905999999</v>
      </c>
      <c r="N25" s="31">
        <f>квартал!F25</f>
        <v>34.276419785229997</v>
      </c>
      <c r="O25" s="23">
        <v>1.6604432334999999</v>
      </c>
      <c r="P25" s="23">
        <v>4.2653805832199998</v>
      </c>
      <c r="Q25" s="23">
        <f>квартал!G25</f>
        <v>6.9974864385900002</v>
      </c>
      <c r="R25" s="23">
        <v>10.268429648750001</v>
      </c>
      <c r="S25" s="23">
        <v>13.080990677819999</v>
      </c>
      <c r="T25" s="23">
        <f>квартал!H25</f>
        <v>16.06284503905</v>
      </c>
      <c r="U25" s="23">
        <v>19.218855601669997</v>
      </c>
      <c r="V25" s="23">
        <v>22.093925478900001</v>
      </c>
      <c r="W25" s="23">
        <f>квартал!I25</f>
        <v>24.860968391900002</v>
      </c>
      <c r="X25" s="23">
        <v>29.095702910410001</v>
      </c>
      <c r="Y25" s="23">
        <v>32.245685780610003</v>
      </c>
      <c r="Z25" s="31">
        <f>квартал!J25</f>
        <v>38.264921748839996</v>
      </c>
      <c r="AA25" s="23">
        <v>0.95436424632000005</v>
      </c>
      <c r="AB25" s="23">
        <v>3.0754975825599997</v>
      </c>
      <c r="AC25" s="23">
        <f>квартал!K25</f>
        <v>8.0122529035000003</v>
      </c>
      <c r="AD25" s="23">
        <v>11.961485142920001</v>
      </c>
      <c r="AE25" s="23">
        <v>14.76317581428</v>
      </c>
      <c r="AF25" s="23">
        <f>квартал!L25</f>
        <v>17.249050123790003</v>
      </c>
      <c r="AG25" s="23">
        <v>21.695603747970001</v>
      </c>
      <c r="AH25" s="23">
        <v>24.995304678549999</v>
      </c>
      <c r="AI25" s="23">
        <f>квартал!M25</f>
        <v>27.897641208470002</v>
      </c>
      <c r="AJ25" s="23">
        <v>32.20730318927</v>
      </c>
      <c r="AK25" s="23">
        <v>34.982256375730003</v>
      </c>
      <c r="AL25" s="31">
        <f>квартал!N25</f>
        <v>40.490990257739995</v>
      </c>
      <c r="AM25" s="23">
        <v>2.7920478201400001</v>
      </c>
      <c r="AN25" s="23">
        <v>5.1451453789199997</v>
      </c>
      <c r="AO25" s="23">
        <f>квартал!O25</f>
        <v>8.7216858256200016</v>
      </c>
      <c r="AP25" s="23">
        <v>12.424841709860001</v>
      </c>
      <c r="AQ25" s="23">
        <v>15.366454067059999</v>
      </c>
      <c r="AR25" s="23">
        <f>квартал!P25</f>
        <v>19.04447528103</v>
      </c>
      <c r="AS25" s="23">
        <v>22.978791191349998</v>
      </c>
      <c r="AT25" s="23">
        <v>26.157128454919999</v>
      </c>
      <c r="AU25" s="23">
        <f>квартал!Q25</f>
        <v>29.472822760220001</v>
      </c>
      <c r="AV25" s="23">
        <v>33.615591059580005</v>
      </c>
      <c r="AW25" s="23">
        <v>36.808899444139996</v>
      </c>
      <c r="AX25" s="31">
        <f>квартал!R25</f>
        <v>42.525163120910001</v>
      </c>
      <c r="AY25" s="23">
        <v>1.7294148597799999</v>
      </c>
      <c r="AZ25" s="23">
        <v>5.1502458111300005</v>
      </c>
      <c r="BA25" s="23">
        <f>квартал!S25</f>
        <v>8.8531487517000009</v>
      </c>
      <c r="BB25" s="23">
        <v>12.97385460422</v>
      </c>
      <c r="BC25" s="23">
        <v>16.466891423870003</v>
      </c>
      <c r="BD25" s="23">
        <f>квартал!T25</f>
        <v>19.969858351540001</v>
      </c>
      <c r="BE25" s="23">
        <v>23.929743611380001</v>
      </c>
      <c r="BF25" s="23">
        <v>27.2271954132</v>
      </c>
      <c r="BG25" s="23">
        <f>квартал!U25</f>
        <v>30.407302697279999</v>
      </c>
      <c r="BH25" s="23">
        <v>34.232562684069997</v>
      </c>
      <c r="BI25" s="23">
        <v>38.383490152040004</v>
      </c>
      <c r="BJ25" s="31">
        <v>43.592372232220001</v>
      </c>
      <c r="BK25" s="23">
        <v>2.65737198857</v>
      </c>
      <c r="BL25" s="23">
        <v>6.1687842592600006</v>
      </c>
      <c r="BM25" s="23">
        <v>9.7872864782999986</v>
      </c>
      <c r="BN25" s="23">
        <v>13.947179777040001</v>
      </c>
      <c r="BO25" s="23">
        <v>17.388023014000002</v>
      </c>
      <c r="BP25" s="23">
        <v>21.06712600929</v>
      </c>
      <c r="BQ25" s="23">
        <v>25.277509510230001</v>
      </c>
      <c r="BR25" s="23">
        <v>28.888917509200002</v>
      </c>
      <c r="BS25" s="23">
        <v>31.715875885749998</v>
      </c>
      <c r="BT25" s="23">
        <v>35.197909598879995</v>
      </c>
      <c r="BU25" s="23">
        <v>38.18275873196</v>
      </c>
      <c r="BV25" s="31">
        <v>43.251598427300003</v>
      </c>
      <c r="BW25" s="23">
        <v>1.7721718794600001</v>
      </c>
      <c r="BX25" s="23">
        <v>4.7583300444799992</v>
      </c>
      <c r="BY25" s="23">
        <v>9.1590816420699994</v>
      </c>
      <c r="BZ25" s="23">
        <v>13.126589216100001</v>
      </c>
      <c r="CA25" s="23">
        <v>17.00426437826</v>
      </c>
      <c r="CB25" s="37">
        <v>19.81862558628</v>
      </c>
      <c r="CC25" s="37">
        <v>24.750205255049998</v>
      </c>
      <c r="CD25" s="37">
        <v>27.754809582259998</v>
      </c>
      <c r="CE25" s="37">
        <v>30.156376523900001</v>
      </c>
      <c r="CF25" s="37">
        <v>33.482396101269998</v>
      </c>
      <c r="CG25" s="37">
        <v>38.077534504859997</v>
      </c>
      <c r="CH25" s="31">
        <v>44.061301855559996</v>
      </c>
      <c r="CI25" s="23">
        <v>3.59037232864</v>
      </c>
      <c r="CJ25" s="23">
        <v>6.98729853682</v>
      </c>
      <c r="CK25" s="23">
        <v>11.12765243022</v>
      </c>
      <c r="CL25" s="23">
        <v>14.505464648089999</v>
      </c>
      <c r="CM25" s="23">
        <v>19.935728901000001</v>
      </c>
      <c r="CN25" s="23">
        <v>22.855731838369998</v>
      </c>
      <c r="CO25" s="23">
        <v>26.879143944660001</v>
      </c>
      <c r="CP25" s="23">
        <v>31.7580707726</v>
      </c>
      <c r="CQ25" s="23">
        <v>34.69320531372</v>
      </c>
      <c r="CR25" s="23">
        <v>38.655688594370005</v>
      </c>
      <c r="CS25" s="23">
        <v>42.21708418075</v>
      </c>
      <c r="CT25" s="31">
        <v>48.079888978269999</v>
      </c>
      <c r="CU25" s="23">
        <v>6.3257477021700002</v>
      </c>
      <c r="CV25" s="23">
        <v>9.0086890392000001</v>
      </c>
      <c r="CW25" s="23">
        <v>12.00080482073</v>
      </c>
      <c r="CX25" s="23">
        <v>18.065287241250001</v>
      </c>
      <c r="CY25" s="23">
        <v>21.080023890210001</v>
      </c>
      <c r="CZ25" s="23">
        <v>23.727342020720002</v>
      </c>
      <c r="DA25" s="23">
        <v>32.220084722039999</v>
      </c>
      <c r="DB25" s="23">
        <v>35.285128246839996</v>
      </c>
      <c r="DC25" s="23">
        <v>39.184587196350002</v>
      </c>
      <c r="DD25" s="23">
        <v>44.134901983620004</v>
      </c>
      <c r="DE25" s="23">
        <v>47.078104773930001</v>
      </c>
      <c r="DF25" s="31">
        <v>52.638448848980005</v>
      </c>
      <c r="DG25" s="23">
        <v>3.2700314931999999</v>
      </c>
      <c r="DH25" s="23">
        <v>7.3487657349399997</v>
      </c>
      <c r="DI25" s="23">
        <v>13.107037241110001</v>
      </c>
      <c r="DJ25" s="23">
        <v>18.728113252630003</v>
      </c>
      <c r="DK25" s="23">
        <v>22.060714310330003</v>
      </c>
      <c r="DL25" s="23">
        <v>25.114560905049998</v>
      </c>
      <c r="DM25" s="23">
        <v>33.230673126319999</v>
      </c>
      <c r="DN25" s="23">
        <v>36.201726746059997</v>
      </c>
      <c r="DO25" s="23">
        <v>39.102286246570003</v>
      </c>
      <c r="DP25" s="23">
        <v>43.535087524429997</v>
      </c>
      <c r="DQ25" s="23">
        <v>46.689947182620003</v>
      </c>
      <c r="DR25" s="31">
        <v>52.633721315999999</v>
      </c>
      <c r="DS25" s="23">
        <v>3.71691851323</v>
      </c>
      <c r="DT25" s="23">
        <v>7.1280175652500004</v>
      </c>
      <c r="DU25" s="23">
        <v>11.751323973989999</v>
      </c>
      <c r="DV25" s="23">
        <v>19.356929057419997</v>
      </c>
      <c r="DW25" s="23">
        <v>22.956468082770002</v>
      </c>
      <c r="DX25" s="23">
        <v>26.998782915380001</v>
      </c>
    </row>
    <row r="26" spans="1:128" x14ac:dyDescent="0.25">
      <c r="A26" s="14" t="s">
        <v>39</v>
      </c>
      <c r="B26" s="15" t="s">
        <v>40</v>
      </c>
      <c r="C26" s="23">
        <v>2.47556223566</v>
      </c>
      <c r="D26" s="23">
        <v>4.93751629447</v>
      </c>
      <c r="E26" s="23">
        <f>квартал!C26</f>
        <v>11.623484237940001</v>
      </c>
      <c r="F26" s="23">
        <v>16.825816973230001</v>
      </c>
      <c r="G26" s="23">
        <v>20.287124308999999</v>
      </c>
      <c r="H26" s="23">
        <f>квартал!D26</f>
        <v>31.807947029650002</v>
      </c>
      <c r="I26" s="23">
        <v>34.175468174629998</v>
      </c>
      <c r="J26" s="23">
        <v>36.403143431129998</v>
      </c>
      <c r="K26" s="23">
        <f>квартал!E26</f>
        <v>45.373928727349998</v>
      </c>
      <c r="L26" s="23">
        <v>53.017422035430002</v>
      </c>
      <c r="M26" s="23">
        <v>56.971704763650003</v>
      </c>
      <c r="N26" s="31">
        <f>квартал!F26</f>
        <v>75.70270783734</v>
      </c>
      <c r="O26" s="23">
        <v>2.8531517225399998</v>
      </c>
      <c r="P26" s="23">
        <v>5.7295027478100007</v>
      </c>
      <c r="Q26" s="23">
        <f>квартал!G26</f>
        <v>13.283465743580001</v>
      </c>
      <c r="R26" s="23">
        <v>16.837007718679999</v>
      </c>
      <c r="S26" s="23">
        <v>21.341730273429999</v>
      </c>
      <c r="T26" s="23">
        <f>квартал!H26</f>
        <v>32.995753363410003</v>
      </c>
      <c r="U26" s="23">
        <v>36.069167713779997</v>
      </c>
      <c r="V26" s="23">
        <v>39.429715937059996</v>
      </c>
      <c r="W26" s="23">
        <f>квартал!I26</f>
        <v>48.833173221370004</v>
      </c>
      <c r="X26" s="23">
        <v>53.424680277569998</v>
      </c>
      <c r="Y26" s="23">
        <v>59.741289833929997</v>
      </c>
      <c r="Z26" s="31">
        <f>квартал!J26</f>
        <v>74.633425626220003</v>
      </c>
      <c r="AA26" s="23">
        <v>4.4554606618200001</v>
      </c>
      <c r="AB26" s="23">
        <v>9.4773652898199998</v>
      </c>
      <c r="AC26" s="23">
        <f>квартал!K26</f>
        <v>16.67628190313</v>
      </c>
      <c r="AD26" s="23">
        <v>22.019585567310003</v>
      </c>
      <c r="AE26" s="23">
        <v>28.02947995561</v>
      </c>
      <c r="AF26" s="23">
        <f>квартал!L26</f>
        <v>38.199915258319997</v>
      </c>
      <c r="AG26" s="23">
        <v>42.867433480999999</v>
      </c>
      <c r="AH26" s="23">
        <v>48.097262347830004</v>
      </c>
      <c r="AI26" s="23">
        <f>квартал!M26</f>
        <v>55.754998734609998</v>
      </c>
      <c r="AJ26" s="23">
        <v>62.646316357929997</v>
      </c>
      <c r="AK26" s="23">
        <v>70.223853554929988</v>
      </c>
      <c r="AL26" s="31">
        <f>квартал!N26</f>
        <v>91.175717670509997</v>
      </c>
      <c r="AM26" s="23">
        <v>6.9656602721600001</v>
      </c>
      <c r="AN26" s="23">
        <v>14.819194850940001</v>
      </c>
      <c r="AO26" s="23">
        <f>квартал!O26</f>
        <v>24.51674407762</v>
      </c>
      <c r="AP26" s="23">
        <v>33.113104067519998</v>
      </c>
      <c r="AQ26" s="23">
        <v>41.285164817019997</v>
      </c>
      <c r="AR26" s="23">
        <f>квартал!P26</f>
        <v>53.523427400089993</v>
      </c>
      <c r="AS26" s="23">
        <v>61.414910018809998</v>
      </c>
      <c r="AT26" s="23">
        <v>69.452191677919998</v>
      </c>
      <c r="AU26" s="23">
        <f>квартал!Q26</f>
        <v>79.090739235539999</v>
      </c>
      <c r="AV26" s="23">
        <v>89.036392333440006</v>
      </c>
      <c r="AW26" s="23">
        <v>97.893076667589995</v>
      </c>
      <c r="AX26" s="31">
        <f>квартал!R26</f>
        <v>121.71509559696001</v>
      </c>
      <c r="AY26" s="23">
        <v>10.40622848143</v>
      </c>
      <c r="AZ26" s="23">
        <v>20.22247766529</v>
      </c>
      <c r="BA26" s="23">
        <f>квартал!S26</f>
        <v>32.150415583159997</v>
      </c>
      <c r="BB26" s="23">
        <v>44.083627238650003</v>
      </c>
      <c r="BC26" s="23">
        <v>53.877473856550004</v>
      </c>
      <c r="BD26" s="23">
        <f>квартал!T26</f>
        <v>70.854948417160003</v>
      </c>
      <c r="BE26" s="23">
        <v>81.68039528461</v>
      </c>
      <c r="BF26" s="23">
        <v>92.002806962359998</v>
      </c>
      <c r="BG26" s="23">
        <f>квартал!U26</f>
        <v>104.55757568561999</v>
      </c>
      <c r="BH26" s="23">
        <v>118.54410736342</v>
      </c>
      <c r="BI26" s="23">
        <v>129.37950592417999</v>
      </c>
      <c r="BJ26" s="31">
        <v>148.96798563277</v>
      </c>
      <c r="BK26" s="23">
        <v>13.334537834620001</v>
      </c>
      <c r="BL26" s="23">
        <v>25.88666020778</v>
      </c>
      <c r="BM26" s="23">
        <v>39.465136494440003</v>
      </c>
      <c r="BN26" s="23">
        <v>52.960855288010002</v>
      </c>
      <c r="BO26" s="23">
        <v>63.91749193858</v>
      </c>
      <c r="BP26" s="23">
        <v>78.018508888619991</v>
      </c>
      <c r="BQ26" s="23">
        <v>90.441790290910006</v>
      </c>
      <c r="BR26" s="23">
        <v>102.19331914265</v>
      </c>
      <c r="BS26" s="23">
        <v>115.79677740911001</v>
      </c>
      <c r="BT26" s="23">
        <v>128.15788989633</v>
      </c>
      <c r="BU26" s="23">
        <v>138.69559535160002</v>
      </c>
      <c r="BV26" s="31">
        <v>153.68939988265001</v>
      </c>
      <c r="BW26" s="23">
        <v>12.694675624249999</v>
      </c>
      <c r="BX26" s="23">
        <v>23.745276310900003</v>
      </c>
      <c r="BY26" s="23">
        <v>36.236028779069997</v>
      </c>
      <c r="BZ26" s="23">
        <v>48.254782621730001</v>
      </c>
      <c r="CA26" s="23">
        <v>58.42031704699</v>
      </c>
      <c r="CB26" s="37">
        <v>71.259917751800003</v>
      </c>
      <c r="CC26" s="37">
        <v>81.648724239479989</v>
      </c>
      <c r="CD26" s="37">
        <v>91.313417234210007</v>
      </c>
      <c r="CE26" s="37">
        <v>101.84212492314001</v>
      </c>
      <c r="CF26" s="37">
        <v>112.2803665496</v>
      </c>
      <c r="CG26" s="37">
        <v>121.59054548346001</v>
      </c>
      <c r="CH26" s="31">
        <v>133.91158000308999</v>
      </c>
      <c r="CI26" s="23">
        <v>10.062552270059999</v>
      </c>
      <c r="CJ26" s="23">
        <v>19.244732977810003</v>
      </c>
      <c r="CK26" s="23">
        <v>29.87498420288</v>
      </c>
      <c r="CL26" s="23">
        <v>39.648836942239996</v>
      </c>
      <c r="CM26" s="23">
        <v>47.328648032879997</v>
      </c>
      <c r="CN26" s="23">
        <v>58.349873304109998</v>
      </c>
      <c r="CO26" s="23">
        <v>65.959297414079998</v>
      </c>
      <c r="CP26" s="23">
        <v>74.036334877910008</v>
      </c>
      <c r="CQ26" s="23">
        <v>83.24820251173</v>
      </c>
      <c r="CR26" s="23">
        <v>91.592241958940008</v>
      </c>
      <c r="CS26" s="23">
        <v>99.466070555919998</v>
      </c>
      <c r="CT26" s="31">
        <f>[2]стр.126_128!J112/1000000000</f>
        <v>111.37744503430001</v>
      </c>
      <c r="CU26" s="23">
        <v>9.7329687267300002</v>
      </c>
      <c r="CV26" s="23">
        <v>17.652422432390001</v>
      </c>
      <c r="CW26" s="23">
        <v>27.26581529073</v>
      </c>
      <c r="CX26" s="23">
        <v>36.390059031410004</v>
      </c>
      <c r="CY26" s="23">
        <v>43.664454788480001</v>
      </c>
      <c r="CZ26" s="23">
        <v>54.594645095160004</v>
      </c>
      <c r="DA26" s="23">
        <v>62.238256107790001</v>
      </c>
      <c r="DB26" s="23">
        <v>69.944245612479989</v>
      </c>
      <c r="DC26" s="23">
        <v>78.496996557539987</v>
      </c>
      <c r="DD26" s="23">
        <v>86.898615199199995</v>
      </c>
      <c r="DE26" s="23">
        <v>94.4572410934</v>
      </c>
      <c r="DF26" s="31">
        <v>105.71485043624</v>
      </c>
      <c r="DG26" s="23">
        <v>7.7322190662399999</v>
      </c>
      <c r="DH26" s="23">
        <v>15.55051535392</v>
      </c>
      <c r="DI26" s="23">
        <v>24.59554941635</v>
      </c>
      <c r="DJ26" s="23">
        <v>31.577409755000001</v>
      </c>
      <c r="DK26" s="23">
        <v>38.249948380800006</v>
      </c>
      <c r="DL26" s="23">
        <v>49.992634533360004</v>
      </c>
      <c r="DM26" s="23">
        <v>57.518290521760001</v>
      </c>
      <c r="DN26" s="23">
        <v>64.898694191300009</v>
      </c>
      <c r="DO26" s="23">
        <v>73.011838561369999</v>
      </c>
      <c r="DP26" s="23">
        <v>81.211475384070013</v>
      </c>
      <c r="DQ26" s="23">
        <v>88.686326687550007</v>
      </c>
      <c r="DR26" s="31">
        <v>100.45784135013001</v>
      </c>
      <c r="DS26" s="23">
        <v>7.22687579762</v>
      </c>
      <c r="DT26" s="23">
        <v>15.37386911566</v>
      </c>
      <c r="DU26" s="23">
        <v>24.385124215499999</v>
      </c>
      <c r="DV26" s="23">
        <v>33.592470290590001</v>
      </c>
      <c r="DW26" s="23">
        <v>40.686367301209998</v>
      </c>
      <c r="DX26" s="23">
        <v>51.926998063639999</v>
      </c>
    </row>
    <row r="27" spans="1:128" ht="30" x14ac:dyDescent="0.25">
      <c r="A27" s="14" t="s">
        <v>41</v>
      </c>
      <c r="B27" s="15" t="s">
        <v>68</v>
      </c>
      <c r="C27" s="23">
        <v>2.18405138977</v>
      </c>
      <c r="D27" s="23">
        <v>3.2680927841199998</v>
      </c>
      <c r="E27" s="23">
        <f>квартал!C27</f>
        <v>4.3527034204300001</v>
      </c>
      <c r="F27" s="23">
        <v>5.5174146498300001</v>
      </c>
      <c r="G27" s="23">
        <v>6.7648876465900001</v>
      </c>
      <c r="H27" s="23">
        <f>квартал!D27</f>
        <v>7.8217828688999997</v>
      </c>
      <c r="I27" s="23">
        <v>9.0718628294699997</v>
      </c>
      <c r="J27" s="23">
        <v>10.337366889530001</v>
      </c>
      <c r="K27" s="23">
        <f>квартал!E27</f>
        <v>11.68655159951</v>
      </c>
      <c r="L27" s="23">
        <v>12.87557435423</v>
      </c>
      <c r="M27" s="23">
        <v>14.19217131566</v>
      </c>
      <c r="N27" s="31">
        <f>квартал!F27</f>
        <v>15.289958836110001</v>
      </c>
      <c r="O27" s="23">
        <v>1.8909757941900001</v>
      </c>
      <c r="P27" s="23">
        <v>2.9757739602600002</v>
      </c>
      <c r="Q27" s="23">
        <f>квартал!G27</f>
        <v>4.3237782063200001</v>
      </c>
      <c r="R27" s="23">
        <v>5.7993928312499996</v>
      </c>
      <c r="S27" s="23">
        <v>7.0118171661300002</v>
      </c>
      <c r="T27" s="23">
        <f>квартал!H27</f>
        <v>8.5446652338299991</v>
      </c>
      <c r="U27" s="23">
        <v>9.7790671152499993</v>
      </c>
      <c r="V27" s="23">
        <v>11.100960593950001</v>
      </c>
      <c r="W27" s="23">
        <f>квартал!I27</f>
        <v>12.41495657832</v>
      </c>
      <c r="X27" s="23">
        <v>15.774281620729999</v>
      </c>
      <c r="Y27" s="23">
        <v>18.120535458229998</v>
      </c>
      <c r="Z27" s="31">
        <f>квартал!J27</f>
        <v>19.45493624002</v>
      </c>
      <c r="AA27" s="23">
        <v>0.18220424322000001</v>
      </c>
      <c r="AB27" s="23">
        <v>0.24230847256000002</v>
      </c>
      <c r="AC27" s="23">
        <f>квартал!K27</f>
        <v>0.46362577101999997</v>
      </c>
      <c r="AD27" s="23">
        <v>3.4569956287700001</v>
      </c>
      <c r="AE27" s="23">
        <v>3.71489118548</v>
      </c>
      <c r="AF27" s="23">
        <f>квартал!L27</f>
        <v>3.5426008734699996</v>
      </c>
      <c r="AG27" s="23">
        <v>3.57437177046</v>
      </c>
      <c r="AH27" s="23">
        <v>4.0938925348400002</v>
      </c>
      <c r="AI27" s="23">
        <f>квартал!M27</f>
        <v>4.0872242539899997</v>
      </c>
      <c r="AJ27" s="23">
        <v>4.0737172943599997</v>
      </c>
      <c r="AK27" s="23">
        <v>4.1255050494000001</v>
      </c>
      <c r="AL27" s="31">
        <f>квартал!N27</f>
        <v>4.8951167071400006</v>
      </c>
      <c r="AM27" s="23">
        <v>0.44826842030000003</v>
      </c>
      <c r="AN27" s="23">
        <v>5.8688893659999998E-2</v>
      </c>
      <c r="AO27" s="23">
        <f>квартал!O27</f>
        <v>0.23043526786000001</v>
      </c>
      <c r="AP27" s="23">
        <v>3.1334151464</v>
      </c>
      <c r="AQ27" s="23">
        <v>3.1885903367499999</v>
      </c>
      <c r="AR27" s="23">
        <f>квартал!P27</f>
        <v>3.1869748104800002</v>
      </c>
      <c r="AS27" s="23">
        <v>3.2574085235300001</v>
      </c>
      <c r="AT27" s="23">
        <v>3.7163953546499999</v>
      </c>
      <c r="AU27" s="23">
        <f>квартал!Q27</f>
        <v>3.9162687999600001</v>
      </c>
      <c r="AV27" s="23">
        <v>3.9913008789099997</v>
      </c>
      <c r="AW27" s="23">
        <v>5.0417219206499997</v>
      </c>
      <c r="AX27" s="31">
        <f>квартал!R27</f>
        <v>5.2834843604500001</v>
      </c>
      <c r="AY27" s="23">
        <v>0.28859945068999998</v>
      </c>
      <c r="AZ27" s="23">
        <v>9.7980093060000009E-2</v>
      </c>
      <c r="BA27" s="23">
        <f>квартал!S27</f>
        <v>0.11312400833</v>
      </c>
      <c r="BB27" s="23">
        <v>0.30950676662999999</v>
      </c>
      <c r="BC27" s="23">
        <v>0.26084224319999999</v>
      </c>
      <c r="BD27" s="23">
        <f>квартал!T27</f>
        <v>0.27015727239999998</v>
      </c>
      <c r="BE27" s="23">
        <v>0.33260048937999998</v>
      </c>
      <c r="BF27" s="23">
        <v>0.41613637548999999</v>
      </c>
      <c r="BG27" s="23">
        <f>квартал!U27</f>
        <v>0.43326694623000001</v>
      </c>
      <c r="BH27" s="23">
        <v>0.56701068736000004</v>
      </c>
      <c r="BI27" s="23">
        <v>0.40250693019</v>
      </c>
      <c r="BJ27" s="31">
        <v>0.41394129477999997</v>
      </c>
      <c r="BK27" s="23">
        <v>0.46188118723999999</v>
      </c>
      <c r="BL27" s="23">
        <v>4.9476800309999999E-2</v>
      </c>
      <c r="BM27" s="23">
        <v>0.11115794812999999</v>
      </c>
      <c r="BN27" s="23">
        <v>0.18857724512999999</v>
      </c>
      <c r="BO27" s="23">
        <v>0.19100252115999999</v>
      </c>
      <c r="BP27" s="23">
        <v>0.19861232474000001</v>
      </c>
      <c r="BQ27" s="23">
        <v>0.25761908757000002</v>
      </c>
      <c r="BR27" s="23">
        <v>0.34558303002999996</v>
      </c>
      <c r="BS27" s="23">
        <v>0.34800063342000004</v>
      </c>
      <c r="BT27" s="23">
        <v>0.45581788914999999</v>
      </c>
      <c r="BU27" s="23">
        <v>0.52892308008</v>
      </c>
      <c r="BV27" s="31">
        <v>0.57372821792999995</v>
      </c>
      <c r="BW27" s="23">
        <v>0.44692790705000002</v>
      </c>
      <c r="BX27" s="23">
        <v>3.7641105689999996E-2</v>
      </c>
      <c r="BY27" s="23">
        <v>6.7547645670000003E-2</v>
      </c>
      <c r="BZ27" s="23">
        <v>6.9785562950000005E-2</v>
      </c>
      <c r="CA27" s="23">
        <v>8.9843284029999998E-2</v>
      </c>
      <c r="CB27" s="37">
        <v>0.13295375164000001</v>
      </c>
      <c r="CC27" s="37">
        <v>0.20264325596000002</v>
      </c>
      <c r="CD27" s="37">
        <v>0.2327414612</v>
      </c>
      <c r="CE27" s="37">
        <v>0.33835884362000002</v>
      </c>
      <c r="CF27" s="37">
        <v>0.29969006019</v>
      </c>
      <c r="CG27" s="37">
        <v>0.33816652024999999</v>
      </c>
      <c r="CH27" s="31">
        <v>0.42206003257999997</v>
      </c>
      <c r="CI27" s="23">
        <v>8.904212383E-2</v>
      </c>
      <c r="CJ27" s="23">
        <v>2.691915948E-2</v>
      </c>
      <c r="CK27" s="23">
        <v>1.0260643810000001E-2</v>
      </c>
      <c r="CL27" s="23">
        <v>4.9498157080000001E-2</v>
      </c>
      <c r="CM27" s="23">
        <v>6.3734600219999993E-2</v>
      </c>
      <c r="CN27" s="23">
        <v>9.2225455169999998E-2</v>
      </c>
      <c r="CO27" s="23">
        <v>0.13802941952</v>
      </c>
      <c r="CP27" s="23">
        <v>0.19028517522999999</v>
      </c>
      <c r="CQ27" s="23">
        <v>0.24457795671999999</v>
      </c>
      <c r="CR27" s="23">
        <v>0.28023587797999999</v>
      </c>
      <c r="CS27" s="23">
        <v>0.37620791367</v>
      </c>
      <c r="CT27" s="31">
        <v>0.40743848973000002</v>
      </c>
      <c r="CU27" s="23">
        <v>0.14477707862</v>
      </c>
      <c r="CV27" s="23">
        <v>1.7817022989999997E-2</v>
      </c>
      <c r="CW27" s="23">
        <v>3.7109099969999997E-2</v>
      </c>
      <c r="CX27" s="23">
        <v>0.13268117882</v>
      </c>
      <c r="CY27" s="23">
        <v>9.0239525409999993E-2</v>
      </c>
      <c r="CZ27" s="23">
        <v>0.12616838423999999</v>
      </c>
      <c r="DA27" s="23">
        <v>0.35283068236000004</v>
      </c>
      <c r="DB27" s="23">
        <v>0.35250762500999999</v>
      </c>
      <c r="DC27" s="23">
        <v>0.38669693736999999</v>
      </c>
      <c r="DD27" s="23">
        <v>0.61189115807000005</v>
      </c>
      <c r="DE27" s="23">
        <v>0.75376229091999991</v>
      </c>
      <c r="DF27" s="31">
        <v>0.88907582133000007</v>
      </c>
      <c r="DG27" s="23">
        <v>6.3797207169999995E-2</v>
      </c>
      <c r="DH27" s="23">
        <v>1.1662952289999999E-2</v>
      </c>
      <c r="DI27" s="23">
        <v>6.8929955400000006E-2</v>
      </c>
      <c r="DJ27" s="23">
        <v>6.7260710340000002E-2</v>
      </c>
      <c r="DK27" s="23">
        <v>0.10097684476</v>
      </c>
      <c r="DL27" s="23">
        <v>8.663154826000001E-2</v>
      </c>
      <c r="DM27" s="23">
        <v>0.15414058459999999</v>
      </c>
      <c r="DN27" s="23">
        <v>9.9317928939999994E-2</v>
      </c>
      <c r="DO27" s="23">
        <v>0.12200023909999999</v>
      </c>
      <c r="DP27" s="23">
        <v>0.18127817291999998</v>
      </c>
      <c r="DQ27" s="23">
        <v>0.24518473772999999</v>
      </c>
      <c r="DR27" s="31">
        <v>0.65316018750000004</v>
      </c>
      <c r="DS27" s="23">
        <v>0.14983482315000002</v>
      </c>
      <c r="DT27" s="23">
        <v>2.4359442780000001E-2</v>
      </c>
      <c r="DU27" s="23">
        <v>3.2534028719999997E-2</v>
      </c>
      <c r="DV27" s="23">
        <v>0.12400915396999999</v>
      </c>
      <c r="DW27" s="23">
        <v>0.14054530328999998</v>
      </c>
      <c r="DX27" s="23">
        <v>0.13615615312000001</v>
      </c>
    </row>
    <row r="28" spans="1:128" ht="15" customHeight="1" x14ac:dyDescent="0.25">
      <c r="B28" s="18" t="s">
        <v>42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2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2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2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27"/>
      <c r="BW28" s="17"/>
      <c r="BX28" s="17"/>
      <c r="BY28" s="17"/>
      <c r="BZ28" s="17"/>
      <c r="CA28" s="17"/>
      <c r="CB28" s="40"/>
      <c r="CC28" s="40"/>
      <c r="CD28" s="40"/>
      <c r="CE28" s="40"/>
      <c r="CF28" s="40"/>
      <c r="CG28" s="40"/>
      <c r="CH28" s="2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2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2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27"/>
      <c r="DS28" s="17"/>
      <c r="DT28" s="17"/>
      <c r="DU28" s="17"/>
      <c r="DV28" s="17"/>
      <c r="DW28" s="17"/>
      <c r="DX28" s="17"/>
    </row>
    <row r="29" spans="1:128" s="7" customFormat="1" ht="14.25" x14ac:dyDescent="0.2">
      <c r="A29" s="5">
        <v>3</v>
      </c>
      <c r="B29" s="20" t="s">
        <v>43</v>
      </c>
      <c r="C29" s="21">
        <f t="shared" ref="C29:BH29" si="17">C5-C13</f>
        <v>97.700267822799987</v>
      </c>
      <c r="D29" s="21">
        <f t="shared" si="17"/>
        <v>85.688838254029974</v>
      </c>
      <c r="E29" s="21">
        <f t="shared" si="17"/>
        <v>400.42108991769032</v>
      </c>
      <c r="F29" s="21">
        <f t="shared" si="17"/>
        <v>703.73620940980027</v>
      </c>
      <c r="G29" s="21">
        <f t="shared" si="17"/>
        <v>777.16393094618979</v>
      </c>
      <c r="H29" s="21">
        <f t="shared" si="17"/>
        <v>708.33866609815004</v>
      </c>
      <c r="I29" s="21">
        <f t="shared" si="17"/>
        <v>886.65984797539068</v>
      </c>
      <c r="J29" s="21">
        <f t="shared" si="17"/>
        <v>922.6802966371497</v>
      </c>
      <c r="K29" s="21">
        <f t="shared" si="17"/>
        <v>831.5947004501204</v>
      </c>
      <c r="L29" s="21">
        <f t="shared" si="17"/>
        <v>818.07336941799986</v>
      </c>
      <c r="M29" s="21">
        <f t="shared" si="17"/>
        <v>771.72121828813033</v>
      </c>
      <c r="N29" s="28">
        <f t="shared" si="17"/>
        <v>-34.886364634299753</v>
      </c>
      <c r="O29" s="21">
        <f t="shared" si="17"/>
        <v>119.87731921003001</v>
      </c>
      <c r="P29" s="21">
        <f t="shared" si="17"/>
        <v>73.56263993152993</v>
      </c>
      <c r="Q29" s="21">
        <f t="shared" si="17"/>
        <v>286.81633084265991</v>
      </c>
      <c r="R29" s="21">
        <f t="shared" si="17"/>
        <v>286.08617750112035</v>
      </c>
      <c r="S29" s="21">
        <f t="shared" si="17"/>
        <v>484.49546136610979</v>
      </c>
      <c r="T29" s="21">
        <f t="shared" si="17"/>
        <v>403.00201436501993</v>
      </c>
      <c r="U29" s="21">
        <f t="shared" si="17"/>
        <v>502.11874854548023</v>
      </c>
      <c r="V29" s="21">
        <f t="shared" si="17"/>
        <v>395.34124248925036</v>
      </c>
      <c r="W29" s="21">
        <f t="shared" si="17"/>
        <v>251.26841377590972</v>
      </c>
      <c r="X29" s="21">
        <f t="shared" si="17"/>
        <v>370.3876942718498</v>
      </c>
      <c r="Y29" s="21">
        <f t="shared" si="17"/>
        <v>236.46602689395968</v>
      </c>
      <c r="Z29" s="28">
        <f t="shared" si="17"/>
        <v>-278.66152945381964</v>
      </c>
      <c r="AA29" s="21">
        <f t="shared" si="17"/>
        <v>82.488013176549998</v>
      </c>
      <c r="AB29" s="21">
        <f t="shared" si="17"/>
        <v>-16.236813760240011</v>
      </c>
      <c r="AC29" s="21">
        <f t="shared" si="17"/>
        <v>193.87834053766028</v>
      </c>
      <c r="AD29" s="21">
        <f t="shared" si="17"/>
        <v>317.16081536909951</v>
      </c>
      <c r="AE29" s="21">
        <f t="shared" si="17"/>
        <v>262.70517749996998</v>
      </c>
      <c r="AF29" s="21">
        <f t="shared" si="17"/>
        <v>5.232989092340631</v>
      </c>
      <c r="AG29" s="21">
        <f t="shared" si="17"/>
        <v>158.74699598630923</v>
      </c>
      <c r="AH29" s="21">
        <f t="shared" si="17"/>
        <v>81.008136273930177</v>
      </c>
      <c r="AI29" s="21">
        <f t="shared" si="17"/>
        <v>-73.567689640500248</v>
      </c>
      <c r="AJ29" s="21">
        <f t="shared" si="17"/>
        <v>86.593066938560696</v>
      </c>
      <c r="AK29" s="21">
        <f t="shared" si="17"/>
        <v>-17.474653791600758</v>
      </c>
      <c r="AL29" s="28">
        <f t="shared" si="17"/>
        <v>-641.48041458573061</v>
      </c>
      <c r="AM29" s="21">
        <f t="shared" si="17"/>
        <v>-110.16230797957002</v>
      </c>
      <c r="AN29" s="21">
        <f t="shared" si="17"/>
        <v>-147.38283584694</v>
      </c>
      <c r="AO29" s="21">
        <f t="shared" si="17"/>
        <v>107.35501480818016</v>
      </c>
      <c r="AP29" s="21">
        <f t="shared" si="17"/>
        <v>338.83888385014006</v>
      </c>
      <c r="AQ29" s="21">
        <f t="shared" si="17"/>
        <v>300.81151224464975</v>
      </c>
      <c r="AR29" s="21">
        <f t="shared" si="17"/>
        <v>90.211733825470219</v>
      </c>
      <c r="AS29" s="21">
        <f t="shared" si="17"/>
        <v>308.94968824189982</v>
      </c>
      <c r="AT29" s="21">
        <f t="shared" si="17"/>
        <v>283.03598846923978</v>
      </c>
      <c r="AU29" s="21">
        <f t="shared" si="17"/>
        <v>174.97490341510002</v>
      </c>
      <c r="AV29" s="21">
        <f t="shared" si="17"/>
        <v>222.94353377548032</v>
      </c>
      <c r="AW29" s="21">
        <f t="shared" si="17"/>
        <v>65.049789148920354</v>
      </c>
      <c r="AX29" s="28">
        <f t="shared" si="17"/>
        <v>-447.60502000913039</v>
      </c>
      <c r="AY29" s="21">
        <f t="shared" si="17"/>
        <v>-73.497782897119976</v>
      </c>
      <c r="AZ29" s="21">
        <f t="shared" si="17"/>
        <v>-200.21451410791997</v>
      </c>
      <c r="BA29" s="21">
        <f t="shared" si="17"/>
        <v>241.89756642281009</v>
      </c>
      <c r="BB29" s="21">
        <f t="shared" si="17"/>
        <v>548.46355427277012</v>
      </c>
      <c r="BC29" s="21">
        <f t="shared" si="17"/>
        <v>543.70058870389994</v>
      </c>
      <c r="BD29" s="21">
        <f t="shared" si="17"/>
        <v>364.41740851529994</v>
      </c>
      <c r="BE29" s="21">
        <f t="shared" si="17"/>
        <v>586.24953989414917</v>
      </c>
      <c r="BF29" s="21">
        <f t="shared" si="17"/>
        <v>482.66649675743884</v>
      </c>
      <c r="BG29" s="21">
        <f t="shared" si="17"/>
        <v>396.69659688389038</v>
      </c>
      <c r="BH29" s="21">
        <f t="shared" si="17"/>
        <v>502.95433081770989</v>
      </c>
      <c r="BI29" s="21">
        <f t="shared" ref="BI29:BL29" si="18">BI5-BI13</f>
        <v>398.43258802697892</v>
      </c>
      <c r="BJ29" s="28">
        <f t="shared" si="18"/>
        <v>-171.60005058629758</v>
      </c>
      <c r="BK29" s="21">
        <f t="shared" si="18"/>
        <v>-54.777815735470028</v>
      </c>
      <c r="BL29" s="21">
        <f t="shared" si="18"/>
        <v>-201.52318873860997</v>
      </c>
      <c r="BM29" s="21">
        <f t="shared" ref="BM29:BN29" si="19">BM5-BM13</f>
        <v>146.63806126118993</v>
      </c>
      <c r="BN29" s="21">
        <f t="shared" si="19"/>
        <v>383.07373252120988</v>
      </c>
      <c r="BO29" s="21">
        <f t="shared" ref="BO29:BP29" si="20">BO5-BO13</f>
        <v>430.50317256616017</v>
      </c>
      <c r="BP29" s="21">
        <f t="shared" si="20"/>
        <v>276.5914630581301</v>
      </c>
      <c r="BQ29" s="21">
        <f t="shared" ref="BQ29:BR29" si="21">BQ5-BQ13</f>
        <v>418.79317077793894</v>
      </c>
      <c r="BR29" s="21">
        <f t="shared" si="21"/>
        <v>460.8008438004199</v>
      </c>
      <c r="BS29" s="21">
        <f t="shared" ref="BS29" si="22">BS5-BS13</f>
        <v>368.06037167995055</v>
      </c>
      <c r="BT29" s="21">
        <f>BT5-BT13</f>
        <v>545.4321985227707</v>
      </c>
      <c r="BU29" s="21">
        <f t="shared" ref="BU29:CB29" si="23">BU5-BU13</f>
        <v>501.76917616136961</v>
      </c>
      <c r="BV29" s="28">
        <f t="shared" si="23"/>
        <v>-12.598015922521881</v>
      </c>
      <c r="BW29" s="21">
        <f t="shared" si="23"/>
        <v>41.503634615620001</v>
      </c>
      <c r="BX29" s="21">
        <f t="shared" si="23"/>
        <v>-91.573430625570154</v>
      </c>
      <c r="BY29" s="21">
        <f t="shared" si="23"/>
        <v>348.90097311952991</v>
      </c>
      <c r="BZ29" s="21">
        <f t="shared" si="23"/>
        <v>400.19834623987026</v>
      </c>
      <c r="CA29" s="21">
        <f t="shared" si="23"/>
        <v>620.83087311889949</v>
      </c>
      <c r="CB29" s="21">
        <f t="shared" si="23"/>
        <v>437.33991883309955</v>
      </c>
      <c r="CC29" s="21">
        <f t="shared" ref="CC29:CG29" si="24">CC5-CC13</f>
        <v>638.57998663469061</v>
      </c>
      <c r="CD29" s="21">
        <f t="shared" si="24"/>
        <v>627.55006078346105</v>
      </c>
      <c r="CE29" s="21">
        <f t="shared" si="24"/>
        <v>503.49703008841971</v>
      </c>
      <c r="CF29" s="21">
        <f t="shared" si="24"/>
        <v>760.60261865472967</v>
      </c>
      <c r="CG29" s="21">
        <f t="shared" si="24"/>
        <v>695.92045787459938</v>
      </c>
      <c r="CH29" s="28">
        <f t="shared" ref="CH29:CM29" si="25">CH5-CH13</f>
        <v>-51.906410870698892</v>
      </c>
      <c r="CI29" s="41">
        <f t="shared" si="25"/>
        <v>38.290059631950044</v>
      </c>
      <c r="CJ29" s="41">
        <f t="shared" si="25"/>
        <v>-70.96915727128021</v>
      </c>
      <c r="CK29" s="41">
        <f t="shared" si="25"/>
        <v>343.08819242580012</v>
      </c>
      <c r="CL29" s="41">
        <f t="shared" si="25"/>
        <v>527.10349410735989</v>
      </c>
      <c r="CM29" s="41">
        <f t="shared" si="25"/>
        <v>724.17782059851925</v>
      </c>
      <c r="CN29" s="41">
        <f t="shared" ref="CN29:CT29" si="26">CN5-CN13</f>
        <v>507.94566060068064</v>
      </c>
      <c r="CO29" s="41">
        <f t="shared" si="26"/>
        <v>861.95837028325968</v>
      </c>
      <c r="CP29" s="41">
        <f t="shared" si="26"/>
        <v>859.98787715514936</v>
      </c>
      <c r="CQ29" s="41">
        <f t="shared" si="26"/>
        <v>753.94540538492038</v>
      </c>
      <c r="CR29" s="41">
        <f t="shared" si="26"/>
        <v>1211.5526036424999</v>
      </c>
      <c r="CS29" s="41">
        <f t="shared" si="26"/>
        <v>1182.2885963895205</v>
      </c>
      <c r="CT29" s="28">
        <f t="shared" si="26"/>
        <v>510.27968073630109</v>
      </c>
      <c r="CU29" s="41">
        <f t="shared" ref="CU29:DB29" si="27">CU5-CU13</f>
        <v>57.981420492630036</v>
      </c>
      <c r="CV29" s="41">
        <f t="shared" si="27"/>
        <v>-52.479792542790165</v>
      </c>
      <c r="CW29" s="41">
        <f t="shared" si="27"/>
        <v>407.37238336208975</v>
      </c>
      <c r="CX29" s="41">
        <f t="shared" si="27"/>
        <v>952.40693303830949</v>
      </c>
      <c r="CY29" s="41">
        <f t="shared" si="27"/>
        <v>1023.81743987141</v>
      </c>
      <c r="CZ29" s="41">
        <f t="shared" si="27"/>
        <v>695.74358961527923</v>
      </c>
      <c r="DA29" s="41">
        <f t="shared" si="27"/>
        <v>1074.8434791588606</v>
      </c>
      <c r="DB29" s="41">
        <f t="shared" si="27"/>
        <v>1013.7282237686895</v>
      </c>
      <c r="DC29" s="41">
        <f t="shared" ref="DC29:DI29" si="28">DC5-DC13</f>
        <v>742.46039146777912</v>
      </c>
      <c r="DD29" s="41">
        <f t="shared" si="28"/>
        <v>1024.9778147301186</v>
      </c>
      <c r="DE29" s="41">
        <f t="shared" si="28"/>
        <v>876.03218243050105</v>
      </c>
      <c r="DF29" s="28">
        <f>DF5-DF13</f>
        <v>4.7202832947004936</v>
      </c>
      <c r="DG29" s="41">
        <f t="shared" si="28"/>
        <v>-5.9126730550500497</v>
      </c>
      <c r="DH29" s="41">
        <f t="shared" si="28"/>
        <v>-192.90334243509005</v>
      </c>
      <c r="DI29" s="41">
        <f t="shared" si="28"/>
        <v>341.25586425667007</v>
      </c>
      <c r="DJ29" s="41">
        <f t="shared" ref="DJ29:DQ29" si="29">DJ5-DJ13</f>
        <v>261.19142546411967</v>
      </c>
      <c r="DK29" s="41">
        <f t="shared" si="29"/>
        <v>197.32965039156988</v>
      </c>
      <c r="DL29" s="41">
        <f t="shared" si="29"/>
        <v>-213.72535678178974</v>
      </c>
      <c r="DM29" s="41">
        <f t="shared" si="29"/>
        <v>-4.5692130129400539</v>
      </c>
      <c r="DN29" s="41">
        <f t="shared" si="29"/>
        <v>-109.11959455177021</v>
      </c>
      <c r="DO29" s="41">
        <f t="shared" si="29"/>
        <v>-295.7579588608296</v>
      </c>
      <c r="DP29" s="41">
        <f t="shared" si="29"/>
        <v>-137.37443400989832</v>
      </c>
      <c r="DQ29" s="41">
        <f t="shared" si="29"/>
        <v>-123.30800225420171</v>
      </c>
      <c r="DR29" s="28">
        <f t="shared" ref="DR29:DX29" si="30">DR5-DR13</f>
        <v>-676.56817182039777</v>
      </c>
      <c r="DS29" s="41">
        <f t="shared" si="30"/>
        <v>-128.52141405317013</v>
      </c>
      <c r="DT29" s="41">
        <f t="shared" si="30"/>
        <v>-375.89103629790998</v>
      </c>
      <c r="DU29" s="41">
        <f t="shared" si="30"/>
        <v>246.60413733797986</v>
      </c>
      <c r="DV29" s="41">
        <f t="shared" si="30"/>
        <v>455.73736965031912</v>
      </c>
      <c r="DW29" s="41">
        <f t="shared" si="30"/>
        <v>556.06560081637053</v>
      </c>
      <c r="DX29" s="41">
        <f t="shared" si="30"/>
        <v>446.68306821636997</v>
      </c>
    </row>
    <row r="30" spans="1:128" ht="15" customHeight="1" x14ac:dyDescent="0.25">
      <c r="A30" s="18"/>
      <c r="B30" s="18" t="s">
        <v>44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3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32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32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32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32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32"/>
      <c r="BW30" s="18"/>
      <c r="BX30" s="18"/>
      <c r="BY30" s="18"/>
      <c r="BZ30" s="18"/>
      <c r="CA30" s="18"/>
      <c r="CB30" s="44"/>
      <c r="CC30" s="44"/>
      <c r="CD30" s="44"/>
      <c r="CE30" s="44"/>
      <c r="CF30" s="44"/>
      <c r="CG30" s="44"/>
      <c r="CH30" s="32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32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32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32"/>
      <c r="DS30" s="44"/>
      <c r="DT30" s="44"/>
      <c r="DU30" s="44"/>
      <c r="DV30" s="44"/>
      <c r="DW30" s="44"/>
      <c r="DX30" s="44"/>
    </row>
    <row r="31" spans="1:128" s="7" customFormat="1" ht="14.25" x14ac:dyDescent="0.2">
      <c r="A31" s="5">
        <v>4</v>
      </c>
      <c r="B31" s="6" t="s">
        <v>45</v>
      </c>
      <c r="C31" s="22">
        <f t="shared" ref="C31:BG31" si="31">-C29</f>
        <v>-97.700267822799987</v>
      </c>
      <c r="D31" s="22">
        <f t="shared" si="31"/>
        <v>-85.688838254029974</v>
      </c>
      <c r="E31" s="22">
        <f t="shared" si="31"/>
        <v>-400.42108991769032</v>
      </c>
      <c r="F31" s="22">
        <f t="shared" si="31"/>
        <v>-703.73620940980027</v>
      </c>
      <c r="G31" s="22">
        <f t="shared" si="31"/>
        <v>-777.16393094618979</v>
      </c>
      <c r="H31" s="22">
        <f t="shared" si="31"/>
        <v>-708.33866609815004</v>
      </c>
      <c r="I31" s="22">
        <f t="shared" si="31"/>
        <v>-886.65984797539068</v>
      </c>
      <c r="J31" s="22">
        <f t="shared" si="31"/>
        <v>-922.6802966371497</v>
      </c>
      <c r="K31" s="22">
        <f t="shared" si="31"/>
        <v>-831.5947004501204</v>
      </c>
      <c r="L31" s="22">
        <f t="shared" si="31"/>
        <v>-818.07336941799986</v>
      </c>
      <c r="M31" s="22">
        <f t="shared" si="31"/>
        <v>-771.72121828813033</v>
      </c>
      <c r="N31" s="29">
        <f t="shared" si="31"/>
        <v>34.886364634299753</v>
      </c>
      <c r="O31" s="22">
        <f t="shared" si="31"/>
        <v>-119.87731921003001</v>
      </c>
      <c r="P31" s="22">
        <f t="shared" si="31"/>
        <v>-73.56263993152993</v>
      </c>
      <c r="Q31" s="22">
        <f t="shared" si="31"/>
        <v>-286.81633084265991</v>
      </c>
      <c r="R31" s="22">
        <f t="shared" si="31"/>
        <v>-286.08617750112035</v>
      </c>
      <c r="S31" s="22">
        <f t="shared" si="31"/>
        <v>-484.49546136610979</v>
      </c>
      <c r="T31" s="22">
        <f t="shared" si="31"/>
        <v>-403.00201436501993</v>
      </c>
      <c r="U31" s="22">
        <f t="shared" si="31"/>
        <v>-502.11874854548023</v>
      </c>
      <c r="V31" s="22">
        <f t="shared" si="31"/>
        <v>-395.34124248925036</v>
      </c>
      <c r="W31" s="22">
        <f t="shared" si="31"/>
        <v>-251.26841377590972</v>
      </c>
      <c r="X31" s="22">
        <f t="shared" si="31"/>
        <v>-370.3876942718498</v>
      </c>
      <c r="Y31" s="22">
        <f t="shared" si="31"/>
        <v>-236.46602689395968</v>
      </c>
      <c r="Z31" s="29">
        <f t="shared" si="31"/>
        <v>278.66152945381964</v>
      </c>
      <c r="AA31" s="22">
        <f t="shared" si="31"/>
        <v>-82.488013176549998</v>
      </c>
      <c r="AB31" s="22">
        <f t="shared" si="31"/>
        <v>16.236813760240011</v>
      </c>
      <c r="AC31" s="22">
        <f t="shared" si="31"/>
        <v>-193.87834053766028</v>
      </c>
      <c r="AD31" s="22">
        <f t="shared" si="31"/>
        <v>-317.16081536909951</v>
      </c>
      <c r="AE31" s="22">
        <f t="shared" si="31"/>
        <v>-262.70517749996998</v>
      </c>
      <c r="AF31" s="22">
        <f t="shared" si="31"/>
        <v>-5.232989092340631</v>
      </c>
      <c r="AG31" s="22">
        <f t="shared" si="31"/>
        <v>-158.74699598630923</v>
      </c>
      <c r="AH31" s="22">
        <f t="shared" si="31"/>
        <v>-81.008136273930177</v>
      </c>
      <c r="AI31" s="22">
        <f t="shared" si="31"/>
        <v>73.567689640500248</v>
      </c>
      <c r="AJ31" s="22">
        <f t="shared" si="31"/>
        <v>-86.593066938560696</v>
      </c>
      <c r="AK31" s="22">
        <f t="shared" si="31"/>
        <v>17.474653791600758</v>
      </c>
      <c r="AL31" s="29">
        <f t="shared" si="31"/>
        <v>641.48041458573061</v>
      </c>
      <c r="AM31" s="22">
        <f t="shared" si="31"/>
        <v>110.16230797957002</v>
      </c>
      <c r="AN31" s="22">
        <f t="shared" si="31"/>
        <v>147.38283584694</v>
      </c>
      <c r="AO31" s="22">
        <f t="shared" si="31"/>
        <v>-107.35501480818016</v>
      </c>
      <c r="AP31" s="22">
        <f t="shared" si="31"/>
        <v>-338.83888385014006</v>
      </c>
      <c r="AQ31" s="22">
        <f t="shared" si="31"/>
        <v>-300.81151224464975</v>
      </c>
      <c r="AR31" s="22">
        <f t="shared" si="31"/>
        <v>-90.211733825470219</v>
      </c>
      <c r="AS31" s="22">
        <f t="shared" si="31"/>
        <v>-308.94968824189982</v>
      </c>
      <c r="AT31" s="22">
        <f t="shared" si="31"/>
        <v>-283.03598846923978</v>
      </c>
      <c r="AU31" s="22">
        <f t="shared" si="31"/>
        <v>-174.97490341510002</v>
      </c>
      <c r="AV31" s="22">
        <f t="shared" si="31"/>
        <v>-222.94353377548032</v>
      </c>
      <c r="AW31" s="22">
        <f t="shared" si="31"/>
        <v>-65.049789148920354</v>
      </c>
      <c r="AX31" s="29">
        <f t="shared" si="31"/>
        <v>447.60502000913039</v>
      </c>
      <c r="AY31" s="22">
        <f t="shared" si="31"/>
        <v>73.497782897119976</v>
      </c>
      <c r="AZ31" s="22">
        <f t="shared" si="31"/>
        <v>200.21451410791997</v>
      </c>
      <c r="BA31" s="22">
        <f t="shared" si="31"/>
        <v>-241.89756642281009</v>
      </c>
      <c r="BB31" s="22">
        <f t="shared" si="31"/>
        <v>-548.46355427277012</v>
      </c>
      <c r="BC31" s="22">
        <f t="shared" si="31"/>
        <v>-543.70058870389994</v>
      </c>
      <c r="BD31" s="22">
        <f t="shared" si="31"/>
        <v>-364.41740851529994</v>
      </c>
      <c r="BE31" s="22">
        <f t="shared" si="31"/>
        <v>-586.24953989414917</v>
      </c>
      <c r="BF31" s="22">
        <f t="shared" si="31"/>
        <v>-482.66649675743884</v>
      </c>
      <c r="BG31" s="22">
        <f t="shared" si="31"/>
        <v>-396.69659688389038</v>
      </c>
      <c r="BH31" s="22">
        <f t="shared" ref="BH31:BL31" si="32">-BH29</f>
        <v>-502.95433081770989</v>
      </c>
      <c r="BI31" s="22">
        <f t="shared" si="32"/>
        <v>-398.43258802697892</v>
      </c>
      <c r="BJ31" s="29">
        <f t="shared" si="32"/>
        <v>171.60005058629758</v>
      </c>
      <c r="BK31" s="22">
        <f t="shared" si="32"/>
        <v>54.777815735470028</v>
      </c>
      <c r="BL31" s="22">
        <f t="shared" si="32"/>
        <v>201.52318873860997</v>
      </c>
      <c r="BM31" s="22">
        <f t="shared" ref="BM31:BN31" si="33">-BM29</f>
        <v>-146.63806126118993</v>
      </c>
      <c r="BN31" s="22">
        <f t="shared" si="33"/>
        <v>-383.07373252120988</v>
      </c>
      <c r="BO31" s="22">
        <f t="shared" ref="BO31:BP31" si="34">-BO29</f>
        <v>-430.50317256616017</v>
      </c>
      <c r="BP31" s="22">
        <f t="shared" si="34"/>
        <v>-276.5914630581301</v>
      </c>
      <c r="BQ31" s="22">
        <f t="shared" ref="BQ31:CC31" si="35">-BQ29</f>
        <v>-418.79317077793894</v>
      </c>
      <c r="BR31" s="22">
        <f t="shared" si="35"/>
        <v>-460.8008438004199</v>
      </c>
      <c r="BS31" s="22">
        <f t="shared" si="35"/>
        <v>-368.06037167995055</v>
      </c>
      <c r="BT31" s="22">
        <f t="shared" si="35"/>
        <v>-545.4321985227707</v>
      </c>
      <c r="BU31" s="22">
        <f t="shared" si="35"/>
        <v>-501.76917616136961</v>
      </c>
      <c r="BV31" s="29">
        <f t="shared" si="35"/>
        <v>12.598015922521881</v>
      </c>
      <c r="BW31" s="22">
        <f t="shared" si="35"/>
        <v>-41.503634615620001</v>
      </c>
      <c r="BX31" s="22">
        <f t="shared" si="35"/>
        <v>91.573430625570154</v>
      </c>
      <c r="BY31" s="22">
        <f t="shared" si="35"/>
        <v>-348.90097311952991</v>
      </c>
      <c r="BZ31" s="22">
        <f t="shared" si="35"/>
        <v>-400.19834623987026</v>
      </c>
      <c r="CA31" s="22">
        <f t="shared" si="35"/>
        <v>-620.83087311889949</v>
      </c>
      <c r="CB31" s="22">
        <f t="shared" si="35"/>
        <v>-437.33991883309955</v>
      </c>
      <c r="CC31" s="22">
        <f t="shared" si="35"/>
        <v>-638.57998663469061</v>
      </c>
      <c r="CD31" s="22">
        <f t="shared" ref="CD31:CG31" si="36">-CD29</f>
        <v>-627.55006078346105</v>
      </c>
      <c r="CE31" s="22">
        <f t="shared" si="36"/>
        <v>-503.49703008841971</v>
      </c>
      <c r="CF31" s="22">
        <f t="shared" si="36"/>
        <v>-760.60261865472967</v>
      </c>
      <c r="CG31" s="22">
        <f t="shared" si="36"/>
        <v>-695.92045787459938</v>
      </c>
      <c r="CH31" s="29">
        <f t="shared" ref="CH31:DB31" si="37">-CH29</f>
        <v>51.906410870698892</v>
      </c>
      <c r="CI31" s="42">
        <f t="shared" si="37"/>
        <v>-38.290059631950044</v>
      </c>
      <c r="CJ31" s="42">
        <f t="shared" si="37"/>
        <v>70.96915727128021</v>
      </c>
      <c r="CK31" s="42">
        <f t="shared" si="37"/>
        <v>-343.08819242580012</v>
      </c>
      <c r="CL31" s="42">
        <f t="shared" si="37"/>
        <v>-527.10349410735989</v>
      </c>
      <c r="CM31" s="42">
        <f t="shared" si="37"/>
        <v>-724.17782059851925</v>
      </c>
      <c r="CN31" s="42">
        <f t="shared" si="37"/>
        <v>-507.94566060068064</v>
      </c>
      <c r="CO31" s="42">
        <f t="shared" si="37"/>
        <v>-861.95837028325968</v>
      </c>
      <c r="CP31" s="42">
        <f t="shared" si="37"/>
        <v>-859.98787715514936</v>
      </c>
      <c r="CQ31" s="42">
        <f t="shared" si="37"/>
        <v>-753.94540538492038</v>
      </c>
      <c r="CR31" s="42">
        <f t="shared" si="37"/>
        <v>-1211.5526036424999</v>
      </c>
      <c r="CS31" s="42">
        <f t="shared" si="37"/>
        <v>-1182.2885963895205</v>
      </c>
      <c r="CT31" s="29">
        <f t="shared" si="37"/>
        <v>-510.27968073630109</v>
      </c>
      <c r="CU31" s="42">
        <f t="shared" si="37"/>
        <v>-57.981420492630036</v>
      </c>
      <c r="CV31" s="42">
        <f t="shared" si="37"/>
        <v>52.479792542790165</v>
      </c>
      <c r="CW31" s="42">
        <f t="shared" si="37"/>
        <v>-407.37238336208975</v>
      </c>
      <c r="CX31" s="42">
        <f t="shared" si="37"/>
        <v>-952.40693303830949</v>
      </c>
      <c r="CY31" s="42">
        <f t="shared" si="37"/>
        <v>-1023.81743987141</v>
      </c>
      <c r="CZ31" s="42">
        <f t="shared" si="37"/>
        <v>-695.74358961527923</v>
      </c>
      <c r="DA31" s="42">
        <f t="shared" si="37"/>
        <v>-1074.8434791588606</v>
      </c>
      <c r="DB31" s="42">
        <f t="shared" si="37"/>
        <v>-1013.7282237686895</v>
      </c>
      <c r="DC31" s="42">
        <f t="shared" ref="DC31:DJ31" si="38">-DC29</f>
        <v>-742.46039146777912</v>
      </c>
      <c r="DD31" s="42">
        <f t="shared" si="38"/>
        <v>-1024.9778147301186</v>
      </c>
      <c r="DE31" s="42">
        <f t="shared" si="38"/>
        <v>-876.03218243050105</v>
      </c>
      <c r="DF31" s="29">
        <f>-DF29</f>
        <v>-4.7202832947004936</v>
      </c>
      <c r="DG31" s="42">
        <f t="shared" si="38"/>
        <v>5.9126730550500497</v>
      </c>
      <c r="DH31" s="42">
        <f t="shared" si="38"/>
        <v>192.90334243509005</v>
      </c>
      <c r="DI31" s="42">
        <f t="shared" si="38"/>
        <v>-341.25586425667007</v>
      </c>
      <c r="DJ31" s="42">
        <f t="shared" si="38"/>
        <v>-261.19142546411967</v>
      </c>
      <c r="DK31" s="42">
        <f t="shared" ref="DK31:DQ31" si="39">-DK29</f>
        <v>-197.32965039156988</v>
      </c>
      <c r="DL31" s="42">
        <f t="shared" si="39"/>
        <v>213.72535678178974</v>
      </c>
      <c r="DM31" s="42">
        <f t="shared" si="39"/>
        <v>4.5692130129400539</v>
      </c>
      <c r="DN31" s="42">
        <f t="shared" si="39"/>
        <v>109.11959455177021</v>
      </c>
      <c r="DO31" s="42">
        <f t="shared" si="39"/>
        <v>295.7579588608296</v>
      </c>
      <c r="DP31" s="42">
        <f t="shared" si="39"/>
        <v>137.37443400989832</v>
      </c>
      <c r="DQ31" s="42">
        <f t="shared" si="39"/>
        <v>123.30800225420171</v>
      </c>
      <c r="DR31" s="29">
        <f t="shared" ref="DR31:DX31" si="40">-DR29</f>
        <v>676.56817182039777</v>
      </c>
      <c r="DS31" s="42">
        <f t="shared" si="40"/>
        <v>128.52141405317013</v>
      </c>
      <c r="DT31" s="42">
        <f t="shared" si="40"/>
        <v>375.89103629790998</v>
      </c>
      <c r="DU31" s="42">
        <f t="shared" si="40"/>
        <v>-246.60413733797986</v>
      </c>
      <c r="DV31" s="42">
        <f t="shared" si="40"/>
        <v>-455.73736965031912</v>
      </c>
      <c r="DW31" s="42">
        <f t="shared" si="40"/>
        <v>-556.06560081637053</v>
      </c>
      <c r="DX31" s="42">
        <f t="shared" si="40"/>
        <v>-446.68306821636997</v>
      </c>
    </row>
    <row r="32" spans="1:128" ht="30" x14ac:dyDescent="0.25">
      <c r="A32" s="14" t="s">
        <v>46</v>
      </c>
      <c r="B32" s="15" t="s">
        <v>103</v>
      </c>
      <c r="C32" s="23">
        <f t="shared" ref="C32:BH32" si="41">C33+C34</f>
        <v>0.52774926</v>
      </c>
      <c r="D32" s="23">
        <f t="shared" si="41"/>
        <v>0.54305974000000001</v>
      </c>
      <c r="E32" s="23">
        <f t="shared" si="41"/>
        <v>0.61392100000000005</v>
      </c>
      <c r="F32" s="23">
        <f t="shared" si="41"/>
        <v>-12.14475429108</v>
      </c>
      <c r="G32" s="23">
        <f t="shared" si="41"/>
        <v>-9.6392751510800014</v>
      </c>
      <c r="H32" s="23">
        <f t="shared" si="41"/>
        <v>-19.533458693530001</v>
      </c>
      <c r="I32" s="23">
        <f t="shared" si="41"/>
        <v>-21.138100153530001</v>
      </c>
      <c r="J32" s="23">
        <f t="shared" si="41"/>
        <v>-27.626415513529999</v>
      </c>
      <c r="K32" s="23">
        <f t="shared" si="41"/>
        <v>-36.039234174109993</v>
      </c>
      <c r="L32" s="23">
        <f t="shared" si="41"/>
        <v>-53.078621298909994</v>
      </c>
      <c r="M32" s="23">
        <f t="shared" si="41"/>
        <v>-48.077837978020014</v>
      </c>
      <c r="N32" s="31">
        <f t="shared" si="41"/>
        <v>-58.202600732430007</v>
      </c>
      <c r="O32" s="23">
        <f t="shared" si="41"/>
        <v>1.593002E-2</v>
      </c>
      <c r="P32" s="23">
        <f t="shared" si="41"/>
        <v>0.70159959499999991</v>
      </c>
      <c r="Q32" s="23">
        <f t="shared" si="41"/>
        <v>-13.044109565000001</v>
      </c>
      <c r="R32" s="23">
        <f t="shared" si="41"/>
        <v>-14.808380645</v>
      </c>
      <c r="S32" s="23">
        <f t="shared" si="41"/>
        <v>-7.3685937010000018</v>
      </c>
      <c r="T32" s="23">
        <f t="shared" si="41"/>
        <v>-31.395525719329999</v>
      </c>
      <c r="U32" s="23">
        <f t="shared" si="41"/>
        <v>-31.091398419330002</v>
      </c>
      <c r="V32" s="23">
        <f t="shared" si="41"/>
        <v>-10.596435739330005</v>
      </c>
      <c r="W32" s="23">
        <f t="shared" si="41"/>
        <v>-15.713491117730008</v>
      </c>
      <c r="X32" s="23">
        <f t="shared" si="41"/>
        <v>3.4445687422699933</v>
      </c>
      <c r="Y32" s="23">
        <f t="shared" si="41"/>
        <v>9.8843210785700109</v>
      </c>
      <c r="Z32" s="31">
        <f t="shared" si="41"/>
        <v>38.175959838570009</v>
      </c>
      <c r="AA32" s="23">
        <f t="shared" si="41"/>
        <v>0.11206384</v>
      </c>
      <c r="AB32" s="23">
        <f t="shared" si="41"/>
        <v>0.13458898499999999</v>
      </c>
      <c r="AC32" s="23">
        <f t="shared" si="41"/>
        <v>-0.56208185499999996</v>
      </c>
      <c r="AD32" s="23">
        <f t="shared" si="41"/>
        <v>11.796961124999999</v>
      </c>
      <c r="AE32" s="23">
        <f t="shared" si="41"/>
        <v>10.227517385000001</v>
      </c>
      <c r="AF32" s="23">
        <f t="shared" si="41"/>
        <v>8.3087076849999981</v>
      </c>
      <c r="AG32" s="23">
        <f t="shared" si="41"/>
        <v>20.894430643850001</v>
      </c>
      <c r="AH32" s="23">
        <f t="shared" si="41"/>
        <v>43.832419508849995</v>
      </c>
      <c r="AI32" s="23">
        <f t="shared" si="41"/>
        <v>43.347695508769988</v>
      </c>
      <c r="AJ32" s="23">
        <f t="shared" si="41"/>
        <v>79.689900008850003</v>
      </c>
      <c r="AK32" s="23">
        <f t="shared" si="41"/>
        <v>84.712773288850002</v>
      </c>
      <c r="AL32" s="31">
        <f t="shared" si="41"/>
        <v>77.610485798529979</v>
      </c>
      <c r="AM32" s="23">
        <f t="shared" si="41"/>
        <v>0.22136472199999999</v>
      </c>
      <c r="AN32" s="23">
        <f t="shared" si="41"/>
        <v>0</v>
      </c>
      <c r="AO32" s="23">
        <f t="shared" si="41"/>
        <v>-1.429920713</v>
      </c>
      <c r="AP32" s="23">
        <f t="shared" si="41"/>
        <v>-20.89030656085</v>
      </c>
      <c r="AQ32" s="23">
        <f t="shared" si="41"/>
        <v>-19.091000540849997</v>
      </c>
      <c r="AR32" s="23">
        <f t="shared" si="41"/>
        <v>-26.53477473825</v>
      </c>
      <c r="AS32" s="23">
        <f t="shared" si="41"/>
        <v>-17.735288029910009</v>
      </c>
      <c r="AT32" s="23">
        <f t="shared" si="41"/>
        <v>-20.715671104910001</v>
      </c>
      <c r="AU32" s="23">
        <f t="shared" si="41"/>
        <v>-29.742937104909998</v>
      </c>
      <c r="AV32" s="23">
        <f t="shared" si="41"/>
        <v>3.8563878950899948</v>
      </c>
      <c r="AW32" s="23">
        <f t="shared" si="41"/>
        <v>-2.7189331049100076</v>
      </c>
      <c r="AX32" s="31">
        <f t="shared" si="41"/>
        <v>-9.2359281049100019</v>
      </c>
      <c r="AY32" s="23">
        <f t="shared" si="41"/>
        <v>-0.27403299999999997</v>
      </c>
      <c r="AZ32" s="23">
        <f t="shared" si="41"/>
        <v>-3.3616979999999996</v>
      </c>
      <c r="BA32" s="23">
        <f t="shared" si="41"/>
        <v>-8.8966159999999999</v>
      </c>
      <c r="BB32" s="23">
        <f t="shared" si="41"/>
        <v>-9.1082409999999996</v>
      </c>
      <c r="BC32" s="23">
        <f t="shared" si="41"/>
        <v>-14.091875</v>
      </c>
      <c r="BD32" s="23">
        <f t="shared" si="41"/>
        <v>-27.631780631120002</v>
      </c>
      <c r="BE32" s="23">
        <f t="shared" si="41"/>
        <v>-16.357701631120005</v>
      </c>
      <c r="BF32" s="23">
        <f t="shared" si="41"/>
        <v>-11.362898631120004</v>
      </c>
      <c r="BG32" s="23">
        <f t="shared" si="41"/>
        <v>-1.2789356311199995</v>
      </c>
      <c r="BH32" s="23">
        <f t="shared" si="41"/>
        <v>8.1821263251200094</v>
      </c>
      <c r="BI32" s="23">
        <f t="shared" ref="BI32:BN32" si="42">BI33+BI34</f>
        <v>-4.0953792248799914</v>
      </c>
      <c r="BJ32" s="31">
        <f t="shared" si="42"/>
        <v>-5.7810043648799905</v>
      </c>
      <c r="BK32" s="23">
        <f t="shared" si="42"/>
        <v>-0.19903799999999999</v>
      </c>
      <c r="BL32" s="23">
        <f t="shared" si="42"/>
        <v>-2.4829619999999997</v>
      </c>
      <c r="BM32" s="23">
        <f t="shared" si="42"/>
        <v>-7.9337424500000004</v>
      </c>
      <c r="BN32" s="23">
        <f t="shared" si="42"/>
        <v>-13.62444545</v>
      </c>
      <c r="BO32" s="23">
        <f t="shared" ref="BO32:BQ32" si="43">BO33+BO34</f>
        <v>-5.8833594499999986</v>
      </c>
      <c r="BP32" s="23">
        <f t="shared" si="43"/>
        <v>-34.310881449999997</v>
      </c>
      <c r="BQ32" s="23">
        <f t="shared" si="43"/>
        <v>-34.066530849999999</v>
      </c>
      <c r="BR32" s="23">
        <f t="shared" ref="BR32:CL32" si="44">BR33+BR34</f>
        <v>-41.191919849999998</v>
      </c>
      <c r="BS32" s="23">
        <f t="shared" si="44"/>
        <v>-42.566050957499996</v>
      </c>
      <c r="BT32" s="23">
        <f t="shared" si="44"/>
        <v>-51.343630074500005</v>
      </c>
      <c r="BU32" s="23">
        <f t="shared" si="44"/>
        <v>4.6076187755000149</v>
      </c>
      <c r="BV32" s="31">
        <f t="shared" si="44"/>
        <v>31.985037075500003</v>
      </c>
      <c r="BW32" s="23">
        <f t="shared" si="44"/>
        <v>-0.17661500000000002</v>
      </c>
      <c r="BX32" s="23">
        <f t="shared" si="44"/>
        <v>-2.3828950000000004</v>
      </c>
      <c r="BY32" s="23">
        <f t="shared" si="44"/>
        <v>-5.9084289999999999</v>
      </c>
      <c r="BZ32" s="23">
        <f t="shared" si="44"/>
        <v>-11.863389399999999</v>
      </c>
      <c r="CA32" s="23">
        <f t="shared" si="44"/>
        <v>-16.55693449168</v>
      </c>
      <c r="CB32" s="23">
        <f t="shared" si="44"/>
        <v>-17.048294234879997</v>
      </c>
      <c r="CC32" s="23">
        <f t="shared" si="44"/>
        <v>-11.913074734879991</v>
      </c>
      <c r="CD32" s="23">
        <f t="shared" si="44"/>
        <v>-8.8723787448800024</v>
      </c>
      <c r="CE32" s="23">
        <f t="shared" si="44"/>
        <v>3.8006718151199976</v>
      </c>
      <c r="CF32" s="23">
        <f t="shared" si="44"/>
        <v>15.060773875120006</v>
      </c>
      <c r="CG32" s="23">
        <f t="shared" si="44"/>
        <v>36.000555050220001</v>
      </c>
      <c r="CH32" s="31">
        <f>CH33+CH34</f>
        <v>97.029913170219999</v>
      </c>
      <c r="CI32" s="48">
        <f t="shared" si="44"/>
        <v>-0.37800100000000003</v>
      </c>
      <c r="CJ32" s="48">
        <f t="shared" si="44"/>
        <v>-0.865761</v>
      </c>
      <c r="CK32" s="48">
        <f t="shared" si="44"/>
        <v>201.81232687000002</v>
      </c>
      <c r="CL32" s="48">
        <f t="shared" si="44"/>
        <v>-6.9827467499999996</v>
      </c>
      <c r="CM32" s="48">
        <f t="shared" ref="CM32:CX32" si="45">CM33+CM34</f>
        <v>-1.637181749999999</v>
      </c>
      <c r="CN32" s="48">
        <f t="shared" si="45"/>
        <v>9.1627583500000007</v>
      </c>
      <c r="CO32" s="48">
        <f t="shared" si="45"/>
        <v>10.032441350000003</v>
      </c>
      <c r="CP32" s="48">
        <f t="shared" si="45"/>
        <v>4.0093221000000057</v>
      </c>
      <c r="CQ32" s="48">
        <f t="shared" si="45"/>
        <v>1.606887449999995</v>
      </c>
      <c r="CR32" s="48">
        <f t="shared" si="45"/>
        <v>11.2876210851</v>
      </c>
      <c r="CS32" s="48">
        <f t="shared" si="45"/>
        <v>11.82604908510001</v>
      </c>
      <c r="CT32" s="31">
        <f t="shared" si="45"/>
        <v>2.3499085099999206E-2</v>
      </c>
      <c r="CU32" s="48">
        <f t="shared" si="45"/>
        <v>-1.598821</v>
      </c>
      <c r="CV32" s="48">
        <f t="shared" si="45"/>
        <v>-2.0467770000000001</v>
      </c>
      <c r="CW32" s="48">
        <f t="shared" si="45"/>
        <v>-0.39491500000000002</v>
      </c>
      <c r="CX32" s="48">
        <f t="shared" si="45"/>
        <v>-7.3053600000000003</v>
      </c>
      <c r="CY32" s="48">
        <f t="shared" ref="CY32:DD32" si="46">CY33+CY34</f>
        <v>-2.7127240000000006</v>
      </c>
      <c r="CZ32" s="48">
        <f t="shared" si="46"/>
        <v>-10.95997305</v>
      </c>
      <c r="DA32" s="48">
        <f t="shared" si="46"/>
        <v>-16.415053049999997</v>
      </c>
      <c r="DB32" s="48">
        <f t="shared" si="46"/>
        <v>-15.252940049999998</v>
      </c>
      <c r="DC32" s="48">
        <f t="shared" si="46"/>
        <v>-13.359981050000002</v>
      </c>
      <c r="DD32" s="48">
        <f t="shared" si="46"/>
        <v>5.7683538968000008</v>
      </c>
      <c r="DE32" s="48">
        <f t="shared" ref="DE32:DQ32" si="47">DE33+DE34</f>
        <v>16.522760496800004</v>
      </c>
      <c r="DF32" s="31">
        <f t="shared" si="47"/>
        <v>40.3870497968</v>
      </c>
      <c r="DG32" s="37">
        <f t="shared" si="47"/>
        <v>8.0416000000000001E-2</v>
      </c>
      <c r="DH32" s="37">
        <f t="shared" si="47"/>
        <v>-1.045631</v>
      </c>
      <c r="DI32" s="37">
        <f t="shared" si="47"/>
        <v>-0.85255199999999998</v>
      </c>
      <c r="DJ32" s="37">
        <f t="shared" si="47"/>
        <v>22.6756946</v>
      </c>
      <c r="DK32" s="37">
        <f t="shared" si="47"/>
        <v>27.631799900000004</v>
      </c>
      <c r="DL32" s="37">
        <f t="shared" si="47"/>
        <v>43.123474899999998</v>
      </c>
      <c r="DM32" s="37">
        <f t="shared" si="47"/>
        <v>68.21660589999999</v>
      </c>
      <c r="DN32" s="37">
        <f t="shared" si="47"/>
        <v>65.099973900000009</v>
      </c>
      <c r="DO32" s="37">
        <f t="shared" si="47"/>
        <v>73.283104900000012</v>
      </c>
      <c r="DP32" s="37">
        <f t="shared" si="47"/>
        <v>96.294396500000005</v>
      </c>
      <c r="DQ32" s="37">
        <f t="shared" si="47"/>
        <v>154.3070075</v>
      </c>
      <c r="DR32" s="31">
        <f t="shared" ref="DR32:DX32" si="48">DR33+DR34</f>
        <v>184.63107149999996</v>
      </c>
      <c r="DS32" s="37">
        <f t="shared" si="48"/>
        <v>4.5455999999999995E-3</v>
      </c>
      <c r="DT32" s="37">
        <f t="shared" si="48"/>
        <v>-1.868112</v>
      </c>
      <c r="DU32" s="37">
        <f t="shared" si="48"/>
        <v>-4.3124739999999999</v>
      </c>
      <c r="DV32" s="37">
        <f t="shared" si="48"/>
        <v>31.481663552499999</v>
      </c>
      <c r="DW32" s="37">
        <f t="shared" si="48"/>
        <v>103.56849855249999</v>
      </c>
      <c r="DX32" s="37">
        <f t="shared" si="48"/>
        <v>106.5504610025</v>
      </c>
    </row>
    <row r="33" spans="1:128" x14ac:dyDescent="0.25">
      <c r="A33" s="14" t="s">
        <v>47</v>
      </c>
      <c r="B33" s="16" t="s">
        <v>48</v>
      </c>
      <c r="C33" s="23">
        <v>0.52814700000000003</v>
      </c>
      <c r="D33" s="23">
        <v>0.54362074000000005</v>
      </c>
      <c r="E33" s="23">
        <f>квартал!C33</f>
        <v>0.61590800000000001</v>
      </c>
      <c r="F33" s="23">
        <v>2.4761959999999998</v>
      </c>
      <c r="G33" s="23">
        <v>10.52632914</v>
      </c>
      <c r="H33" s="23">
        <f>квартал!D33</f>
        <v>23.73600914</v>
      </c>
      <c r="I33" s="23">
        <v>24.053557940000001</v>
      </c>
      <c r="J33" s="23">
        <v>24.0780405</v>
      </c>
      <c r="K33" s="23">
        <f>квартал!E33</f>
        <v>24.489117060000002</v>
      </c>
      <c r="L33" s="23">
        <v>24.658497100000002</v>
      </c>
      <c r="M33" s="23">
        <v>36.129692479889997</v>
      </c>
      <c r="N33" s="31">
        <f>квартал!F33</f>
        <v>55.05075057989</v>
      </c>
      <c r="O33" s="23">
        <v>1.788002E-2</v>
      </c>
      <c r="P33" s="23">
        <v>0.70797849999999996</v>
      </c>
      <c r="Q33" s="23">
        <f>квартал!G33</f>
        <v>0.82502980000000004</v>
      </c>
      <c r="R33" s="23">
        <v>0.82901917999999997</v>
      </c>
      <c r="S33" s="23">
        <v>8.8119892489999998</v>
      </c>
      <c r="T33" s="23">
        <f>квартал!H33</f>
        <v>16.469986008999999</v>
      </c>
      <c r="U33" s="23">
        <v>19.393334829</v>
      </c>
      <c r="V33" s="23">
        <v>41.728670629</v>
      </c>
      <c r="W33" s="23">
        <f>квартал!I33</f>
        <v>48.840849628999997</v>
      </c>
      <c r="X33" s="23">
        <v>68.751899628999993</v>
      </c>
      <c r="Y33" s="23">
        <v>83.571808565300003</v>
      </c>
      <c r="Z33" s="31">
        <f>квартал!J33</f>
        <v>119.8550453653</v>
      </c>
      <c r="AA33" s="23">
        <v>0.1165942</v>
      </c>
      <c r="AB33" s="23">
        <v>0.15005205999999999</v>
      </c>
      <c r="AC33" s="23">
        <f>квартал!K33</f>
        <v>0.16760258</v>
      </c>
      <c r="AD33" s="23">
        <v>12.9361882</v>
      </c>
      <c r="AE33" s="23">
        <v>17.947496040000001</v>
      </c>
      <c r="AF33" s="23">
        <f>квартал!L33</f>
        <v>39.858899059999999</v>
      </c>
      <c r="AG33" s="23">
        <v>56.494402860000001</v>
      </c>
      <c r="AH33" s="23">
        <v>80.300478859999998</v>
      </c>
      <c r="AI33" s="23">
        <f>квартал!M33</f>
        <v>96.343255859919992</v>
      </c>
      <c r="AJ33" s="23">
        <v>137.07695586</v>
      </c>
      <c r="AK33" s="23">
        <v>148.07695586</v>
      </c>
      <c r="AL33" s="31">
        <f>квартал!N33</f>
        <v>154.64200485999999</v>
      </c>
      <c r="AM33" s="23">
        <v>0.22178472199999999</v>
      </c>
      <c r="AN33" s="23"/>
      <c r="AO33" s="23">
        <f>квартал!O33</f>
        <v>0.251405722</v>
      </c>
      <c r="AP33" s="23">
        <v>0.26331772199999998</v>
      </c>
      <c r="AQ33" s="23">
        <v>12.268385722</v>
      </c>
      <c r="AR33" s="23">
        <f>квартал!P33</f>
        <v>43.397054722</v>
      </c>
      <c r="AS33" s="23">
        <v>62.904521721999998</v>
      </c>
      <c r="AT33" s="23">
        <v>62.905510722000002</v>
      </c>
      <c r="AU33" s="23">
        <f>квартал!Q33</f>
        <v>62.938529721999998</v>
      </c>
      <c r="AV33" s="23">
        <v>110.155329722</v>
      </c>
      <c r="AW33" s="23">
        <v>110.157239722</v>
      </c>
      <c r="AX33" s="31">
        <f>квартал!R33</f>
        <v>111.494394722</v>
      </c>
      <c r="AY33" s="23">
        <v>9.9154000000000006E-2</v>
      </c>
      <c r="AZ33" s="23">
        <v>0.12870599999999999</v>
      </c>
      <c r="BA33" s="23">
        <f>квартал!S33</f>
        <v>0.207235</v>
      </c>
      <c r="BB33" s="23">
        <v>1.5530079999999999</v>
      </c>
      <c r="BC33" s="23">
        <v>7.0734919999999999</v>
      </c>
      <c r="BD33" s="23">
        <f>квартал!T33</f>
        <v>16.847028000000002</v>
      </c>
      <c r="BE33" s="23">
        <v>31.998749</v>
      </c>
      <c r="BF33" s="23">
        <v>44.015296999999997</v>
      </c>
      <c r="BG33" s="23">
        <f>квартал!U33</f>
        <v>63.307803999999997</v>
      </c>
      <c r="BH33" s="23">
        <v>83.946283956240009</v>
      </c>
      <c r="BI33" s="23">
        <v>93.208939956240002</v>
      </c>
      <c r="BJ33" s="31">
        <v>98.458018956240011</v>
      </c>
      <c r="BK33" s="23">
        <v>3.4308999999999999E-2</v>
      </c>
      <c r="BL33" s="23">
        <v>0.15234</v>
      </c>
      <c r="BM33" s="23">
        <v>0.39974599999999999</v>
      </c>
      <c r="BN33" s="23">
        <v>0.72275800000000001</v>
      </c>
      <c r="BO33" s="23">
        <v>14.820841</v>
      </c>
      <c r="BP33" s="23">
        <v>26.686499000000001</v>
      </c>
      <c r="BQ33" s="23">
        <v>38.510939999999998</v>
      </c>
      <c r="BR33" s="23">
        <v>38.604885000000003</v>
      </c>
      <c r="BS33" s="23">
        <v>53.337681000000003</v>
      </c>
      <c r="BT33" s="23">
        <v>60.981017883</v>
      </c>
      <c r="BU33" s="23">
        <v>128.30386473300001</v>
      </c>
      <c r="BV33" s="31">
        <v>160.50565678300001</v>
      </c>
      <c r="BW33" s="23">
        <v>0.330239</v>
      </c>
      <c r="BX33" s="23">
        <v>0.48013499999999998</v>
      </c>
      <c r="BY33" s="23">
        <v>0.52958799999999995</v>
      </c>
      <c r="BZ33" s="23">
        <v>0.76130699999999996</v>
      </c>
      <c r="CA33" s="23">
        <v>6.1452850000000003</v>
      </c>
      <c r="CB33" s="37">
        <v>42.729339000000003</v>
      </c>
      <c r="CC33" s="37">
        <v>46.229339000000003</v>
      </c>
      <c r="CD33" s="37">
        <v>63.633586999999999</v>
      </c>
      <c r="CE33" s="37">
        <v>80.203580000000002</v>
      </c>
      <c r="CF33" s="37">
        <v>111.659845</v>
      </c>
      <c r="CG33" s="37">
        <v>144.3731263</v>
      </c>
      <c r="CH33" s="31">
        <v>215.32925274999999</v>
      </c>
      <c r="CI33" s="48">
        <v>0.123486</v>
      </c>
      <c r="CJ33" s="23">
        <v>0.19670199999999999</v>
      </c>
      <c r="CK33" s="23">
        <v>312.98882637000003</v>
      </c>
      <c r="CL33" s="23">
        <v>1.73907375</v>
      </c>
      <c r="CM33" s="23">
        <v>7.3297807500000003</v>
      </c>
      <c r="CN33" s="23">
        <v>25.44612175</v>
      </c>
      <c r="CO33" s="23">
        <v>40.521232750000003</v>
      </c>
      <c r="CP33" s="23">
        <v>40.601327750000003</v>
      </c>
      <c r="CQ33" s="23">
        <v>52.668374749999998</v>
      </c>
      <c r="CR33" s="23">
        <v>75.838268749999997</v>
      </c>
      <c r="CS33" s="23">
        <v>86.89028175</v>
      </c>
      <c r="CT33" s="31">
        <v>86.946410749999998</v>
      </c>
      <c r="CU33" s="23">
        <v>9.6661999999999998E-2</v>
      </c>
      <c r="CV33" s="23">
        <v>0.225914</v>
      </c>
      <c r="CW33" s="23">
        <v>2.6158500000000001E-2</v>
      </c>
      <c r="CX33" s="23">
        <v>0.305751</v>
      </c>
      <c r="CY33" s="48">
        <v>7.3803200000000002</v>
      </c>
      <c r="CZ33" s="48">
        <v>7.4328149999999997</v>
      </c>
      <c r="DA33" s="48">
        <v>7.4833290000000003</v>
      </c>
      <c r="DB33" s="48">
        <v>13.473788000000001</v>
      </c>
      <c r="DC33" s="48">
        <v>26.228133</v>
      </c>
      <c r="DD33" s="48">
        <v>63.332766999999997</v>
      </c>
      <c r="DE33" s="48">
        <v>81.749335000000002</v>
      </c>
      <c r="DF33" s="31">
        <v>113.990307</v>
      </c>
      <c r="DG33" s="48">
        <v>8.1503000000000006E-2</v>
      </c>
      <c r="DH33" s="48">
        <v>0.458644</v>
      </c>
      <c r="DI33" s="48">
        <v>0.68761099999999997</v>
      </c>
      <c r="DJ33" s="48">
        <v>29.810479600000001</v>
      </c>
      <c r="DK33" s="48">
        <v>39.104514600000002</v>
      </c>
      <c r="DL33" s="48">
        <v>59.173252599999998</v>
      </c>
      <c r="DM33" s="48">
        <v>89.415334599999994</v>
      </c>
      <c r="DN33" s="48">
        <v>94.442809600000004</v>
      </c>
      <c r="DO33" s="48">
        <v>111.4428096</v>
      </c>
      <c r="DP33" s="48">
        <v>149.4428096</v>
      </c>
      <c r="DQ33" s="48">
        <v>215.9428096</v>
      </c>
      <c r="DR33" s="31">
        <v>267.11810459999998</v>
      </c>
      <c r="DS33" s="48">
        <v>5.3496999999999998E-3</v>
      </c>
      <c r="DT33" s="48">
        <v>0.18380199999999999</v>
      </c>
      <c r="DU33" s="48">
        <v>0.23364199999999999</v>
      </c>
      <c r="DV33" s="48">
        <v>38.097515552499999</v>
      </c>
      <c r="DW33" s="48">
        <v>114.6868485525</v>
      </c>
      <c r="DX33" s="48">
        <v>124.9881663525</v>
      </c>
    </row>
    <row r="34" spans="1:128" x14ac:dyDescent="0.25">
      <c r="A34" s="14" t="s">
        <v>49</v>
      </c>
      <c r="B34" s="16" t="s">
        <v>50</v>
      </c>
      <c r="C34" s="23">
        <v>-3.9774E-4</v>
      </c>
      <c r="D34" s="23">
        <v>-5.6099999999999998E-4</v>
      </c>
      <c r="E34" s="23">
        <f>квартал!C34</f>
        <v>-1.9870000000000001E-3</v>
      </c>
      <c r="F34" s="23">
        <v>-14.62095029108</v>
      </c>
      <c r="G34" s="23">
        <v>-20.165604291080001</v>
      </c>
      <c r="H34" s="23">
        <f>квартал!D34</f>
        <v>-43.269467833530001</v>
      </c>
      <c r="I34" s="23">
        <v>-45.191658093530002</v>
      </c>
      <c r="J34" s="23">
        <v>-51.704456013529999</v>
      </c>
      <c r="K34" s="23">
        <f>квартал!E34</f>
        <v>-60.528351234109998</v>
      </c>
      <c r="L34" s="23">
        <v>-77.737118398909999</v>
      </c>
      <c r="M34" s="23">
        <v>-84.207530457910011</v>
      </c>
      <c r="N34" s="31">
        <f>квартал!F34</f>
        <v>-113.25335131232001</v>
      </c>
      <c r="O34" s="23">
        <v>-1.9499999999999999E-3</v>
      </c>
      <c r="P34" s="23">
        <v>-6.3789049999999998E-3</v>
      </c>
      <c r="Q34" s="23">
        <f>квартал!G34</f>
        <v>-13.869139365000001</v>
      </c>
      <c r="R34" s="23">
        <v>-15.637399824999999</v>
      </c>
      <c r="S34" s="23">
        <v>-16.180582950000002</v>
      </c>
      <c r="T34" s="23">
        <f>квартал!H34</f>
        <v>-47.865511728329999</v>
      </c>
      <c r="U34" s="23">
        <v>-50.484733248330002</v>
      </c>
      <c r="V34" s="23">
        <v>-52.325106368330005</v>
      </c>
      <c r="W34" s="23">
        <f>квартал!I34</f>
        <v>-64.554340746730006</v>
      </c>
      <c r="X34" s="23">
        <v>-65.30733088673</v>
      </c>
      <c r="Y34" s="23">
        <v>-73.687487486729992</v>
      </c>
      <c r="Z34" s="31">
        <f>квартал!J34</f>
        <v>-81.679085526729992</v>
      </c>
      <c r="AA34" s="23">
        <v>-4.5303599999999998E-3</v>
      </c>
      <c r="AB34" s="23">
        <v>-1.5463075E-2</v>
      </c>
      <c r="AC34" s="23">
        <f>квартал!K34</f>
        <v>-0.72968443500000002</v>
      </c>
      <c r="AD34" s="23">
        <v>-1.139227075</v>
      </c>
      <c r="AE34" s="23">
        <v>-7.7199786550000002</v>
      </c>
      <c r="AF34" s="23">
        <f>квартал!L34</f>
        <v>-31.550191375000001</v>
      </c>
      <c r="AG34" s="23">
        <v>-35.59997221615</v>
      </c>
      <c r="AH34" s="23">
        <v>-36.468059351150004</v>
      </c>
      <c r="AI34" s="23">
        <f>квартал!M34</f>
        <v>-52.995560351150004</v>
      </c>
      <c r="AJ34" s="23">
        <v>-57.387055851150002</v>
      </c>
      <c r="AK34" s="23">
        <v>-63.364182571150003</v>
      </c>
      <c r="AL34" s="31">
        <f>квартал!N34</f>
        <v>-77.031519061470007</v>
      </c>
      <c r="AM34" s="23">
        <v>-4.2000000000000002E-4</v>
      </c>
      <c r="AN34" s="23"/>
      <c r="AO34" s="23">
        <f>квартал!O34</f>
        <v>-1.6813264349999999</v>
      </c>
      <c r="AP34" s="23">
        <v>-21.15362428285</v>
      </c>
      <c r="AQ34" s="23">
        <v>-31.359386262849998</v>
      </c>
      <c r="AR34" s="23">
        <f>квартал!P34</f>
        <v>-69.93182946025</v>
      </c>
      <c r="AS34" s="23">
        <v>-80.639809751910008</v>
      </c>
      <c r="AT34" s="23">
        <v>-83.621181826910004</v>
      </c>
      <c r="AU34" s="23">
        <f>квартал!Q34</f>
        <v>-92.681466826909997</v>
      </c>
      <c r="AV34" s="23">
        <v>-106.29894182691001</v>
      </c>
      <c r="AW34" s="23">
        <v>-112.87617282691001</v>
      </c>
      <c r="AX34" s="31">
        <f>квартал!R34</f>
        <v>-120.73032282691</v>
      </c>
      <c r="AY34" s="23">
        <v>-0.37318699999999999</v>
      </c>
      <c r="AZ34" s="23">
        <v>-3.4904039999999998</v>
      </c>
      <c r="BA34" s="23">
        <f>квартал!S34</f>
        <v>-9.1038510000000006</v>
      </c>
      <c r="BB34" s="23">
        <v>-10.661249</v>
      </c>
      <c r="BC34" s="23">
        <v>-21.165367</v>
      </c>
      <c r="BD34" s="23">
        <f>квартал!T34</f>
        <v>-44.478808631120003</v>
      </c>
      <c r="BE34" s="23">
        <v>-48.356450631120005</v>
      </c>
      <c r="BF34" s="23">
        <v>-55.378195631120001</v>
      </c>
      <c r="BG34" s="23">
        <f>квартал!U34</f>
        <v>-64.586739631119997</v>
      </c>
      <c r="BH34" s="23">
        <v>-75.76415763112</v>
      </c>
      <c r="BI34" s="23">
        <v>-97.304319181119993</v>
      </c>
      <c r="BJ34" s="31">
        <v>-104.23902332112</v>
      </c>
      <c r="BK34" s="23">
        <v>-0.233347</v>
      </c>
      <c r="BL34" s="23">
        <v>-2.6353019999999998</v>
      </c>
      <c r="BM34" s="23">
        <v>-8.3334884500000008</v>
      </c>
      <c r="BN34" s="23">
        <v>-14.34720345</v>
      </c>
      <c r="BO34" s="23">
        <v>-20.704200449999998</v>
      </c>
      <c r="BP34" s="23">
        <v>-60.997380450000001</v>
      </c>
      <c r="BQ34" s="23">
        <v>-72.577470849999997</v>
      </c>
      <c r="BR34" s="23">
        <v>-79.796804850000001</v>
      </c>
      <c r="BS34" s="23">
        <v>-95.9037319575</v>
      </c>
      <c r="BT34" s="23">
        <v>-112.32464795750001</v>
      </c>
      <c r="BU34" s="23">
        <v>-123.6962459575</v>
      </c>
      <c r="BV34" s="31">
        <v>-128.5206197075</v>
      </c>
      <c r="BW34" s="23">
        <v>-0.50685400000000003</v>
      </c>
      <c r="BX34" s="23">
        <v>-2.8630300000000002</v>
      </c>
      <c r="BY34" s="23">
        <v>-6.4380170000000003</v>
      </c>
      <c r="BZ34" s="23">
        <v>-12.624696399999999</v>
      </c>
      <c r="CA34" s="23">
        <v>-22.702219491680001</v>
      </c>
      <c r="CB34" s="37">
        <v>-59.77763323488</v>
      </c>
      <c r="CC34" s="37">
        <v>-58.142413734879995</v>
      </c>
      <c r="CD34" s="37">
        <v>-72.505965744880001</v>
      </c>
      <c r="CE34" s="37">
        <v>-76.402908184880005</v>
      </c>
      <c r="CF34" s="37">
        <v>-96.599071124879998</v>
      </c>
      <c r="CG34" s="37">
        <v>-108.37257124977999</v>
      </c>
      <c r="CH34" s="31">
        <v>-118.29933957978</v>
      </c>
      <c r="CI34" s="48">
        <v>-0.50148700000000002</v>
      </c>
      <c r="CJ34" s="23">
        <v>-1.0624629999999999</v>
      </c>
      <c r="CK34" s="23">
        <v>-111.17649950000001</v>
      </c>
      <c r="CL34" s="23">
        <v>-8.7218204999999998</v>
      </c>
      <c r="CM34" s="23">
        <v>-8.9669624999999993</v>
      </c>
      <c r="CN34" s="23">
        <v>-16.283363399999999</v>
      </c>
      <c r="CO34" s="23">
        <v>-30.4887914</v>
      </c>
      <c r="CP34" s="23">
        <v>-36.592005649999997</v>
      </c>
      <c r="CQ34" s="23">
        <v>-51.061487300000003</v>
      </c>
      <c r="CR34" s="23">
        <v>-64.550647664899998</v>
      </c>
      <c r="CS34" s="23">
        <v>-75.06423266489999</v>
      </c>
      <c r="CT34" s="31">
        <v>-86.922911664899999</v>
      </c>
      <c r="CU34" s="23">
        <v>-1.6954830000000001</v>
      </c>
      <c r="CV34" s="23">
        <v>-2.272691</v>
      </c>
      <c r="CW34" s="23">
        <v>-0.42107349999999999</v>
      </c>
      <c r="CX34" s="23">
        <v>-7.6111110000000002</v>
      </c>
      <c r="CY34" s="23">
        <v>-10.093044000000001</v>
      </c>
      <c r="CZ34" s="23">
        <v>-18.39278805</v>
      </c>
      <c r="DA34" s="23">
        <v>-23.898382049999999</v>
      </c>
      <c r="DB34" s="23">
        <v>-28.726728049999998</v>
      </c>
      <c r="DC34" s="23">
        <v>-39.588114050000001</v>
      </c>
      <c r="DD34" s="23">
        <v>-57.564413103199996</v>
      </c>
      <c r="DE34" s="23">
        <v>-65.226574503199998</v>
      </c>
      <c r="DF34" s="31">
        <v>-73.603257203200002</v>
      </c>
      <c r="DG34" s="37">
        <v>-1.0870000000000001E-3</v>
      </c>
      <c r="DH34" s="37">
        <v>-1.504275</v>
      </c>
      <c r="DI34" s="37">
        <v>-1.5401629999999999</v>
      </c>
      <c r="DJ34" s="37">
        <v>-7.1347849999999999</v>
      </c>
      <c r="DK34" s="37">
        <v>-11.472714699999999</v>
      </c>
      <c r="DL34" s="37">
        <v>-16.0497777</v>
      </c>
      <c r="DM34" s="37">
        <v>-21.1987287</v>
      </c>
      <c r="DN34" s="37">
        <v>-29.342835699999998</v>
      </c>
      <c r="DO34" s="37">
        <v>-38.159704699999999</v>
      </c>
      <c r="DP34" s="37">
        <v>-53.148413099999999</v>
      </c>
      <c r="DQ34" s="37">
        <v>-61.635802099999999</v>
      </c>
      <c r="DR34" s="31">
        <v>-82.487033100000005</v>
      </c>
      <c r="DS34" s="37">
        <v>-8.0409999999999998E-4</v>
      </c>
      <c r="DT34" s="37">
        <v>-2.051914</v>
      </c>
      <c r="DU34" s="37">
        <v>-4.5461159999999996</v>
      </c>
      <c r="DV34" s="37">
        <v>-6.6158520000000003</v>
      </c>
      <c r="DW34" s="37">
        <v>-11.11835</v>
      </c>
      <c r="DX34" s="37">
        <v>-18.437705350000002</v>
      </c>
    </row>
    <row r="35" spans="1:128" ht="30" x14ac:dyDescent="0.25">
      <c r="A35" s="14" t="s">
        <v>51</v>
      </c>
      <c r="B35" s="15" t="s">
        <v>92</v>
      </c>
      <c r="C35" s="23">
        <f t="shared" ref="C35:BG35" si="49">C36+C37</f>
        <v>-0.24493688219999998</v>
      </c>
      <c r="D35" s="23">
        <f t="shared" si="49"/>
        <v>16.71624257102</v>
      </c>
      <c r="E35" s="23">
        <f t="shared" si="49"/>
        <v>38.510588115749997</v>
      </c>
      <c r="F35" s="23">
        <f t="shared" si="49"/>
        <v>59.432154870500007</v>
      </c>
      <c r="G35" s="23">
        <f t="shared" si="49"/>
        <v>68.302229388489991</v>
      </c>
      <c r="H35" s="23">
        <f t="shared" si="49"/>
        <v>75.05993592418001</v>
      </c>
      <c r="I35" s="23">
        <f t="shared" si="49"/>
        <v>74.917597342790003</v>
      </c>
      <c r="J35" s="23">
        <f t="shared" si="49"/>
        <v>91.474797098869999</v>
      </c>
      <c r="K35" s="23">
        <f t="shared" si="49"/>
        <v>95.288605972460005</v>
      </c>
      <c r="L35" s="23">
        <f t="shared" si="49"/>
        <v>90.639005324450011</v>
      </c>
      <c r="M35" s="23">
        <f t="shared" si="49"/>
        <v>92.480475127739993</v>
      </c>
      <c r="N35" s="31">
        <f t="shared" si="49"/>
        <v>79.795664424630019</v>
      </c>
      <c r="O35" s="23">
        <f t="shared" si="49"/>
        <v>-0.73142627699999996</v>
      </c>
      <c r="P35" s="23">
        <f t="shared" si="49"/>
        <v>1.4089039227800002</v>
      </c>
      <c r="Q35" s="23">
        <f t="shared" si="49"/>
        <v>-1.7058995012100002</v>
      </c>
      <c r="R35" s="23">
        <f t="shared" si="49"/>
        <v>19.873929950159997</v>
      </c>
      <c r="S35" s="23">
        <f t="shared" si="49"/>
        <v>17.01152457173</v>
      </c>
      <c r="T35" s="23">
        <f t="shared" si="49"/>
        <v>0.2388430620199955</v>
      </c>
      <c r="U35" s="23">
        <f t="shared" si="49"/>
        <v>-5.4688009378799975</v>
      </c>
      <c r="V35" s="23">
        <f t="shared" si="49"/>
        <v>-1.8117657209300049</v>
      </c>
      <c r="W35" s="23">
        <f t="shared" si="49"/>
        <v>2.4466850435700138</v>
      </c>
      <c r="X35" s="23">
        <f t="shared" si="49"/>
        <v>5.1237492879700142</v>
      </c>
      <c r="Y35" s="23">
        <f t="shared" si="49"/>
        <v>-12.664811849909995</v>
      </c>
      <c r="Z35" s="31">
        <f t="shared" si="49"/>
        <v>4.9557408513800141</v>
      </c>
      <c r="AA35" s="23">
        <f t="shared" si="49"/>
        <v>-6.8411916660000003</v>
      </c>
      <c r="AB35" s="23">
        <f t="shared" si="49"/>
        <v>-15.3820959876</v>
      </c>
      <c r="AC35" s="23">
        <f t="shared" si="49"/>
        <v>-12.82674803323</v>
      </c>
      <c r="AD35" s="23">
        <f t="shared" si="49"/>
        <v>-8.9592069954000024</v>
      </c>
      <c r="AE35" s="23">
        <f t="shared" si="49"/>
        <v>-1.0827535871699965</v>
      </c>
      <c r="AF35" s="23">
        <f t="shared" si="49"/>
        <v>12.777017905599994</v>
      </c>
      <c r="AG35" s="23">
        <f t="shared" si="49"/>
        <v>17.304259907789998</v>
      </c>
      <c r="AH35" s="23">
        <f t="shared" si="49"/>
        <v>23.160594620270004</v>
      </c>
      <c r="AI35" s="23">
        <f t="shared" si="49"/>
        <v>27.377642915550005</v>
      </c>
      <c r="AJ35" s="23">
        <f t="shared" si="49"/>
        <v>34.189048863440007</v>
      </c>
      <c r="AK35" s="23">
        <f t="shared" si="49"/>
        <v>27.604106269790002</v>
      </c>
      <c r="AL35" s="31">
        <f t="shared" si="49"/>
        <v>43.023778874520005</v>
      </c>
      <c r="AM35" s="23">
        <f t="shared" si="49"/>
        <v>3.5955599999999999</v>
      </c>
      <c r="AN35" s="23">
        <f t="shared" si="49"/>
        <v>0</v>
      </c>
      <c r="AO35" s="23">
        <f t="shared" si="49"/>
        <v>7.9563710092199997</v>
      </c>
      <c r="AP35" s="23">
        <f t="shared" si="49"/>
        <v>17.181480568280008</v>
      </c>
      <c r="AQ35" s="23">
        <f t="shared" si="49"/>
        <v>44.402998786980007</v>
      </c>
      <c r="AR35" s="23">
        <f t="shared" si="49"/>
        <v>50.139598816760014</v>
      </c>
      <c r="AS35" s="23">
        <f t="shared" si="49"/>
        <v>57.317377512929994</v>
      </c>
      <c r="AT35" s="23">
        <f t="shared" si="49"/>
        <v>55.432451714289982</v>
      </c>
      <c r="AU35" s="23">
        <f t="shared" si="49"/>
        <v>66.832821759060039</v>
      </c>
      <c r="AV35" s="23">
        <f t="shared" si="49"/>
        <v>136.99595928710005</v>
      </c>
      <c r="AW35" s="23">
        <f t="shared" si="49"/>
        <v>104.61643945639992</v>
      </c>
      <c r="AX35" s="31">
        <f t="shared" si="49"/>
        <v>169.33450414074002</v>
      </c>
      <c r="AY35" s="23">
        <f t="shared" si="49"/>
        <v>11.326874554370001</v>
      </c>
      <c r="AZ35" s="23">
        <f t="shared" si="49"/>
        <v>66.85676186837</v>
      </c>
      <c r="BA35" s="23">
        <f t="shared" si="49"/>
        <v>87.102991037429987</v>
      </c>
      <c r="BB35" s="23">
        <f t="shared" si="49"/>
        <v>110.04509251560003</v>
      </c>
      <c r="BC35" s="23">
        <f t="shared" si="49"/>
        <v>124.09123293266998</v>
      </c>
      <c r="BD35" s="23">
        <f t="shared" si="49"/>
        <v>142.71997724357999</v>
      </c>
      <c r="BE35" s="23">
        <f t="shared" si="49"/>
        <v>130.64889260311998</v>
      </c>
      <c r="BF35" s="23">
        <f t="shared" si="49"/>
        <v>127.45469811431985</v>
      </c>
      <c r="BG35" s="23">
        <f t="shared" si="49"/>
        <v>168.96905302610003</v>
      </c>
      <c r="BH35" s="23">
        <f t="shared" ref="BH35:CJ35" si="50">BH36+BH37</f>
        <v>215.59859144041013</v>
      </c>
      <c r="BI35" s="23">
        <f t="shared" si="50"/>
        <v>159.71154599962006</v>
      </c>
      <c r="BJ35" s="31">
        <f t="shared" si="50"/>
        <v>167.35378053462</v>
      </c>
      <c r="BK35" s="23">
        <f t="shared" si="50"/>
        <v>78.990993343599996</v>
      </c>
      <c r="BL35" s="23">
        <f t="shared" si="50"/>
        <v>191.84651073159998</v>
      </c>
      <c r="BM35" s="23">
        <f t="shared" si="50"/>
        <v>226.04603496775002</v>
      </c>
      <c r="BN35" s="23">
        <f t="shared" si="50"/>
        <v>228.38870946288995</v>
      </c>
      <c r="BO35" s="23">
        <f t="shared" si="50"/>
        <v>237.34603850289</v>
      </c>
      <c r="BP35" s="23">
        <f t="shared" si="50"/>
        <v>267.68332092295992</v>
      </c>
      <c r="BQ35" s="23">
        <f t="shared" si="50"/>
        <v>276.95454839106992</v>
      </c>
      <c r="BR35" s="23">
        <f t="shared" si="50"/>
        <v>318.14471079378006</v>
      </c>
      <c r="BS35" s="23">
        <f t="shared" si="50"/>
        <v>302.91893516394987</v>
      </c>
      <c r="BT35" s="23">
        <f t="shared" si="50"/>
        <v>284.63922907850997</v>
      </c>
      <c r="BU35" s="23">
        <f t="shared" si="50"/>
        <v>185.01600384225003</v>
      </c>
      <c r="BV35" s="31">
        <f t="shared" si="50"/>
        <v>181.64255768764997</v>
      </c>
      <c r="BW35" s="23">
        <f t="shared" si="50"/>
        <v>63.214153999999994</v>
      </c>
      <c r="BX35" s="23">
        <f t="shared" si="50"/>
        <v>157.80906555918</v>
      </c>
      <c r="BY35" s="23">
        <f t="shared" si="50"/>
        <v>106.49047139972996</v>
      </c>
      <c r="BZ35" s="23">
        <f t="shared" si="50"/>
        <v>-98.25008876390001</v>
      </c>
      <c r="CA35" s="23">
        <f t="shared" si="50"/>
        <v>154.45879761804997</v>
      </c>
      <c r="CB35" s="23">
        <f t="shared" si="50"/>
        <v>96.667013700769985</v>
      </c>
      <c r="CC35" s="23">
        <f t="shared" si="50"/>
        <v>117.68870941804994</v>
      </c>
      <c r="CD35" s="23">
        <f t="shared" si="50"/>
        <v>118.99534038605009</v>
      </c>
      <c r="CE35" s="23">
        <f t="shared" si="50"/>
        <v>114.49988073606994</v>
      </c>
      <c r="CF35" s="23">
        <f t="shared" si="50"/>
        <v>58.429793397390085</v>
      </c>
      <c r="CG35" s="23">
        <f t="shared" si="50"/>
        <v>-33.680316193019962</v>
      </c>
      <c r="CH35" s="31">
        <f t="shared" si="50"/>
        <v>19.834723312270171</v>
      </c>
      <c r="CI35" s="48">
        <f t="shared" si="50"/>
        <v>58.222417</v>
      </c>
      <c r="CJ35" s="48">
        <f t="shared" si="50"/>
        <v>152.42323681919999</v>
      </c>
      <c r="CK35" s="48">
        <f t="shared" ref="CK35:DJ35" si="51">CK36+CK37</f>
        <v>-74.639970686199945</v>
      </c>
      <c r="CL35" s="48">
        <f t="shared" si="51"/>
        <v>115.85229483232001</v>
      </c>
      <c r="CM35" s="48">
        <f t="shared" si="51"/>
        <v>132.63254183231999</v>
      </c>
      <c r="CN35" s="48">
        <f t="shared" si="51"/>
        <v>143.22084467532002</v>
      </c>
      <c r="CO35" s="48">
        <f t="shared" si="51"/>
        <v>131.98725502532</v>
      </c>
      <c r="CP35" s="48">
        <f t="shared" si="51"/>
        <v>102.33855755811999</v>
      </c>
      <c r="CQ35" s="48">
        <f t="shared" si="51"/>
        <v>114.29373680812</v>
      </c>
      <c r="CR35" s="48">
        <f t="shared" si="51"/>
        <v>85.057714343119926</v>
      </c>
      <c r="CS35" s="48">
        <f t="shared" si="51"/>
        <v>-59.299614235879972</v>
      </c>
      <c r="CT35" s="31">
        <f t="shared" si="51"/>
        <v>-70.368371604050026</v>
      </c>
      <c r="CU35" s="48">
        <f t="shared" si="51"/>
        <v>39.091671099999999</v>
      </c>
      <c r="CV35" s="48">
        <f t="shared" si="51"/>
        <v>83.277515476610006</v>
      </c>
      <c r="CW35" s="48">
        <f t="shared" si="51"/>
        <v>94.630031676610002</v>
      </c>
      <c r="CX35" s="48">
        <f t="shared" si="51"/>
        <v>65.506410687199988</v>
      </c>
      <c r="CY35" s="48">
        <f t="shared" si="51"/>
        <v>66.436171287200011</v>
      </c>
      <c r="CZ35" s="48">
        <f t="shared" si="51"/>
        <v>89.883325123730032</v>
      </c>
      <c r="DA35" s="48">
        <f t="shared" si="51"/>
        <v>87.274151386969976</v>
      </c>
      <c r="DB35" s="48">
        <f t="shared" si="51"/>
        <v>77.200531110269992</v>
      </c>
      <c r="DC35" s="48">
        <f t="shared" si="51"/>
        <v>74.187884243129986</v>
      </c>
      <c r="DD35" s="48">
        <f t="shared" si="51"/>
        <v>74.795004962510006</v>
      </c>
      <c r="DE35" s="48">
        <f t="shared" si="51"/>
        <v>-52.57137876308002</v>
      </c>
      <c r="DF35" s="31">
        <f t="shared" si="51"/>
        <v>-53.784080736189992</v>
      </c>
      <c r="DG35" s="37">
        <f t="shared" si="51"/>
        <v>40.739564000000001</v>
      </c>
      <c r="DH35" s="37">
        <f t="shared" si="51"/>
        <v>120.34978330378</v>
      </c>
      <c r="DI35" s="37">
        <f t="shared" si="51"/>
        <v>-200.54114145234001</v>
      </c>
      <c r="DJ35" s="37">
        <f t="shared" si="51"/>
        <v>141.12402986999999</v>
      </c>
      <c r="DK35" s="37">
        <f t="shared" ref="DK35:DX35" si="52">DK36+DK37</f>
        <v>138.19145786999999</v>
      </c>
      <c r="DL35" s="37">
        <f t="shared" si="52"/>
        <v>165.49847686999999</v>
      </c>
      <c r="DM35" s="37">
        <f t="shared" si="52"/>
        <v>181.76347086999999</v>
      </c>
      <c r="DN35" s="37">
        <f t="shared" si="52"/>
        <v>176.35953886999997</v>
      </c>
      <c r="DO35" s="37">
        <f t="shared" si="52"/>
        <v>176.15244086999999</v>
      </c>
      <c r="DP35" s="37">
        <f t="shared" si="52"/>
        <v>205.28244087000002</v>
      </c>
      <c r="DQ35" s="37">
        <f t="shared" si="52"/>
        <v>-4.511181438369988</v>
      </c>
      <c r="DR35" s="31">
        <f t="shared" si="52"/>
        <v>217.23631278162998</v>
      </c>
      <c r="DS35" s="37">
        <f t="shared" si="52"/>
        <v>1.14999451</v>
      </c>
      <c r="DT35" s="37">
        <f t="shared" si="52"/>
        <v>15.428872400000001</v>
      </c>
      <c r="DU35" s="37">
        <f t="shared" si="52"/>
        <v>21.0898094</v>
      </c>
      <c r="DV35" s="37">
        <f t="shared" si="52"/>
        <v>19.210382499999998</v>
      </c>
      <c r="DW35" s="37">
        <f t="shared" si="52"/>
        <v>41.445789979999994</v>
      </c>
      <c r="DX35" s="37">
        <f t="shared" si="52"/>
        <v>67.785710220089996</v>
      </c>
    </row>
    <row r="36" spans="1:128" x14ac:dyDescent="0.25">
      <c r="A36" s="14" t="s">
        <v>52</v>
      </c>
      <c r="B36" s="16" t="s">
        <v>53</v>
      </c>
      <c r="C36" s="23">
        <v>0</v>
      </c>
      <c r="D36" s="23">
        <v>17</v>
      </c>
      <c r="E36" s="23">
        <f>квартал!C36</f>
        <v>38.9</v>
      </c>
      <c r="F36" s="23">
        <v>60.704300000000003</v>
      </c>
      <c r="G36" s="23">
        <v>71.739296503999995</v>
      </c>
      <c r="H36" s="23">
        <f>квартал!D36</f>
        <v>78.587029154000007</v>
      </c>
      <c r="I36" s="23">
        <v>81.122059653999997</v>
      </c>
      <c r="J36" s="23">
        <v>97.902155054000005</v>
      </c>
      <c r="K36" s="23">
        <f>квартал!E36</f>
        <v>102.830101766</v>
      </c>
      <c r="L36" s="23">
        <v>109.67880228600001</v>
      </c>
      <c r="M36" s="23">
        <v>114.73880228599999</v>
      </c>
      <c r="N36" s="31">
        <f>квартал!F36</f>
        <v>128.36067289600001</v>
      </c>
      <c r="O36" s="23">
        <v>0</v>
      </c>
      <c r="P36" s="23">
        <v>2.0000040495000002</v>
      </c>
      <c r="Q36" s="23">
        <f>квартал!G36</f>
        <v>2.4999999549999998</v>
      </c>
      <c r="R36" s="23">
        <v>29.736900000189998</v>
      </c>
      <c r="S36" s="23">
        <v>32.3369</v>
      </c>
      <c r="T36" s="23">
        <f>квартал!H36</f>
        <v>41.44690078</v>
      </c>
      <c r="U36" s="23">
        <v>48.885679000000003</v>
      </c>
      <c r="V36" s="23">
        <v>56.769146999999997</v>
      </c>
      <c r="W36" s="23">
        <f>квартал!I36</f>
        <v>77.921912000000006</v>
      </c>
      <c r="X36" s="23">
        <v>88.075252000000006</v>
      </c>
      <c r="Y36" s="23">
        <v>88.282777510000003</v>
      </c>
      <c r="Z36" s="31">
        <f>квартал!J36</f>
        <v>129.46278810000001</v>
      </c>
      <c r="AA36" s="23">
        <v>0</v>
      </c>
      <c r="AB36" s="23">
        <v>0</v>
      </c>
      <c r="AC36" s="23">
        <f>квартал!K36</f>
        <v>6.75</v>
      </c>
      <c r="AD36" s="23">
        <v>11.75</v>
      </c>
      <c r="AE36" s="23">
        <v>20.832868000000001</v>
      </c>
      <c r="AF36" s="23">
        <f>квартал!L36</f>
        <v>39.518479399999997</v>
      </c>
      <c r="AG36" s="23">
        <v>48.407930999999998</v>
      </c>
      <c r="AH36" s="23">
        <v>65.907931000000005</v>
      </c>
      <c r="AI36" s="23">
        <f>квартал!M36</f>
        <v>70.907931000000005</v>
      </c>
      <c r="AJ36" s="23">
        <v>80.696931000000006</v>
      </c>
      <c r="AK36" s="23">
        <v>84.632930999999999</v>
      </c>
      <c r="AL36" s="31">
        <f>квартал!N36</f>
        <v>132.29857361000001</v>
      </c>
      <c r="AM36" s="23">
        <v>3.6</v>
      </c>
      <c r="AN36" s="23"/>
      <c r="AO36" s="23">
        <f>квартал!O36</f>
        <v>42.896287999999998</v>
      </c>
      <c r="AP36" s="23">
        <v>83.723144703610004</v>
      </c>
      <c r="AQ36" s="23">
        <v>137.67164830048</v>
      </c>
      <c r="AR36" s="23">
        <f>квартал!P36</f>
        <v>195.90709445239003</v>
      </c>
      <c r="AS36" s="23">
        <v>272.18798535035</v>
      </c>
      <c r="AT36" s="23">
        <v>342.35638281445</v>
      </c>
      <c r="AU36" s="23">
        <f>квартал!Q36</f>
        <v>429.50793581445004</v>
      </c>
      <c r="AV36" s="23">
        <v>592.12106364892009</v>
      </c>
      <c r="AW36" s="23">
        <v>671.67133139999999</v>
      </c>
      <c r="AX36" s="31">
        <f>квартал!R36</f>
        <v>769.4288487</v>
      </c>
      <c r="AY36" s="23">
        <v>23.234441</v>
      </c>
      <c r="AZ36" s="23">
        <v>105.02542200000001</v>
      </c>
      <c r="BA36" s="23">
        <f>квартал!S36</f>
        <v>214.62820099999999</v>
      </c>
      <c r="BB36" s="23">
        <v>354.34029700000002</v>
      </c>
      <c r="BC36" s="23">
        <v>453.89711699999998</v>
      </c>
      <c r="BD36" s="23">
        <f>квартал!T36</f>
        <v>586.36206279999999</v>
      </c>
      <c r="BE36" s="23">
        <v>723.56217479999998</v>
      </c>
      <c r="BF36" s="23">
        <v>830.56312979999996</v>
      </c>
      <c r="BG36" s="23">
        <f>квартал!U36</f>
        <v>984.33487030000003</v>
      </c>
      <c r="BH36" s="23">
        <v>1158.9009718570001</v>
      </c>
      <c r="BI36" s="23">
        <v>1208.8300838570001</v>
      </c>
      <c r="BJ36" s="31">
        <v>1258.3232278569999</v>
      </c>
      <c r="BK36" s="23">
        <v>83.133380000000002</v>
      </c>
      <c r="BL36" s="23">
        <v>223.10768999999999</v>
      </c>
      <c r="BM36" s="23">
        <v>409.65340500000002</v>
      </c>
      <c r="BN36" s="23">
        <v>509.36107099999998</v>
      </c>
      <c r="BO36" s="23">
        <v>614.41195800000003</v>
      </c>
      <c r="BP36" s="23">
        <v>725.32251799999995</v>
      </c>
      <c r="BQ36" s="23">
        <v>822.50663299999997</v>
      </c>
      <c r="BR36" s="23">
        <v>984.723434</v>
      </c>
      <c r="BS36" s="23">
        <v>1063.07168925</v>
      </c>
      <c r="BT36" s="23">
        <v>1139.8745517499999</v>
      </c>
      <c r="BU36" s="23">
        <v>1152.894996</v>
      </c>
      <c r="BV36" s="31">
        <v>1203.284508</v>
      </c>
      <c r="BW36" s="23">
        <v>66.214153999999994</v>
      </c>
      <c r="BX36" s="23">
        <v>166.73703380000001</v>
      </c>
      <c r="BY36" s="23">
        <v>271.63177059999998</v>
      </c>
      <c r="BZ36" s="37">
        <v>140.38214841804998</v>
      </c>
      <c r="CA36" s="23">
        <v>487.56222659999997</v>
      </c>
      <c r="CB36" s="37">
        <v>598.24215460000005</v>
      </c>
      <c r="CC36" s="37">
        <v>729.87885859999994</v>
      </c>
      <c r="CD36" s="37">
        <v>837.12967560000004</v>
      </c>
      <c r="CE36" s="37">
        <v>848.22052959999996</v>
      </c>
      <c r="CF36" s="37">
        <v>937.40203810000003</v>
      </c>
      <c r="CG36" s="37">
        <v>1075.6229308500001</v>
      </c>
      <c r="CH36" s="31">
        <v>1172.6895997500001</v>
      </c>
      <c r="CI36" s="48">
        <v>58.771481999999999</v>
      </c>
      <c r="CJ36" s="23">
        <v>159.63281799999999</v>
      </c>
      <c r="CK36" s="23">
        <v>759.02307757190999</v>
      </c>
      <c r="CL36" s="23">
        <v>233.55976000000001</v>
      </c>
      <c r="CM36" s="23">
        <v>328.37182799999999</v>
      </c>
      <c r="CN36" s="23">
        <v>374.81600700000001</v>
      </c>
      <c r="CO36" s="23">
        <v>417.12418600000001</v>
      </c>
      <c r="CP36" s="23">
        <v>500.64105899999998</v>
      </c>
      <c r="CQ36" s="23">
        <v>534.21987000000001</v>
      </c>
      <c r="CR36" s="23">
        <v>555.78930849999995</v>
      </c>
      <c r="CS36" s="23">
        <v>559.20167824999999</v>
      </c>
      <c r="CT36" s="31">
        <v>559.20167824999999</v>
      </c>
      <c r="CU36" s="23">
        <v>41.551349000000002</v>
      </c>
      <c r="CV36" s="23">
        <v>100.786438</v>
      </c>
      <c r="CW36" s="23">
        <v>129.34323620000001</v>
      </c>
      <c r="CX36" s="23">
        <v>164.94478301058999</v>
      </c>
      <c r="CY36" s="23">
        <v>201.29107761059001</v>
      </c>
      <c r="CZ36" s="23">
        <v>242.66845760000001</v>
      </c>
      <c r="DA36" s="23">
        <v>281.02811659999998</v>
      </c>
      <c r="DB36" s="23">
        <v>334.75909460000003</v>
      </c>
      <c r="DC36" s="23">
        <v>352.45460559999998</v>
      </c>
      <c r="DD36" s="23">
        <v>382.08638810000002</v>
      </c>
      <c r="DE36" s="23">
        <v>383.97493459999998</v>
      </c>
      <c r="DF36" s="31">
        <v>383.96293459999998</v>
      </c>
      <c r="DG36" s="37">
        <v>42.651048000000003</v>
      </c>
      <c r="DH36" s="37">
        <v>124.138763</v>
      </c>
      <c r="DI36" s="37">
        <v>168.11458385795999</v>
      </c>
      <c r="DJ36" s="37">
        <v>190.19241199999999</v>
      </c>
      <c r="DK36" s="37">
        <v>217.17606499999999</v>
      </c>
      <c r="DL36" s="37">
        <v>255.09249600000001</v>
      </c>
      <c r="DM36" s="37">
        <v>297.76880599999998</v>
      </c>
      <c r="DN36" s="37">
        <v>347.02862599999997</v>
      </c>
      <c r="DO36" s="37">
        <v>363.93112600000001</v>
      </c>
      <c r="DP36" s="37">
        <v>422.50012600000002</v>
      </c>
      <c r="DQ36" s="37">
        <v>433.468459</v>
      </c>
      <c r="DR36" s="31">
        <v>880.71356500000002</v>
      </c>
      <c r="DS36" s="37">
        <v>1.1499999999999999</v>
      </c>
      <c r="DT36" s="37">
        <v>18.074375400000001</v>
      </c>
      <c r="DU36" s="37">
        <v>31.720350400000001</v>
      </c>
      <c r="DV36" s="37">
        <v>38.366971399999997</v>
      </c>
      <c r="DW36" s="37">
        <v>64.063849399999995</v>
      </c>
      <c r="DX36" s="37">
        <v>97.455481399999996</v>
      </c>
    </row>
    <row r="37" spans="1:128" x14ac:dyDescent="0.25">
      <c r="A37" s="14" t="s">
        <v>54</v>
      </c>
      <c r="B37" s="16" t="s">
        <v>50</v>
      </c>
      <c r="C37" s="23">
        <v>-0.24493688219999998</v>
      </c>
      <c r="D37" s="23">
        <v>-0.28375742898</v>
      </c>
      <c r="E37" s="23">
        <f>квартал!C37</f>
        <v>-0.38941188425000001</v>
      </c>
      <c r="F37" s="23">
        <v>-1.2721451294999999</v>
      </c>
      <c r="G37" s="23">
        <v>-3.4370671155100001</v>
      </c>
      <c r="H37" s="23">
        <f>квартал!D37</f>
        <v>-3.5270932298200002</v>
      </c>
      <c r="I37" s="23">
        <v>-6.2044623112100004</v>
      </c>
      <c r="J37" s="23">
        <v>-6.4273579551299997</v>
      </c>
      <c r="K37" s="23">
        <f>квартал!E37</f>
        <v>-7.5414957935400002</v>
      </c>
      <c r="L37" s="23">
        <v>-19.03979696155</v>
      </c>
      <c r="M37" s="23">
        <v>-22.258327158259998</v>
      </c>
      <c r="N37" s="31">
        <f>квартал!F37</f>
        <v>-48.56500847137</v>
      </c>
      <c r="O37" s="23">
        <v>-0.73142627699999996</v>
      </c>
      <c r="P37" s="23">
        <v>-0.59110012672000001</v>
      </c>
      <c r="Q37" s="23">
        <f>квартал!G37</f>
        <v>-4.2058994562100001</v>
      </c>
      <c r="R37" s="23">
        <v>-9.8629700500300004</v>
      </c>
      <c r="S37" s="23">
        <v>-15.32537542827</v>
      </c>
      <c r="T37" s="23">
        <f>квартал!H37</f>
        <v>-41.208057717980004</v>
      </c>
      <c r="U37" s="23">
        <v>-54.354479937880001</v>
      </c>
      <c r="V37" s="23">
        <v>-58.580912720930002</v>
      </c>
      <c r="W37" s="23">
        <f>квартал!I37</f>
        <v>-75.475226956429992</v>
      </c>
      <c r="X37" s="23">
        <v>-82.951502712029992</v>
      </c>
      <c r="Y37" s="23">
        <v>-100.94758935991</v>
      </c>
      <c r="Z37" s="31">
        <f>квартал!J37</f>
        <v>-124.50704724862</v>
      </c>
      <c r="AA37" s="23">
        <v>-6.8411916660000003</v>
      </c>
      <c r="AB37" s="23">
        <v>-15.3820959876</v>
      </c>
      <c r="AC37" s="23">
        <f>квартал!K37</f>
        <v>-19.57674803323</v>
      </c>
      <c r="AD37" s="23">
        <v>-20.709206995400002</v>
      </c>
      <c r="AE37" s="23">
        <v>-21.915621587169998</v>
      </c>
      <c r="AF37" s="23">
        <f>квартал!L37</f>
        <v>-26.741461494400003</v>
      </c>
      <c r="AG37" s="23">
        <v>-31.10367109221</v>
      </c>
      <c r="AH37" s="23">
        <v>-42.747336379730001</v>
      </c>
      <c r="AI37" s="23">
        <f>квартал!M37</f>
        <v>-43.53028808445</v>
      </c>
      <c r="AJ37" s="23">
        <v>-46.507882136559999</v>
      </c>
      <c r="AK37" s="23">
        <v>-57.028824730209998</v>
      </c>
      <c r="AL37" s="31">
        <f>квартал!N37</f>
        <v>-89.27479473548</v>
      </c>
      <c r="AM37" s="23">
        <v>-4.4400000000000004E-3</v>
      </c>
      <c r="AN37" s="23"/>
      <c r="AO37" s="23">
        <f>квартал!O37</f>
        <v>-34.939916990779999</v>
      </c>
      <c r="AP37" s="23">
        <v>-66.541664135329995</v>
      </c>
      <c r="AQ37" s="23">
        <v>-93.268649513499994</v>
      </c>
      <c r="AR37" s="23">
        <f>квартал!P37</f>
        <v>-145.76749563563001</v>
      </c>
      <c r="AS37" s="23">
        <v>-214.87060783742001</v>
      </c>
      <c r="AT37" s="23">
        <v>-286.92393110016002</v>
      </c>
      <c r="AU37" s="23">
        <f>квартал!Q37</f>
        <v>-362.67511405539</v>
      </c>
      <c r="AV37" s="23">
        <v>-455.12510436182004</v>
      </c>
      <c r="AW37" s="23">
        <v>-567.05489194360007</v>
      </c>
      <c r="AX37" s="31">
        <f>квартал!R37</f>
        <v>-600.09434455925998</v>
      </c>
      <c r="AY37" s="23">
        <v>-11.90756644563</v>
      </c>
      <c r="AZ37" s="23">
        <v>-38.168660131629998</v>
      </c>
      <c r="BA37" s="23">
        <f>квартал!S37</f>
        <v>-127.52520996257</v>
      </c>
      <c r="BB37" s="23">
        <v>-244.29520448439999</v>
      </c>
      <c r="BC37" s="23">
        <v>-329.80588406733</v>
      </c>
      <c r="BD37" s="23">
        <f>квартал!T37</f>
        <v>-443.64208555642</v>
      </c>
      <c r="BE37" s="23">
        <v>-592.91328219688</v>
      </c>
      <c r="BF37" s="23">
        <v>-703.1084316856801</v>
      </c>
      <c r="BG37" s="23">
        <f>квартал!U37</f>
        <v>-815.36581727390001</v>
      </c>
      <c r="BH37" s="23">
        <v>-943.30238041658993</v>
      </c>
      <c r="BI37" s="23">
        <v>-1049.11853785738</v>
      </c>
      <c r="BJ37" s="31">
        <v>-1090.9694473223799</v>
      </c>
      <c r="BK37" s="23">
        <v>-4.1423866564000003</v>
      </c>
      <c r="BL37" s="23">
        <v>-31.261179268400003</v>
      </c>
      <c r="BM37" s="23">
        <v>-183.60737003225</v>
      </c>
      <c r="BN37" s="23">
        <v>-280.97236153711003</v>
      </c>
      <c r="BO37" s="23">
        <v>-377.06591949711003</v>
      </c>
      <c r="BP37" s="23">
        <v>-457.63919707704002</v>
      </c>
      <c r="BQ37" s="23">
        <v>-545.55208460893004</v>
      </c>
      <c r="BR37" s="23">
        <v>-666.57872320621993</v>
      </c>
      <c r="BS37" s="23">
        <v>-760.15275408605009</v>
      </c>
      <c r="BT37" s="23">
        <v>-855.23532267148994</v>
      </c>
      <c r="BU37" s="23">
        <v>-967.87899215774996</v>
      </c>
      <c r="BV37" s="31">
        <v>-1021.64195031235</v>
      </c>
      <c r="BW37" s="23">
        <v>-3</v>
      </c>
      <c r="BX37" s="23">
        <v>-8.9279682408200003</v>
      </c>
      <c r="BY37" s="23">
        <v>-165.14129920027003</v>
      </c>
      <c r="BZ37" s="37">
        <v>-238.63223718194999</v>
      </c>
      <c r="CA37" s="23">
        <v>-333.10342898195</v>
      </c>
      <c r="CB37" s="37">
        <v>-501.57514089923006</v>
      </c>
      <c r="CC37" s="37">
        <v>-612.19014918195001</v>
      </c>
      <c r="CD37" s="37">
        <v>-718.13433521394995</v>
      </c>
      <c r="CE37" s="37">
        <v>-733.72064886393002</v>
      </c>
      <c r="CF37" s="37">
        <v>-878.97224470260994</v>
      </c>
      <c r="CG37" s="37">
        <v>-1109.3032470430201</v>
      </c>
      <c r="CH37" s="31">
        <v>-1152.8548764377299</v>
      </c>
      <c r="CI37" s="48">
        <v>-0.54906500000000003</v>
      </c>
      <c r="CJ37" s="23">
        <v>-7.2095811807999999</v>
      </c>
      <c r="CK37" s="23">
        <v>-833.66304825810994</v>
      </c>
      <c r="CL37" s="23">
        <v>-117.70746516768</v>
      </c>
      <c r="CM37" s="23">
        <v>-195.73928616768001</v>
      </c>
      <c r="CN37" s="23">
        <v>-231.59516232467999</v>
      </c>
      <c r="CO37" s="23">
        <v>-285.13693097468001</v>
      </c>
      <c r="CP37" s="23">
        <v>-398.30250144188</v>
      </c>
      <c r="CQ37" s="23">
        <v>-419.92613319188001</v>
      </c>
      <c r="CR37" s="23">
        <v>-470.73159415688002</v>
      </c>
      <c r="CS37" s="23">
        <v>-618.50129248587996</v>
      </c>
      <c r="CT37" s="31">
        <v>-629.57004985405001</v>
      </c>
      <c r="CU37" s="23">
        <v>-2.4596779</v>
      </c>
      <c r="CV37" s="23">
        <v>-17.508922523389998</v>
      </c>
      <c r="CW37" s="23">
        <v>-34.713204523389997</v>
      </c>
      <c r="CX37" s="23">
        <v>-99.438372323389999</v>
      </c>
      <c r="CY37" s="23">
        <v>-134.85490632339</v>
      </c>
      <c r="CZ37" s="23">
        <v>-152.78513247626998</v>
      </c>
      <c r="DA37" s="23">
        <v>-193.75396521303</v>
      </c>
      <c r="DB37" s="23">
        <v>-257.55856348973003</v>
      </c>
      <c r="DC37" s="23">
        <v>-278.26672135686999</v>
      </c>
      <c r="DD37" s="23">
        <v>-307.29138313749002</v>
      </c>
      <c r="DE37" s="23">
        <v>-436.54631336308</v>
      </c>
      <c r="DF37" s="31">
        <v>-437.74701533618997</v>
      </c>
      <c r="DG37" s="37">
        <v>-1.911484</v>
      </c>
      <c r="DH37" s="37">
        <v>-3.7889796962199997</v>
      </c>
      <c r="DI37" s="37">
        <v>-368.6557253103</v>
      </c>
      <c r="DJ37" s="37">
        <v>-49.068382130000003</v>
      </c>
      <c r="DK37" s="37">
        <v>-78.984607130000001</v>
      </c>
      <c r="DL37" s="37">
        <v>-89.594019130000007</v>
      </c>
      <c r="DM37" s="37">
        <v>-116.00533513000001</v>
      </c>
      <c r="DN37" s="37">
        <v>-170.66908713000001</v>
      </c>
      <c r="DO37" s="37">
        <v>-187.77868513000001</v>
      </c>
      <c r="DP37" s="37">
        <v>-217.21768513000001</v>
      </c>
      <c r="DQ37" s="37">
        <v>-437.97964043836998</v>
      </c>
      <c r="DR37" s="31">
        <v>-663.47725221837004</v>
      </c>
      <c r="DS37" s="37">
        <v>-5.49E-6</v>
      </c>
      <c r="DT37" s="37">
        <v>-2.6455030000000002</v>
      </c>
      <c r="DU37" s="37">
        <v>-10.630540999999999</v>
      </c>
      <c r="DV37" s="37">
        <v>-19.156588899999999</v>
      </c>
      <c r="DW37" s="37">
        <v>-22.618059420000002</v>
      </c>
      <c r="DX37" s="37">
        <v>-29.669771179910001</v>
      </c>
    </row>
    <row r="38" spans="1:128" x14ac:dyDescent="0.25">
      <c r="A38" s="14" t="s">
        <v>55</v>
      </c>
      <c r="B38" s="15" t="s">
        <v>93</v>
      </c>
      <c r="C38" s="23">
        <f t="shared" ref="C38:BH38" si="53">C39+C40</f>
        <v>-4.2962996653200012</v>
      </c>
      <c r="D38" s="23">
        <f t="shared" si="53"/>
        <v>-11.880217754430003</v>
      </c>
      <c r="E38" s="23">
        <f t="shared" si="53"/>
        <v>-21.309293324520006</v>
      </c>
      <c r="F38" s="23">
        <f t="shared" si="53"/>
        <v>-38.380436878230007</v>
      </c>
      <c r="G38" s="23">
        <f t="shared" si="53"/>
        <v>-57.982961211489993</v>
      </c>
      <c r="H38" s="23">
        <f t="shared" si="53"/>
        <v>-47.876892768729988</v>
      </c>
      <c r="I38" s="23">
        <f t="shared" si="53"/>
        <v>-47.292712860269972</v>
      </c>
      <c r="J38" s="23">
        <f t="shared" si="53"/>
        <v>-58.375776619119989</v>
      </c>
      <c r="K38" s="23">
        <f t="shared" si="53"/>
        <v>-53.308040577610029</v>
      </c>
      <c r="L38" s="23">
        <f t="shared" si="53"/>
        <v>-48.365645413399989</v>
      </c>
      <c r="M38" s="23">
        <f t="shared" si="53"/>
        <v>-47.792624447660046</v>
      </c>
      <c r="N38" s="31">
        <f t="shared" si="53"/>
        <v>107.67214425294998</v>
      </c>
      <c r="O38" s="23">
        <f t="shared" si="53"/>
        <v>-11.24121751561</v>
      </c>
      <c r="P38" s="23">
        <f t="shared" si="53"/>
        <v>-5.4363325230100017</v>
      </c>
      <c r="Q38" s="23">
        <f t="shared" si="53"/>
        <v>0.19935674816998983</v>
      </c>
      <c r="R38" s="23">
        <f t="shared" si="53"/>
        <v>-24.537383241800001</v>
      </c>
      <c r="S38" s="23">
        <f t="shared" si="53"/>
        <v>-52.037975559019998</v>
      </c>
      <c r="T38" s="23">
        <f t="shared" si="53"/>
        <v>-34.234734510950034</v>
      </c>
      <c r="U38" s="23">
        <f t="shared" si="53"/>
        <v>-34.172008066030003</v>
      </c>
      <c r="V38" s="23">
        <f t="shared" si="53"/>
        <v>-44.152996462539988</v>
      </c>
      <c r="W38" s="23">
        <f t="shared" si="53"/>
        <v>-30.866326606620021</v>
      </c>
      <c r="X38" s="23">
        <f t="shared" si="53"/>
        <v>-36.495552588010014</v>
      </c>
      <c r="Y38" s="23">
        <f t="shared" si="53"/>
        <v>-7.6357012160800082</v>
      </c>
      <c r="Z38" s="31">
        <f t="shared" si="53"/>
        <v>162.32052920869995</v>
      </c>
      <c r="AA38" s="23">
        <f t="shared" si="53"/>
        <v>-63.794186307529998</v>
      </c>
      <c r="AB38" s="23">
        <f t="shared" si="53"/>
        <v>-65.889384898800003</v>
      </c>
      <c r="AC38" s="23">
        <f t="shared" si="53"/>
        <v>-80.620341007820002</v>
      </c>
      <c r="AD38" s="23">
        <f t="shared" si="53"/>
        <v>-101.66162647698002</v>
      </c>
      <c r="AE38" s="23">
        <f t="shared" si="53"/>
        <v>-97.652697284829998</v>
      </c>
      <c r="AF38" s="23">
        <f t="shared" si="53"/>
        <v>-62.302665914409971</v>
      </c>
      <c r="AG38" s="23">
        <f t="shared" si="53"/>
        <v>207.8132192791</v>
      </c>
      <c r="AH38" s="23">
        <f t="shared" si="53"/>
        <v>-53.879872104969991</v>
      </c>
      <c r="AI38" s="23">
        <f t="shared" si="53"/>
        <v>-19.241630429479983</v>
      </c>
      <c r="AJ38" s="23">
        <f t="shared" si="53"/>
        <v>-16.137496350440074</v>
      </c>
      <c r="AK38" s="23">
        <f t="shared" si="53"/>
        <v>4.6563435841300134</v>
      </c>
      <c r="AL38" s="31">
        <f t="shared" si="53"/>
        <v>282.64830364973</v>
      </c>
      <c r="AM38" s="23">
        <f t="shared" si="53"/>
        <v>-11.946480564199994</v>
      </c>
      <c r="AN38" s="23">
        <f t="shared" si="53"/>
        <v>0</v>
      </c>
      <c r="AO38" s="23">
        <f t="shared" si="53"/>
        <v>2.4146438732000206</v>
      </c>
      <c r="AP38" s="23">
        <f t="shared" si="53"/>
        <v>-62.075432603549984</v>
      </c>
      <c r="AQ38" s="23">
        <f t="shared" si="53"/>
        <v>-79.77424896968995</v>
      </c>
      <c r="AR38" s="23">
        <f t="shared" si="53"/>
        <v>-20.777932509389984</v>
      </c>
      <c r="AS38" s="23">
        <f t="shared" si="53"/>
        <v>-50.869235377609982</v>
      </c>
      <c r="AT38" s="23">
        <f t="shared" si="53"/>
        <v>54.311274832790048</v>
      </c>
      <c r="AU38" s="23">
        <f t="shared" si="53"/>
        <v>-40.987306929600095</v>
      </c>
      <c r="AV38" s="23">
        <f t="shared" si="53"/>
        <v>-57.434536875899994</v>
      </c>
      <c r="AW38" s="23">
        <f t="shared" si="53"/>
        <v>-21.855366012140053</v>
      </c>
      <c r="AX38" s="31">
        <f t="shared" si="53"/>
        <v>217.36025975809002</v>
      </c>
      <c r="AY38" s="23">
        <f t="shared" si="53"/>
        <v>-21.872533307029997</v>
      </c>
      <c r="AZ38" s="23">
        <f t="shared" si="53"/>
        <v>-26.705714751169999</v>
      </c>
      <c r="BA38" s="23">
        <f t="shared" si="53"/>
        <v>-56.050294845149978</v>
      </c>
      <c r="BB38" s="23">
        <f t="shared" si="53"/>
        <v>-101.34054088007005</v>
      </c>
      <c r="BC38" s="23">
        <f t="shared" si="53"/>
        <v>-125.39623336579001</v>
      </c>
      <c r="BD38" s="23">
        <f t="shared" si="53"/>
        <v>-95.956296914319978</v>
      </c>
      <c r="BE38" s="23">
        <f t="shared" si="53"/>
        <v>-94.298876810610068</v>
      </c>
      <c r="BF38" s="23">
        <f t="shared" si="53"/>
        <v>-98.153832386509976</v>
      </c>
      <c r="BG38" s="23">
        <f t="shared" si="53"/>
        <v>-84.315981146579929</v>
      </c>
      <c r="BH38" s="23">
        <f t="shared" si="53"/>
        <v>-105.36195995695005</v>
      </c>
      <c r="BI38" s="23">
        <f t="shared" ref="BI38:BW38" si="54">BI39+BI40</f>
        <v>-53.531994129129998</v>
      </c>
      <c r="BJ38" s="31">
        <f t="shared" si="54"/>
        <v>101.56417940184997</v>
      </c>
      <c r="BK38" s="23">
        <f t="shared" si="54"/>
        <v>-64.724029100669995</v>
      </c>
      <c r="BL38" s="23">
        <f t="shared" si="54"/>
        <v>-103.41059021851001</v>
      </c>
      <c r="BM38" s="23">
        <f t="shared" si="54"/>
        <v>-171.79650275886002</v>
      </c>
      <c r="BN38" s="23">
        <f t="shared" si="54"/>
        <v>-201.85773288635994</v>
      </c>
      <c r="BO38" s="23">
        <f t="shared" si="54"/>
        <v>-233.43276202139003</v>
      </c>
      <c r="BP38" s="23">
        <f t="shared" si="54"/>
        <v>-220.23442274445006</v>
      </c>
      <c r="BQ38" s="23">
        <f t="shared" si="54"/>
        <v>-230.63853183031006</v>
      </c>
      <c r="BR38" s="23">
        <f t="shared" si="54"/>
        <v>-317.18248279653005</v>
      </c>
      <c r="BS38" s="23">
        <f t="shared" si="54"/>
        <v>-294.73224629036997</v>
      </c>
      <c r="BT38" s="23">
        <f t="shared" si="54"/>
        <v>-293.70831061288004</v>
      </c>
      <c r="BU38" s="23">
        <f t="shared" si="54"/>
        <v>-256.26987803315001</v>
      </c>
      <c r="BV38" s="31">
        <f t="shared" si="54"/>
        <v>-102.58664889103989</v>
      </c>
      <c r="BW38" s="23">
        <f t="shared" si="54"/>
        <v>-95.460290367499994</v>
      </c>
      <c r="BX38" s="23">
        <v>-154.29207329035</v>
      </c>
      <c r="BY38" s="23">
        <v>-180.68510959413004</v>
      </c>
      <c r="BZ38" s="23">
        <v>-242.85933044463005</v>
      </c>
      <c r="CA38" s="23">
        <v>-280.69649981708994</v>
      </c>
      <c r="CB38" s="37">
        <v>-206.59221817907007</v>
      </c>
      <c r="CC38" s="37">
        <v>-251.13254860996</v>
      </c>
      <c r="CD38" s="37">
        <f t="shared" ref="CD38:CT38" si="55">CD39+CD40</f>
        <v>-277.16208855254001</v>
      </c>
      <c r="CE38" s="37">
        <f t="shared" si="55"/>
        <v>-290.76631886950997</v>
      </c>
      <c r="CF38" s="37">
        <f t="shared" si="55"/>
        <v>-255.2992500964001</v>
      </c>
      <c r="CG38" s="37">
        <f t="shared" si="55"/>
        <v>-214.19651867638993</v>
      </c>
      <c r="CH38" s="31">
        <f t="shared" si="55"/>
        <v>-126.28113202713007</v>
      </c>
      <c r="CI38" s="48">
        <f t="shared" si="55"/>
        <v>-113.88425200793999</v>
      </c>
      <c r="CJ38" s="48">
        <f t="shared" si="55"/>
        <v>-168.07974291016998</v>
      </c>
      <c r="CK38" s="48">
        <f t="shared" si="55"/>
        <v>101.78329008807987</v>
      </c>
      <c r="CL38" s="48">
        <f t="shared" si="55"/>
        <v>-230.96733373098994</v>
      </c>
      <c r="CM38" s="48">
        <f t="shared" si="55"/>
        <v>-289.30147428240997</v>
      </c>
      <c r="CN38" s="48">
        <f t="shared" si="55"/>
        <v>-285.10820834451994</v>
      </c>
      <c r="CO38" s="48">
        <f t="shared" si="55"/>
        <v>-303.18662748619988</v>
      </c>
      <c r="CP38" s="48">
        <f t="shared" si="55"/>
        <v>-310.13183423732005</v>
      </c>
      <c r="CQ38" s="48">
        <f t="shared" si="55"/>
        <v>-294.3404425852201</v>
      </c>
      <c r="CR38" s="48">
        <f t="shared" si="55"/>
        <v>-286.67984310712006</v>
      </c>
      <c r="CS38" s="48">
        <f t="shared" si="55"/>
        <v>-225.43883008764999</v>
      </c>
      <c r="CT38" s="31">
        <f t="shared" si="55"/>
        <v>-14.658285765319988</v>
      </c>
      <c r="CU38" s="48">
        <f t="shared" ref="CU38:DX38" si="56">CU39+CU40</f>
        <v>-139.38994046541001</v>
      </c>
      <c r="CV38" s="48">
        <f t="shared" si="56"/>
        <v>-182.93029863978001</v>
      </c>
      <c r="CW38" s="48">
        <f t="shared" si="56"/>
        <v>-21.182719023419999</v>
      </c>
      <c r="CX38" s="48">
        <f t="shared" si="56"/>
        <v>-241.66217038958999</v>
      </c>
      <c r="CY38" s="48">
        <f t="shared" si="56"/>
        <v>-269.53769467162999</v>
      </c>
      <c r="CZ38" s="48">
        <f t="shared" si="56"/>
        <v>-260.81276654686997</v>
      </c>
      <c r="DA38" s="48">
        <f t="shared" si="56"/>
        <v>-274.21506913496</v>
      </c>
      <c r="DB38" s="48">
        <f t="shared" si="56"/>
        <v>-281.83418757027005</v>
      </c>
      <c r="DC38" s="48">
        <f t="shared" si="56"/>
        <v>-284.89998836569993</v>
      </c>
      <c r="DD38" s="48">
        <f t="shared" si="56"/>
        <v>-313.70617596728005</v>
      </c>
      <c r="DE38" s="48">
        <f t="shared" si="56"/>
        <v>-268.29386720435991</v>
      </c>
      <c r="DF38" s="31">
        <f t="shared" si="56"/>
        <v>-57.060529189359954</v>
      </c>
      <c r="DG38" s="37">
        <f t="shared" si="56"/>
        <v>-137.09981685333003</v>
      </c>
      <c r="DH38" s="37">
        <f t="shared" si="56"/>
        <v>-190.18056925389001</v>
      </c>
      <c r="DI38" s="37">
        <f t="shared" si="56"/>
        <v>133.50934286999998</v>
      </c>
      <c r="DJ38" s="37">
        <f t="shared" si="56"/>
        <v>-201.44295577043002</v>
      </c>
      <c r="DK38" s="37">
        <f t="shared" si="56"/>
        <v>-193.57060487509</v>
      </c>
      <c r="DL38" s="37">
        <f t="shared" si="56"/>
        <v>-189.47267560970994</v>
      </c>
      <c r="DM38" s="37">
        <f t="shared" si="56"/>
        <v>-201.1508375767101</v>
      </c>
      <c r="DN38" s="37">
        <f t="shared" si="56"/>
        <v>-215.08859161202986</v>
      </c>
      <c r="DO38" s="37">
        <f t="shared" si="56"/>
        <v>-196.66663838700003</v>
      </c>
      <c r="DP38" s="37">
        <f t="shared" si="56"/>
        <v>-207.70954842190997</v>
      </c>
      <c r="DQ38" s="37">
        <f t="shared" si="56"/>
        <v>-95.129987014759877</v>
      </c>
      <c r="DR38" s="31">
        <f t="shared" si="56"/>
        <v>-2.7319850228502673</v>
      </c>
      <c r="DS38" s="37">
        <f t="shared" si="56"/>
        <v>-62.951619358640002</v>
      </c>
      <c r="DT38" s="37">
        <f t="shared" si="56"/>
        <v>-57.323477332900012</v>
      </c>
      <c r="DU38" s="37">
        <f t="shared" si="56"/>
        <v>-97.809142977170012</v>
      </c>
      <c r="DV38" s="37">
        <f t="shared" si="56"/>
        <v>-132.24017573308001</v>
      </c>
      <c r="DW38" s="37">
        <f t="shared" si="56"/>
        <v>-176.86229650679999</v>
      </c>
      <c r="DX38" s="37">
        <f t="shared" si="56"/>
        <v>-180.23799810364</v>
      </c>
    </row>
    <row r="39" spans="1:128" x14ac:dyDescent="0.25">
      <c r="A39" s="14" t="s">
        <v>56</v>
      </c>
      <c r="B39" s="16" t="s">
        <v>53</v>
      </c>
      <c r="C39" s="23">
        <v>11.447794999999999</v>
      </c>
      <c r="D39" s="23">
        <v>28.570251670400001</v>
      </c>
      <c r="E39" s="23">
        <f>квартал!C39</f>
        <v>47.268813112959997</v>
      </c>
      <c r="F39" s="23">
        <v>62.760693401120001</v>
      </c>
      <c r="G39" s="23">
        <v>83.685210513550004</v>
      </c>
      <c r="H39" s="23">
        <f>квартал!D39</f>
        <v>122.67692236697999</v>
      </c>
      <c r="I39" s="23">
        <v>139.62308973970002</v>
      </c>
      <c r="J39" s="23">
        <v>154.61473396735002</v>
      </c>
      <c r="K39" s="23">
        <f>квартал!E39</f>
        <v>181.33583541235998</v>
      </c>
      <c r="L39" s="23">
        <v>204.00829328206001</v>
      </c>
      <c r="M39" s="23">
        <v>245.44182443449</v>
      </c>
      <c r="N39" s="31">
        <f>квартал!F39</f>
        <v>419.86173260730999</v>
      </c>
      <c r="O39" s="23">
        <v>12.573</v>
      </c>
      <c r="P39" s="23">
        <v>36.820613111</v>
      </c>
      <c r="Q39" s="23">
        <f>квартал!G39</f>
        <v>72.176520167149988</v>
      </c>
      <c r="R39" s="23">
        <v>97.484738619369992</v>
      </c>
      <c r="S39" s="23">
        <v>114.01468505246001</v>
      </c>
      <c r="T39" s="23">
        <f>квартал!H39</f>
        <v>155.87073361936999</v>
      </c>
      <c r="U39" s="23">
        <v>186.18579631237</v>
      </c>
      <c r="V39" s="23">
        <v>215.32796301785999</v>
      </c>
      <c r="W39" s="23">
        <f>квартал!I39</f>
        <v>260.60475030460998</v>
      </c>
      <c r="X39" s="23">
        <v>295.42523422008003</v>
      </c>
      <c r="Y39" s="23">
        <v>350.72495112415999</v>
      </c>
      <c r="Z39" s="31">
        <f>квартал!J39</f>
        <v>580.40532088170994</v>
      </c>
      <c r="AA39" s="23">
        <v>13.175912804919999</v>
      </c>
      <c r="AB39" s="23">
        <v>36.315383906080001</v>
      </c>
      <c r="AC39" s="23">
        <f>квартал!K39</f>
        <v>69.106602634149993</v>
      </c>
      <c r="AD39" s="23">
        <v>93.291636750929996</v>
      </c>
      <c r="AE39" s="23">
        <v>129.36242141074001</v>
      </c>
      <c r="AF39" s="23">
        <f>квартал!L39</f>
        <v>216.76137576357999</v>
      </c>
      <c r="AG39" s="23">
        <v>288.95970466537</v>
      </c>
      <c r="AH39" s="23">
        <v>340.78972477606999</v>
      </c>
      <c r="AI39" s="23">
        <f>квартал!M39</f>
        <v>431.50001578689</v>
      </c>
      <c r="AJ39" s="23">
        <v>499.41543658165995</v>
      </c>
      <c r="AK39" s="23">
        <v>560.80875301858998</v>
      </c>
      <c r="AL39" s="31">
        <f>квартал!N39</f>
        <v>905.98635019308995</v>
      </c>
      <c r="AM39" s="23">
        <v>50.801324453440003</v>
      </c>
      <c r="AN39" s="23"/>
      <c r="AO39" s="23">
        <f>квартал!O39</f>
        <v>171.45719306864001</v>
      </c>
      <c r="AP39" s="23">
        <v>200.76144314541</v>
      </c>
      <c r="AQ39" s="23">
        <v>249.05320134648002</v>
      </c>
      <c r="AR39" s="23">
        <f>квартал!P39</f>
        <v>376.94900157769001</v>
      </c>
      <c r="AS39" s="23">
        <v>439.54904117038001</v>
      </c>
      <c r="AT39" s="23">
        <v>517.86717635790001</v>
      </c>
      <c r="AU39" s="23">
        <f>квартал!Q39</f>
        <v>622.5196627421999</v>
      </c>
      <c r="AV39" s="23">
        <v>730.25785007777006</v>
      </c>
      <c r="AW39" s="23">
        <v>854.09507396253002</v>
      </c>
      <c r="AX39" s="31">
        <f>квартал!R39</f>
        <v>1225.26692596373</v>
      </c>
      <c r="AY39" s="23">
        <v>21.744991378279998</v>
      </c>
      <c r="AZ39" s="23">
        <v>62.773732320000001</v>
      </c>
      <c r="BA39" s="23">
        <f>квартал!S39</f>
        <v>135.85023792000001</v>
      </c>
      <c r="BB39" s="23">
        <v>202.20186038457999</v>
      </c>
      <c r="BC39" s="23">
        <v>261.43299157611</v>
      </c>
      <c r="BD39" s="23">
        <f>квартал!T39</f>
        <v>378.43417378933003</v>
      </c>
      <c r="BE39" s="23">
        <v>487.16241638391</v>
      </c>
      <c r="BF39" s="23">
        <v>575.89132620091004</v>
      </c>
      <c r="BG39" s="23">
        <f>квартал!U39</f>
        <v>699.72174374251006</v>
      </c>
      <c r="BH39" s="23">
        <v>819.67529299335001</v>
      </c>
      <c r="BI39" s="23">
        <v>933.70664209639006</v>
      </c>
      <c r="BJ39" s="31">
        <v>1184.3702966482399</v>
      </c>
      <c r="BK39" s="23">
        <v>15.40258833</v>
      </c>
      <c r="BL39" s="23">
        <v>69.127952730000004</v>
      </c>
      <c r="BM39" s="23">
        <v>168.3799812661</v>
      </c>
      <c r="BN39" s="23">
        <v>256.54456713000002</v>
      </c>
      <c r="BO39" s="23">
        <v>328.01537182999999</v>
      </c>
      <c r="BP39" s="23">
        <v>461.26320264321998</v>
      </c>
      <c r="BQ39" s="23">
        <v>565.41508784322002</v>
      </c>
      <c r="BR39" s="23">
        <v>657.18981002421992</v>
      </c>
      <c r="BS39" s="23">
        <v>784.84616372792004</v>
      </c>
      <c r="BT39" s="23">
        <v>904.3474067699201</v>
      </c>
      <c r="BU39" s="23">
        <v>1031.8641110906601</v>
      </c>
      <c r="BV39" s="31">
        <v>1336.4539591308501</v>
      </c>
      <c r="BW39" s="23">
        <v>20.8397367</v>
      </c>
      <c r="BX39" s="23">
        <v>61.493426499999998</v>
      </c>
      <c r="BY39" s="23">
        <v>177.91251171651999</v>
      </c>
      <c r="BZ39" s="23">
        <v>253.89909754051999</v>
      </c>
      <c r="CA39" s="23">
        <v>332.83381524052004</v>
      </c>
      <c r="CB39" s="37">
        <v>532.21406606110997</v>
      </c>
      <c r="CC39" s="37">
        <v>651.39253244824999</v>
      </c>
      <c r="CD39" s="37">
        <v>782.67107977900002</v>
      </c>
      <c r="CE39" s="37">
        <v>892.30165855704001</v>
      </c>
      <c r="CF39" s="37">
        <v>805.07165899999995</v>
      </c>
      <c r="CG39" s="37">
        <v>920.06991570000002</v>
      </c>
      <c r="CH39" s="31">
        <v>1551.6092633103899</v>
      </c>
      <c r="CI39" s="48">
        <v>39.805427899999998</v>
      </c>
      <c r="CJ39" s="23">
        <v>105.24815125294</v>
      </c>
      <c r="CK39" s="23">
        <v>1669.73690649593</v>
      </c>
      <c r="CL39" s="23">
        <v>298.26492353994001</v>
      </c>
      <c r="CM39" s="23">
        <v>382.30383806969002</v>
      </c>
      <c r="CN39" s="23">
        <v>489.09567476555998</v>
      </c>
      <c r="CO39" s="23">
        <v>569.36962721087002</v>
      </c>
      <c r="CP39" s="23">
        <v>665.29674213324995</v>
      </c>
      <c r="CQ39" s="23">
        <v>712.46113485545993</v>
      </c>
      <c r="CR39" s="23">
        <v>769.03429460629002</v>
      </c>
      <c r="CS39" s="23">
        <v>855.68852552093006</v>
      </c>
      <c r="CT39" s="31">
        <v>1123.63738543619</v>
      </c>
      <c r="CU39" s="23">
        <v>19.5919411</v>
      </c>
      <c r="CV39" s="23">
        <v>42.0884754</v>
      </c>
      <c r="CW39" s="23">
        <v>6.7517304190000003</v>
      </c>
      <c r="CX39" s="23">
        <v>125.68369345025999</v>
      </c>
      <c r="CY39" s="23">
        <v>163.66180482026002</v>
      </c>
      <c r="CZ39" s="23">
        <v>214.44241207714001</v>
      </c>
      <c r="DA39" s="23">
        <v>268.83316984098997</v>
      </c>
      <c r="DB39" s="23">
        <v>322.74578968298999</v>
      </c>
      <c r="DC39" s="23">
        <v>371.07759394973999</v>
      </c>
      <c r="DD39" s="23">
        <v>452.76142554974001</v>
      </c>
      <c r="DE39" s="23">
        <v>570.56542270775003</v>
      </c>
      <c r="DF39" s="31">
        <v>931.26588118285997</v>
      </c>
      <c r="DG39" s="37">
        <v>35.914226502459996</v>
      </c>
      <c r="DH39" s="37">
        <v>73.071818882960002</v>
      </c>
      <c r="DI39" s="37">
        <v>157.04941199999999</v>
      </c>
      <c r="DJ39" s="37">
        <v>215.63116428209</v>
      </c>
      <c r="DK39" s="37">
        <v>264.40176502770998</v>
      </c>
      <c r="DL39" s="37">
        <v>337.34624848145</v>
      </c>
      <c r="DM39" s="37">
        <v>493.2796467796</v>
      </c>
      <c r="DN39" s="37">
        <v>622.31015356218006</v>
      </c>
      <c r="DO39" s="37">
        <v>725.27282471442004</v>
      </c>
      <c r="DP39" s="37">
        <v>808.78401015492</v>
      </c>
      <c r="DQ39" s="37">
        <v>986.61681508879008</v>
      </c>
      <c r="DR39" s="31">
        <v>1287.9438354727499</v>
      </c>
      <c r="DS39" s="37">
        <v>29.5083415</v>
      </c>
      <c r="DT39" s="37">
        <v>74.425911299999996</v>
      </c>
      <c r="DU39" s="37">
        <v>143.45097604562</v>
      </c>
      <c r="DV39" s="37">
        <v>177.85108324562</v>
      </c>
      <c r="DW39" s="37">
        <v>201.92051023010001</v>
      </c>
      <c r="DX39" s="37">
        <v>237.0102185801</v>
      </c>
    </row>
    <row r="40" spans="1:128" x14ac:dyDescent="0.25">
      <c r="A40" s="14" t="s">
        <v>57</v>
      </c>
      <c r="B40" s="16" t="s">
        <v>50</v>
      </c>
      <c r="C40" s="23">
        <v>-15.74409466532</v>
      </c>
      <c r="D40" s="23">
        <v>-40.450469424830004</v>
      </c>
      <c r="E40" s="23">
        <f>квартал!C40</f>
        <v>-68.578106437480002</v>
      </c>
      <c r="F40" s="23">
        <v>-101.14113027935001</v>
      </c>
      <c r="G40" s="23">
        <v>-141.66817172504</v>
      </c>
      <c r="H40" s="23">
        <f>квартал!D40</f>
        <v>-170.55381513570998</v>
      </c>
      <c r="I40" s="23">
        <v>-186.91580259996999</v>
      </c>
      <c r="J40" s="23">
        <v>-212.99051058647001</v>
      </c>
      <c r="K40" s="23">
        <f>квартал!E40</f>
        <v>-234.64387598997001</v>
      </c>
      <c r="L40" s="23">
        <v>-252.37393869546</v>
      </c>
      <c r="M40" s="23">
        <v>-293.23444888215005</v>
      </c>
      <c r="N40" s="31">
        <f>квартал!F40</f>
        <v>-312.18958835436001</v>
      </c>
      <c r="O40" s="23">
        <v>-23.81421751561</v>
      </c>
      <c r="P40" s="23">
        <v>-42.256945634010002</v>
      </c>
      <c r="Q40" s="23">
        <f>квартал!G40</f>
        <v>-71.977163418979998</v>
      </c>
      <c r="R40" s="23">
        <v>-122.02212186116999</v>
      </c>
      <c r="S40" s="23">
        <v>-166.05266061148001</v>
      </c>
      <c r="T40" s="23">
        <f>квартал!H40</f>
        <v>-190.10546813032002</v>
      </c>
      <c r="U40" s="23">
        <v>-220.3578043784</v>
      </c>
      <c r="V40" s="23">
        <v>-259.48095948039997</v>
      </c>
      <c r="W40" s="23">
        <f>квартал!I40</f>
        <v>-291.47107691123</v>
      </c>
      <c r="X40" s="23">
        <v>-331.92078680809004</v>
      </c>
      <c r="Y40" s="23">
        <v>-358.36065234023999</v>
      </c>
      <c r="Z40" s="31">
        <f>квартал!J40</f>
        <v>-418.08479167300999</v>
      </c>
      <c r="AA40" s="23">
        <v>-76.970099112450001</v>
      </c>
      <c r="AB40" s="23">
        <v>-102.20476880488</v>
      </c>
      <c r="AC40" s="23">
        <f>квартал!K40</f>
        <v>-149.72694364197</v>
      </c>
      <c r="AD40" s="23">
        <v>-194.95326322791001</v>
      </c>
      <c r="AE40" s="23">
        <v>-227.01511869557001</v>
      </c>
      <c r="AF40" s="23">
        <f>квартал!L40</f>
        <v>-279.06404167798996</v>
      </c>
      <c r="AG40" s="23">
        <v>-81.146485386270001</v>
      </c>
      <c r="AH40" s="23">
        <v>-394.66959688103998</v>
      </c>
      <c r="AI40" s="23">
        <f>квартал!M40</f>
        <v>-450.74164621636999</v>
      </c>
      <c r="AJ40" s="23">
        <v>-515.55293293210002</v>
      </c>
      <c r="AK40" s="23">
        <v>-556.15240943445997</v>
      </c>
      <c r="AL40" s="31">
        <f>квартал!N40</f>
        <v>-623.33804654335995</v>
      </c>
      <c r="AM40" s="23">
        <v>-62.747805017639998</v>
      </c>
      <c r="AN40" s="23"/>
      <c r="AO40" s="23">
        <f>квартал!O40</f>
        <v>-169.04254919543999</v>
      </c>
      <c r="AP40" s="23">
        <v>-262.83687574895998</v>
      </c>
      <c r="AQ40" s="23">
        <v>-328.82745031616997</v>
      </c>
      <c r="AR40" s="23">
        <f>квартал!P40</f>
        <v>-397.72693408708</v>
      </c>
      <c r="AS40" s="23">
        <v>-490.41827654798999</v>
      </c>
      <c r="AT40" s="23">
        <v>-463.55590152510996</v>
      </c>
      <c r="AU40" s="23">
        <f>квартал!Q40</f>
        <v>-663.50696967179999</v>
      </c>
      <c r="AV40" s="23">
        <v>-787.69238695367005</v>
      </c>
      <c r="AW40" s="23">
        <v>-875.95043997467008</v>
      </c>
      <c r="AX40" s="31">
        <f>квартал!R40</f>
        <v>-1007.90666620564</v>
      </c>
      <c r="AY40" s="23">
        <v>-43.617524685309995</v>
      </c>
      <c r="AZ40" s="23">
        <v>-89.47944707117</v>
      </c>
      <c r="BA40" s="23">
        <f>квартал!S40</f>
        <v>-191.90053276514999</v>
      </c>
      <c r="BB40" s="23">
        <v>-303.54240126465004</v>
      </c>
      <c r="BC40" s="23">
        <v>-386.82922494190001</v>
      </c>
      <c r="BD40" s="23">
        <f>квартал!T40</f>
        <v>-474.39047070365001</v>
      </c>
      <c r="BE40" s="23">
        <v>-581.46129319452007</v>
      </c>
      <c r="BF40" s="23">
        <v>-674.04515858742002</v>
      </c>
      <c r="BG40" s="23">
        <f>квартал!U40</f>
        <v>-784.03772488908999</v>
      </c>
      <c r="BH40" s="23">
        <v>-925.03725295030006</v>
      </c>
      <c r="BI40" s="23">
        <v>-987.23863622552005</v>
      </c>
      <c r="BJ40" s="31">
        <v>-1082.8061172463899</v>
      </c>
      <c r="BK40" s="23">
        <v>-80.126617430669995</v>
      </c>
      <c r="BL40" s="23">
        <v>-172.53854294851001</v>
      </c>
      <c r="BM40" s="23">
        <v>-340.17648402496002</v>
      </c>
      <c r="BN40" s="23">
        <v>-458.40230001635996</v>
      </c>
      <c r="BO40" s="23">
        <v>-561.44813385139003</v>
      </c>
      <c r="BP40" s="23">
        <v>-681.49762538767004</v>
      </c>
      <c r="BQ40" s="23">
        <v>-796.05361967353008</v>
      </c>
      <c r="BR40" s="23">
        <v>-974.37229282074998</v>
      </c>
      <c r="BS40" s="23">
        <v>-1079.57841001829</v>
      </c>
      <c r="BT40" s="23">
        <v>-1198.0557173828001</v>
      </c>
      <c r="BU40" s="23">
        <v>-1288.1339891238101</v>
      </c>
      <c r="BV40" s="31">
        <v>-1439.04060802189</v>
      </c>
      <c r="BW40" s="23">
        <v>-116.3000270675</v>
      </c>
      <c r="BX40" s="23">
        <v>-215.78549979035</v>
      </c>
      <c r="BY40" s="23">
        <v>-358.59762131065003</v>
      </c>
      <c r="BZ40" s="23">
        <v>-496.75842798515004</v>
      </c>
      <c r="CA40" s="23">
        <v>-613.53031505760998</v>
      </c>
      <c r="CB40" s="37">
        <v>-738.80628424018005</v>
      </c>
      <c r="CC40" s="37">
        <v>-902.52508105820993</v>
      </c>
      <c r="CD40" s="37">
        <v>-1059.83316833154</v>
      </c>
      <c r="CE40" s="37">
        <v>-1183.06797742655</v>
      </c>
      <c r="CF40" s="37">
        <v>-1060.3709090964001</v>
      </c>
      <c r="CG40" s="37">
        <v>-1134.26643437639</v>
      </c>
      <c r="CH40" s="31">
        <v>-1677.89039533752</v>
      </c>
      <c r="CI40" s="48">
        <v>-153.68967990793999</v>
      </c>
      <c r="CJ40" s="23">
        <v>-273.32789416310999</v>
      </c>
      <c r="CK40" s="23">
        <v>-1567.9536164078502</v>
      </c>
      <c r="CL40" s="23">
        <v>-529.23225727092995</v>
      </c>
      <c r="CM40" s="23">
        <v>-671.60531235209999</v>
      </c>
      <c r="CN40" s="23">
        <v>-774.20388311007991</v>
      </c>
      <c r="CO40" s="23">
        <v>-872.5562546970699</v>
      </c>
      <c r="CP40" s="23">
        <v>-975.42857637057</v>
      </c>
      <c r="CQ40" s="23">
        <v>-1006.80157744068</v>
      </c>
      <c r="CR40" s="23">
        <v>-1055.7141377134101</v>
      </c>
      <c r="CS40" s="23">
        <v>-1081.12735560858</v>
      </c>
      <c r="CT40" s="31">
        <v>-1138.29567120151</v>
      </c>
      <c r="CU40" s="23">
        <v>-158.98188156540999</v>
      </c>
      <c r="CV40" s="23">
        <v>-225.01877403978</v>
      </c>
      <c r="CW40" s="23">
        <v>-27.93444944242</v>
      </c>
      <c r="CX40" s="23">
        <v>-367.34586383984998</v>
      </c>
      <c r="CY40" s="23">
        <v>-433.19949949189004</v>
      </c>
      <c r="CZ40" s="23">
        <v>-475.25517862401</v>
      </c>
      <c r="DA40" s="23">
        <v>-543.04823897594997</v>
      </c>
      <c r="DB40" s="23">
        <v>-604.57997725326004</v>
      </c>
      <c r="DC40" s="23">
        <v>-655.97758231543992</v>
      </c>
      <c r="DD40" s="23">
        <v>-766.46760151702006</v>
      </c>
      <c r="DE40" s="23">
        <v>-838.85928991210994</v>
      </c>
      <c r="DF40" s="31">
        <v>-988.32641037221993</v>
      </c>
      <c r="DG40" s="37">
        <v>-173.01404335579002</v>
      </c>
      <c r="DH40" s="37">
        <v>-263.25238813685002</v>
      </c>
      <c r="DI40" s="37">
        <v>-23.540069129999999</v>
      </c>
      <c r="DJ40" s="37">
        <v>-417.07412005252002</v>
      </c>
      <c r="DK40" s="37">
        <v>-457.97236990279998</v>
      </c>
      <c r="DL40" s="37">
        <v>-526.81892409115994</v>
      </c>
      <c r="DM40" s="37">
        <v>-694.4304843563101</v>
      </c>
      <c r="DN40" s="37">
        <v>-837.39874517420992</v>
      </c>
      <c r="DO40" s="37">
        <v>-921.93946310142007</v>
      </c>
      <c r="DP40" s="37">
        <v>-1016.49355857683</v>
      </c>
      <c r="DQ40" s="37">
        <v>-1081.74680210355</v>
      </c>
      <c r="DR40" s="31">
        <v>-1290.6758204956002</v>
      </c>
      <c r="DS40" s="37">
        <v>-92.459960858640002</v>
      </c>
      <c r="DT40" s="37">
        <v>-131.74938863290001</v>
      </c>
      <c r="DU40" s="37">
        <v>-241.26011902279001</v>
      </c>
      <c r="DV40" s="37">
        <v>-310.09125897870001</v>
      </c>
      <c r="DW40" s="37">
        <v>-378.7828067369</v>
      </c>
      <c r="DX40" s="37">
        <v>-417.24821668374</v>
      </c>
    </row>
    <row r="41" spans="1:128" x14ac:dyDescent="0.25">
      <c r="A41" s="14" t="s">
        <v>58</v>
      </c>
      <c r="B41" s="15" t="s">
        <v>59</v>
      </c>
      <c r="C41" s="23">
        <f t="shared" ref="C41:BG41" si="57">C31-C32-C35-C38</f>
        <v>-93.686780535279979</v>
      </c>
      <c r="D41" s="23">
        <f t="shared" si="57"/>
        <v>-91.067922810619976</v>
      </c>
      <c r="E41" s="23">
        <f t="shared" si="57"/>
        <v>-418.23630570892033</v>
      </c>
      <c r="F41" s="23">
        <f t="shared" si="57"/>
        <v>-712.64317311099023</v>
      </c>
      <c r="G41" s="23">
        <f t="shared" si="57"/>
        <v>-777.84392397210979</v>
      </c>
      <c r="H41" s="23">
        <f t="shared" si="57"/>
        <v>-715.98825056007013</v>
      </c>
      <c r="I41" s="23">
        <f t="shared" si="57"/>
        <v>-893.14663230438077</v>
      </c>
      <c r="J41" s="23">
        <f t="shared" si="57"/>
        <v>-928.15290160336974</v>
      </c>
      <c r="K41" s="23">
        <f t="shared" si="57"/>
        <v>-837.53603167086044</v>
      </c>
      <c r="L41" s="23">
        <f t="shared" si="57"/>
        <v>-807.26810803013996</v>
      </c>
      <c r="M41" s="23">
        <f t="shared" si="57"/>
        <v>-768.33123099019019</v>
      </c>
      <c r="N41" s="31">
        <f t="shared" si="57"/>
        <v>-94.378843310850243</v>
      </c>
      <c r="O41" s="23">
        <f t="shared" si="57"/>
        <v>-107.92060543742001</v>
      </c>
      <c r="P41" s="23">
        <f t="shared" si="57"/>
        <v>-70.236810926299938</v>
      </c>
      <c r="Q41" s="23">
        <f t="shared" si="57"/>
        <v>-272.26567852461989</v>
      </c>
      <c r="R41" s="23">
        <f t="shared" si="57"/>
        <v>-266.61434356448035</v>
      </c>
      <c r="S41" s="23">
        <f t="shared" si="57"/>
        <v>-442.10041667781979</v>
      </c>
      <c r="T41" s="23">
        <f t="shared" si="57"/>
        <v>-337.6105971967599</v>
      </c>
      <c r="U41" s="23">
        <f t="shared" si="57"/>
        <v>-431.3865411222402</v>
      </c>
      <c r="V41" s="23">
        <f t="shared" si="57"/>
        <v>-338.78004456645039</v>
      </c>
      <c r="W41" s="23">
        <f t="shared" si="57"/>
        <v>-207.1352810951297</v>
      </c>
      <c r="X41" s="23">
        <f t="shared" si="57"/>
        <v>-342.46045971407978</v>
      </c>
      <c r="Y41" s="23">
        <f t="shared" si="57"/>
        <v>-226.04983490653967</v>
      </c>
      <c r="Z41" s="31">
        <f t="shared" si="57"/>
        <v>73.20929955516965</v>
      </c>
      <c r="AA41" s="23">
        <f t="shared" si="57"/>
        <v>-11.964699043020005</v>
      </c>
      <c r="AB41" s="23">
        <f t="shared" si="57"/>
        <v>97.373705661640017</v>
      </c>
      <c r="AC41" s="23">
        <f t="shared" si="57"/>
        <v>-99.869169641610284</v>
      </c>
      <c r="AD41" s="23">
        <f t="shared" si="57"/>
        <v>-218.33694302171949</v>
      </c>
      <c r="AE41" s="23">
        <f t="shared" si="57"/>
        <v>-174.19724401297</v>
      </c>
      <c r="AF41" s="23">
        <f t="shared" si="57"/>
        <v>35.983951231469348</v>
      </c>
      <c r="AG41" s="23">
        <f t="shared" si="57"/>
        <v>-404.75890581704925</v>
      </c>
      <c r="AH41" s="23">
        <f t="shared" si="57"/>
        <v>-94.121278298080199</v>
      </c>
      <c r="AI41" s="23">
        <f t="shared" si="57"/>
        <v>22.083981645660238</v>
      </c>
      <c r="AJ41" s="23">
        <f t="shared" si="57"/>
        <v>-184.33451946041063</v>
      </c>
      <c r="AK41" s="23">
        <f t="shared" si="57"/>
        <v>-99.498569351169266</v>
      </c>
      <c r="AL41" s="31">
        <f t="shared" si="57"/>
        <v>238.19784626295063</v>
      </c>
      <c r="AM41" s="23">
        <f t="shared" si="57"/>
        <v>118.29186382176999</v>
      </c>
      <c r="AN41" s="23">
        <f t="shared" si="57"/>
        <v>147.38283584694</v>
      </c>
      <c r="AO41" s="23">
        <f t="shared" si="57"/>
        <v>-116.29610897760017</v>
      </c>
      <c r="AP41" s="23">
        <f t="shared" si="57"/>
        <v>-273.0546252540201</v>
      </c>
      <c r="AQ41" s="23">
        <f t="shared" si="57"/>
        <v>-246.34926152108977</v>
      </c>
      <c r="AR41" s="23">
        <f t="shared" si="57"/>
        <v>-93.038625394590241</v>
      </c>
      <c r="AS41" s="23">
        <f t="shared" si="57"/>
        <v>-297.66254234730985</v>
      </c>
      <c r="AT41" s="23">
        <f t="shared" si="57"/>
        <v>-372.06404391140978</v>
      </c>
      <c r="AU41" s="23">
        <f t="shared" si="57"/>
        <v>-171.07748113964996</v>
      </c>
      <c r="AV41" s="23">
        <f t="shared" si="57"/>
        <v>-306.36134408177037</v>
      </c>
      <c r="AW41" s="23">
        <f t="shared" si="57"/>
        <v>-145.09192948827021</v>
      </c>
      <c r="AX41" s="31">
        <f t="shared" si="57"/>
        <v>70.146184215210326</v>
      </c>
      <c r="AY41" s="23">
        <f t="shared" si="57"/>
        <v>84.317474649779967</v>
      </c>
      <c r="AZ41" s="23">
        <f t="shared" si="57"/>
        <v>163.42516499071996</v>
      </c>
      <c r="BA41" s="23">
        <f t="shared" si="57"/>
        <v>-264.05364661509009</v>
      </c>
      <c r="BB41" s="23">
        <f t="shared" si="57"/>
        <v>-548.05986490830003</v>
      </c>
      <c r="BC41" s="23">
        <f t="shared" si="57"/>
        <v>-528.30371327078001</v>
      </c>
      <c r="BD41" s="23">
        <f t="shared" si="57"/>
        <v>-383.54930821343993</v>
      </c>
      <c r="BE41" s="23">
        <f t="shared" si="57"/>
        <v>-606.24185405553908</v>
      </c>
      <c r="BF41" s="23">
        <f t="shared" si="57"/>
        <v>-500.60446385412865</v>
      </c>
      <c r="BG41" s="23">
        <f t="shared" si="57"/>
        <v>-480.07073313229046</v>
      </c>
      <c r="BH41" s="23">
        <f t="shared" ref="BH41:CC41" si="58">BH31-BH32-BH35-BH38</f>
        <v>-621.37308862629004</v>
      </c>
      <c r="BI41" s="23">
        <f t="shared" si="58"/>
        <v>-500.51676067258904</v>
      </c>
      <c r="BJ41" s="31">
        <f t="shared" si="58"/>
        <v>-91.536904985292381</v>
      </c>
      <c r="BK41" s="23">
        <f t="shared" si="58"/>
        <v>40.709889492540029</v>
      </c>
      <c r="BL41" s="23">
        <f t="shared" si="58"/>
        <v>115.57023022551999</v>
      </c>
      <c r="BM41" s="23">
        <f t="shared" si="58"/>
        <v>-192.95385102007992</v>
      </c>
      <c r="BN41" s="23">
        <f t="shared" si="58"/>
        <v>-395.98026364773989</v>
      </c>
      <c r="BO41" s="23">
        <f t="shared" si="58"/>
        <v>-428.53308959766019</v>
      </c>
      <c r="BP41" s="23">
        <f t="shared" si="58"/>
        <v>-289.72947978663996</v>
      </c>
      <c r="BQ41" s="23">
        <f t="shared" si="58"/>
        <v>-431.04265648869887</v>
      </c>
      <c r="BR41" s="23">
        <f t="shared" si="58"/>
        <v>-420.57115194766993</v>
      </c>
      <c r="BS41" s="23">
        <f t="shared" si="58"/>
        <v>-333.68100959603044</v>
      </c>
      <c r="BT41" s="23">
        <f t="shared" si="58"/>
        <v>-485.01948691390066</v>
      </c>
      <c r="BU41" s="23">
        <f t="shared" si="58"/>
        <v>-435.12292074596962</v>
      </c>
      <c r="BV41" s="31">
        <f t="shared" si="58"/>
        <v>-98.442929949588205</v>
      </c>
      <c r="BW41" s="23">
        <f t="shared" si="58"/>
        <v>-9.0808832481200028</v>
      </c>
      <c r="BX41" s="23">
        <f t="shared" si="58"/>
        <v>90.439333356740164</v>
      </c>
      <c r="BY41" s="23">
        <f t="shared" si="58"/>
        <v>-268.79790592512984</v>
      </c>
      <c r="BZ41" s="23">
        <f t="shared" si="58"/>
        <v>-47.225537631340188</v>
      </c>
      <c r="CA41" s="23">
        <f t="shared" si="58"/>
        <v>-478.03623642817956</v>
      </c>
      <c r="CB41" s="23">
        <f t="shared" si="58"/>
        <v>-310.36642011991944</v>
      </c>
      <c r="CC41" s="23">
        <f t="shared" si="58"/>
        <v>-493.2230727079006</v>
      </c>
      <c r="CD41" s="23">
        <f t="shared" ref="CD41:CJ41" si="59">CD31-CD32-CD35-CD38</f>
        <v>-460.51093387209107</v>
      </c>
      <c r="CE41" s="23">
        <f t="shared" si="59"/>
        <v>-331.0312637700996</v>
      </c>
      <c r="CF41" s="23">
        <f t="shared" si="59"/>
        <v>-578.7939358308397</v>
      </c>
      <c r="CG41" s="23">
        <f t="shared" si="59"/>
        <v>-484.04417805540947</v>
      </c>
      <c r="CH41" s="31">
        <f t="shared" si="59"/>
        <v>61.322906415338792</v>
      </c>
      <c r="CI41" s="48">
        <f t="shared" si="59"/>
        <v>17.749776375989953</v>
      </c>
      <c r="CJ41" s="48">
        <f t="shared" si="59"/>
        <v>87.491424362250214</v>
      </c>
      <c r="CK41" s="48">
        <f t="shared" ref="CK41:CP41" si="60">CK31-CK32-CK35-CK38</f>
        <v>-572.04383869768003</v>
      </c>
      <c r="CL41" s="48">
        <f t="shared" si="60"/>
        <v>-405.00570845868992</v>
      </c>
      <c r="CM41" s="48">
        <f t="shared" si="60"/>
        <v>-565.8717063984293</v>
      </c>
      <c r="CN41" s="48">
        <f t="shared" si="60"/>
        <v>-375.22105528148069</v>
      </c>
      <c r="CO41" s="48">
        <f t="shared" si="60"/>
        <v>-700.7914391723798</v>
      </c>
      <c r="CP41" s="48">
        <f t="shared" si="60"/>
        <v>-656.20392257594926</v>
      </c>
      <c r="CQ41" s="48">
        <f t="shared" ref="CQ41:CZ41" si="61">CQ31-CQ32-CQ35-CQ38</f>
        <v>-575.50558705782032</v>
      </c>
      <c r="CR41" s="48">
        <f t="shared" si="61"/>
        <v>-1021.2180959635997</v>
      </c>
      <c r="CS41" s="48">
        <f t="shared" si="61"/>
        <v>-909.37620115109064</v>
      </c>
      <c r="CT41" s="31">
        <f t="shared" si="61"/>
        <v>-425.27652245203109</v>
      </c>
      <c r="CU41" s="48">
        <f t="shared" si="61"/>
        <v>43.915669872779972</v>
      </c>
      <c r="CV41" s="48">
        <f t="shared" si="61"/>
        <v>154.17935270596016</v>
      </c>
      <c r="CW41" s="48">
        <f t="shared" si="61"/>
        <v>-480.42478101527973</v>
      </c>
      <c r="CX41" s="48">
        <f t="shared" si="61"/>
        <v>-768.94581333591952</v>
      </c>
      <c r="CY41" s="48">
        <f t="shared" si="61"/>
        <v>-818.00319248698008</v>
      </c>
      <c r="CZ41" s="48">
        <f t="shared" si="61"/>
        <v>-513.8541751421393</v>
      </c>
      <c r="DA41" s="48">
        <f t="shared" ref="DA41:DF41" si="62">DA31-DA32-DA35-DA38</f>
        <v>-871.48750836087061</v>
      </c>
      <c r="DB41" s="48">
        <f t="shared" si="62"/>
        <v>-793.84162725868953</v>
      </c>
      <c r="DC41" s="48">
        <f t="shared" si="62"/>
        <v>-518.38830629520908</v>
      </c>
      <c r="DD41" s="48">
        <f t="shared" si="62"/>
        <v>-791.83499762214853</v>
      </c>
      <c r="DE41" s="48">
        <f t="shared" si="62"/>
        <v>-571.68969695986107</v>
      </c>
      <c r="DF41" s="31">
        <f t="shared" si="62"/>
        <v>65.737276834049453</v>
      </c>
      <c r="DG41" s="37">
        <f t="shared" ref="DG41:DM41" si="63">DG31-DG32-DG35-DG38</f>
        <v>102.19250990838007</v>
      </c>
      <c r="DH41" s="37">
        <f t="shared" si="63"/>
        <v>263.77975938520007</v>
      </c>
      <c r="DI41" s="37">
        <f t="shared" si="63"/>
        <v>-273.37151367433</v>
      </c>
      <c r="DJ41" s="37">
        <f t="shared" si="63"/>
        <v>-223.54819416368966</v>
      </c>
      <c r="DK41" s="37">
        <f t="shared" si="63"/>
        <v>-169.58230328647988</v>
      </c>
      <c r="DL41" s="37">
        <f t="shared" si="63"/>
        <v>194.5760806214997</v>
      </c>
      <c r="DM41" s="37">
        <f t="shared" si="63"/>
        <v>-44.260026180349826</v>
      </c>
      <c r="DN41" s="37">
        <f t="shared" ref="DN41:DX41" si="64">DN31-DN32-DN35-DN38</f>
        <v>82.74867339380009</v>
      </c>
      <c r="DO41" s="37">
        <f t="shared" si="64"/>
        <v>242.98905147782963</v>
      </c>
      <c r="DP41" s="37">
        <f t="shared" si="64"/>
        <v>43.507145061808274</v>
      </c>
      <c r="DQ41" s="37">
        <f t="shared" si="64"/>
        <v>68.642163207331578</v>
      </c>
      <c r="DR41" s="31">
        <f>DR31-DR32-DR35-DR38</f>
        <v>277.43277256161809</v>
      </c>
      <c r="DS41" s="37">
        <f t="shared" si="64"/>
        <v>190.31849330181012</v>
      </c>
      <c r="DT41" s="37">
        <f t="shared" si="64"/>
        <v>419.65375323081003</v>
      </c>
      <c r="DU41" s="37">
        <f t="shared" si="64"/>
        <v>-165.57232976080982</v>
      </c>
      <c r="DV41" s="37">
        <f t="shared" si="64"/>
        <v>-374.18923996973911</v>
      </c>
      <c r="DW41" s="37">
        <f t="shared" si="64"/>
        <v>-524.21759284207042</v>
      </c>
      <c r="DX41" s="37">
        <f t="shared" si="64"/>
        <v>-440.78124133531998</v>
      </c>
    </row>
    <row r="42" spans="1:128" ht="24.75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</row>
    <row r="43" spans="1:128" x14ac:dyDescent="0.25">
      <c r="A43" s="69"/>
      <c r="B43" s="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J43" s="35"/>
      <c r="BV43" s="35"/>
    </row>
  </sheetData>
  <mergeCells count="4">
    <mergeCell ref="A1:B1"/>
    <mergeCell ref="A2:B2"/>
    <mergeCell ref="A42:B42"/>
    <mergeCell ref="A43:B43"/>
  </mergeCells>
  <phoneticPr fontId="14" type="noConversion"/>
  <pageMargins left="0.71" right="0.71" top="0.75000000000000011" bottom="0.75000000000000011" header="0.31" footer="0.31"/>
  <pageSetup paperSize="9" scale="32" orientation="landscape" r:id="rId1"/>
  <colBreaks count="4" manualBreakCount="4">
    <brk id="18" max="41" man="1"/>
    <brk id="38" max="41" man="1"/>
    <brk id="54" max="41" man="1"/>
    <brk id="94" max="4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год</vt:lpstr>
      <vt:lpstr>квартал</vt:lpstr>
      <vt:lpstr>месяц</vt:lpstr>
      <vt:lpstr>XDO_?DATA006_s1_1?</vt:lpstr>
      <vt:lpstr>XDO_?DATA010_S2?</vt:lpstr>
      <vt:lpstr>XDO_?DATA019_s1_1?</vt:lpstr>
      <vt:lpstr>XDO_?XDOFIELD21?</vt:lpstr>
      <vt:lpstr>XDO_?XDOFIELD24?</vt:lpstr>
      <vt:lpstr>XDO_?XDOFIELD8?</vt:lpstr>
      <vt:lpstr>XDO_?XDOFIELD81?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  <vt:lpstr>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Алексей Парамонов</cp:lastModifiedBy>
  <cp:lastPrinted>2020-03-31T08:31:18Z</cp:lastPrinted>
  <dcterms:created xsi:type="dcterms:W3CDTF">2015-11-10T14:42:48Z</dcterms:created>
  <dcterms:modified xsi:type="dcterms:W3CDTF">2021-08-13T00:15:14Z</dcterms:modified>
</cp:coreProperties>
</file>