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70" activeTab="3"/>
  </bookViews>
  <sheets>
    <sheet name="Отчет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Итоговая оценка КФМ" sheetId="6" r:id="rId6"/>
  </sheets>
  <definedNames/>
  <calcPr fullCalcOnLoad="1"/>
</workbook>
</file>

<file path=xl/sharedStrings.xml><?xml version="1.0" encoding="utf-8"?>
<sst xmlns="http://schemas.openxmlformats.org/spreadsheetml/2006/main" count="159" uniqueCount="109">
  <si>
    <t>ОТЧЕТ</t>
  </si>
  <si>
    <t>Общая оценка
(в баллах)</t>
  </si>
  <si>
    <t>Группа</t>
  </si>
  <si>
    <t>Подгруппа</t>
  </si>
  <si>
    <t>Оценки по группам показателей качества финансового менеджмента</t>
  </si>
  <si>
    <t xml:space="preserve"> 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</si>
  <si>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</si>
  <si>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</si>
  <si>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</si>
  <si>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Оценка показателя</t>
  </si>
  <si>
    <t>АA</t>
  </si>
  <si>
    <t>Средние значения (в баллах):</t>
  </si>
  <si>
    <t>X</t>
  </si>
  <si>
    <t>Х</t>
  </si>
  <si>
    <t>Целевое значение показателя качества финансового менеджмента</t>
  </si>
  <si>
    <t>* Условные обозначения, используемые для формирования отчета о результатах мониторинга качества финансового менеджмента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</si>
  <si>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</si>
  <si>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</si>
  <si>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</si>
  <si>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</si>
  <si>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</si>
  <si>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</si>
  <si>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</si>
  <si>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</si>
  <si>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</si>
  <si>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</si>
  <si>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</si>
  <si>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</si>
  <si>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</si>
  <si>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</si>
  <si>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</si>
  <si>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</si>
  <si>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</si>
  <si>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</si>
  <si>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B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</si>
  <si>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</si>
  <si>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</si>
  <si>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</si>
  <si>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</si>
  <si>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</si>
  <si>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</si>
  <si>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</si>
  <si>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целевого значения показателя качества финансового менеджмента составляет более 25 % в меньшую сторону</t>
  </si>
  <si>
    <t>Отчет о результатах проведения мониторинга качества финансового менеджмента, осуществляемого подведомственными Министерству финансов Российской Федерации федеральными казенными учреждениями,</t>
  </si>
  <si>
    <t>Показатели качества управления расходами бюджета</t>
  </si>
  <si>
    <t>№ п/п</t>
  </si>
  <si>
    <t>Федеральные казенные учреждения, подведомственные Министерству финансов Российской Федерации</t>
  </si>
  <si>
    <t>Показатели качества управления расходами бюджета на обеспечение выполнения функций казенных учреждений</t>
  </si>
  <si>
    <t>Показатели качества управления расходами бюджета на исполнение судебных актов</t>
  </si>
  <si>
    <t>Итоговая оценка качества управления расходами бюджета</t>
  </si>
  <si>
    <t>Максимально возможное значение итоговой оценки качества управления расходами бюджета</t>
  </si>
  <si>
    <t>Дисквалифицирующие показатели</t>
  </si>
  <si>
    <t>Показатели операционной эффективности расходов бюджета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</si>
  <si>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</si>
  <si>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закупок, обоснования начальной максимальной цены контракта</t>
  </si>
  <si>
    <t>Нарушение порядка составления, утверждения и ведения бюджетных смет</t>
  </si>
  <si>
    <t>Качество планирования закупок на обеспечение выполнения функций казенного учреждения</t>
  </si>
  <si>
    <t>Внесение положительных изменений в бюджетную смету казенного учреждения</t>
  </si>
  <si>
    <t>Востребованность лимитов бюджетных обязательств на обеспечение выполнения функций казенного учреждения</t>
  </si>
  <si>
    <t>Погрешность кассового планирования</t>
  </si>
  <si>
    <t>Равномерность кассовых расходов бюджета</t>
  </si>
  <si>
    <t>Эффективность управления дебиторской задолженностью по расходам</t>
  </si>
  <si>
    <t>Эффективность управления кредиторской задолженностью по расходам</t>
  </si>
  <si>
    <t>Количество признанных Федеральной антимонопольной службой обоснованными жалоб по нарушениям в сфере закупок</t>
  </si>
  <si>
    <t>Количество отклоненных Федеральным казначейством сведений о бюджетных обязательствах</t>
  </si>
  <si>
    <t>Иски по денежным обязательствам, вытекающим в результате осуществления хозяйственной деятельности (в денежном выражении)</t>
  </si>
  <si>
    <t>Иски по денежным обязательствам, вытекающим в результате нарушения бюджетного законодательства и иного НПА (в денежном выражении)</t>
  </si>
  <si>
    <t>Иски по денежным обязательствам, вытекающим в результате осуществления хозяйственной деятельности (в количественном выражении)</t>
  </si>
  <si>
    <t>Иски по денежным обязательствам, вытекающим в результате нарушения бюджетного законодательства и иного НПА (в количественном выражении)</t>
  </si>
  <si>
    <t>Приостановление операций по расходованию средств на лицевых счетах получателя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 по обязательствам  казенного учреждения</t>
  </si>
  <si>
    <t xml:space="preserve"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  </t>
  </si>
  <si>
    <t xml:space="preserve">Федеральное казенное учреждение "Государственное учреждение "Ведомственная охрана Министерства финансов Российской Федерации" </t>
  </si>
  <si>
    <t xml:space="preserve">Федеральное казенное учреждение "Государственное учреждение по эксплуатации административных зданий и дачного хозяйства Министерства финансов Российской Федерации" </t>
  </si>
  <si>
    <t>Среднее значение</t>
  </si>
  <si>
    <t>Итоговая оценка качества управления доходами</t>
  </si>
  <si>
    <t>Максимально возможное значение итоговой оценки качества управления доходами бюджета</t>
  </si>
  <si>
    <t>Отклонение итоговой оценки качества управления доходами бюджета от максимально возможного значения, в процентах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</si>
  <si>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</si>
  <si>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</si>
  <si>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</si>
  <si>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уточненных невыясненных поступлений по запросам на выяснение  принадлежности платежа (в количественном выражении)</t>
  </si>
  <si>
    <t>Доля уточненных невыясненных поступлений по Запросам на выяснение принадлежности платежей (в денежном выражении)</t>
  </si>
  <si>
    <t>Итоговая оценка качества ведения учета и составления бюджетной отчетности</t>
  </si>
  <si>
    <t>Максимально возможное значение итоговой оценки качества ведения учета и составления бюджетной отчетности</t>
  </si>
  <si>
    <t>Отклонение итоговой оценки качества ведения учета и составления бюджетной отчетности от максимально возможного значения, в процентах</t>
  </si>
  <si>
    <t>Качество формирования форм бюджетной отчетности</t>
  </si>
  <si>
    <t>Проведение инвентаризации активов, обязательств и иных объектов бюджетного учета</t>
  </si>
  <si>
    <t>Итоговая оценка качества управления активами</t>
  </si>
  <si>
    <t>Максимально возможное значение итоговой оценки качества управления активами</t>
  </si>
  <si>
    <t>Отклонение итоговой оценки качества управления активами от максимально возможного значения, в процентах</t>
  </si>
  <si>
    <t>Недостачи и хищения государственной собственности</t>
  </si>
  <si>
    <t>Нарушения при управлении и распоряжении государственной собственностью</t>
  </si>
  <si>
    <t>Эффективность расходов на содержание недвижимого имущества, находящегося в оперативном управлении</t>
  </si>
  <si>
    <t>Итоговая оценка качества финансового менеджмента, осуществляемого подведомственными Министерству финансов Российской Федерации федеральными казенными учреждениями,</t>
  </si>
  <si>
    <t>Значение итоговой оценки качества финансового менеджмента</t>
  </si>
  <si>
    <t>Отклонение значения итоговой оценки качества финансового менеджмента от целевого значения, в процентах</t>
  </si>
  <si>
    <t>Отклонение значения итоговой оценки качества финансового менеджмента от среднего значения, в баллах</t>
  </si>
  <si>
    <t xml:space="preserve">Полнота формирования текстовой части  Пояснительной записки </t>
  </si>
  <si>
    <t>Наличие подтверждения достоверности бюджетной отчетности казенного учреждения</t>
  </si>
  <si>
    <t>Соблюдение сроков представления бюджетной отчетности</t>
  </si>
  <si>
    <r>
      <t>О РЕЗУЛЬТАТАХ МОНИТОРИНГА КАЧЕСТВА ФИНАНСОВОГО МЕНЕДЖМЕНТА, ОСУЩЕСТВЛЯЕМОГО ПОДВЕДОМСТВЕННЫМИ МИНИСТЕРСТВУ ФИНАНСОВ РОССИЙСКОЙ ФЕДЕРАЦИИ ФЕДЕРАЛЬНЫМИ КАЗЕННЫМИ УЧРЕЖДЕНИЯМИ</t>
    </r>
    <r>
      <rPr>
        <b/>
        <sz val="12"/>
        <color indexed="8"/>
        <rFont val="Arial Cyr"/>
        <family val="2"/>
      </rPr>
      <t xml:space="preserve"> </t>
    </r>
  </si>
  <si>
    <t>A</t>
  </si>
  <si>
    <t>за 2020 год</t>
  </si>
  <si>
    <t>на 1 января 2021 года</t>
  </si>
  <si>
    <t>Периодичность: годовая</t>
  </si>
  <si>
    <t>Наименования подведомственных Министерству финансов Российской Федерации федеральных казенных учреждений</t>
  </si>
  <si>
    <t>% отклонения общей (итоговой) оценки от целевого значения показателя качества финансового менеджмента, обусловленного государственной программой Российской Федерации 
"Управление государственными финансами и регулирование финансовых рынков"</t>
  </si>
  <si>
    <t>% отклонения оценки показателя от целевого значения показателя</t>
  </si>
  <si>
    <t>Отклонение итоговой оценки качества управления расходами бюджета от максимально возможного значения, в процентах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</si>
</sst>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.00_ ;_ * \-#,##0.00_ ;_ * &quot;-&quot;??_ ;_ @_ "/>
    <numFmt numFmtId="179" formatCode="_ * #,##0_ ;_ * \-#,##0_ ;_ * &quot;-&quot;_ ;_ @_ "/>
    <numFmt numFmtId="180" formatCode="_-* #,##0.00&quot;р.&quot;_-;\-* #,##0.00&quot;р.&quot;_-;_-* &quot;-&quot;??&quot;р.&quot;_-;_-@_-"/>
    <numFmt numFmtId="181" formatCode="#,##0.0"/>
    <numFmt numFmtId="18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100029468536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/>
    </xf>
    <xf numFmtId="0" fontId="60" fillId="0" borderId="9" xfId="0" applyFont="1" applyBorder="1" applyAlignment="1">
      <alignment vertical="center" wrapText="1"/>
    </xf>
    <xf numFmtId="4" fontId="61" fillId="33" borderId="9" xfId="0" applyNumberFormat="1" applyFont="1" applyFill="1" applyBorder="1" applyAlignment="1">
      <alignment/>
    </xf>
    <xf numFmtId="4" fontId="61" fillId="0" borderId="9" xfId="0" applyNumberFormat="1" applyFont="1" applyBorder="1" applyAlignment="1">
      <alignment/>
    </xf>
    <xf numFmtId="10" fontId="61" fillId="0" borderId="9" xfId="0" applyNumberFormat="1" applyFont="1" applyBorder="1" applyAlignment="1">
      <alignment/>
    </xf>
    <xf numFmtId="2" fontId="61" fillId="0" borderId="9" xfId="0" applyNumberFormat="1" applyFont="1" applyBorder="1" applyAlignment="1">
      <alignment/>
    </xf>
    <xf numFmtId="0" fontId="62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vertical="center" wrapText="1"/>
    </xf>
    <xf numFmtId="0" fontId="48" fillId="0" borderId="9" xfId="0" applyFont="1" applyBorder="1" applyAlignment="1">
      <alignment/>
    </xf>
    <xf numFmtId="0" fontId="63" fillId="0" borderId="9" xfId="0" applyFont="1" applyBorder="1" applyAlignment="1">
      <alignment horizontal="center" vertical="center" wrapText="1"/>
    </xf>
    <xf numFmtId="4" fontId="64" fillId="0" borderId="9" xfId="0" applyNumberFormat="1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2" fontId="64" fillId="0" borderId="9" xfId="0" applyNumberFormat="1" applyFont="1" applyBorder="1" applyAlignment="1">
      <alignment/>
    </xf>
    <xf numFmtId="2" fontId="61" fillId="33" borderId="9" xfId="0" applyNumberFormat="1" applyFont="1" applyFill="1" applyBorder="1" applyAlignment="1">
      <alignment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8" fillId="0" borderId="9" xfId="0" applyFont="1" applyBorder="1" applyAlignment="1">
      <alignment horizontal="center" wrapText="1"/>
    </xf>
    <xf numFmtId="0" fontId="60" fillId="0" borderId="9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4" fontId="61" fillId="33" borderId="9" xfId="0" applyNumberFormat="1" applyFont="1" applyFill="1" applyBorder="1" applyAlignment="1">
      <alignment/>
    </xf>
    <xf numFmtId="4" fontId="61" fillId="0" borderId="9" xfId="0" applyNumberFormat="1" applyFont="1" applyBorder="1" applyAlignment="1">
      <alignment/>
    </xf>
    <xf numFmtId="10" fontId="61" fillId="0" borderId="9" xfId="0" applyNumberFormat="1" applyFont="1" applyBorder="1" applyAlignment="1">
      <alignment/>
    </xf>
    <xf numFmtId="0" fontId="4" fillId="0" borderId="0" xfId="45" applyNumberFormat="1" applyFont="1" applyFill="1" applyBorder="1" applyAlignment="1" applyProtection="1">
      <alignment horizontal="left"/>
      <protection locked="0"/>
    </xf>
    <xf numFmtId="0" fontId="5" fillId="0" borderId="0" xfId="45" applyNumberFormat="1" applyFont="1" applyFill="1" applyBorder="1" applyAlignment="1" applyProtection="1">
      <alignment vertical="top"/>
      <protection locked="0"/>
    </xf>
    <xf numFmtId="0" fontId="5" fillId="33" borderId="0" xfId="45" applyNumberFormat="1" applyFont="1" applyFill="1" applyBorder="1" applyAlignment="1" applyProtection="1">
      <alignment vertical="top"/>
      <protection locked="0"/>
    </xf>
    <xf numFmtId="0" fontId="4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5" applyNumberFormat="1" applyFont="1" applyFill="1" applyBorder="1" applyAlignment="1" applyProtection="1">
      <alignment horizontal="left" vertical="center" wrapText="1"/>
      <protection locked="0"/>
    </xf>
    <xf numFmtId="2" fontId="4" fillId="34" borderId="9" xfId="45" applyNumberFormat="1" applyFont="1" applyFill="1" applyBorder="1" applyAlignment="1" applyProtection="1">
      <alignment horizontal="center" vertical="center" wrapText="1"/>
      <protection locked="0"/>
    </xf>
    <xf numFmtId="0" fontId="2" fillId="34" borderId="9" xfId="45" applyNumberFormat="1" applyFont="1" applyFill="1" applyBorder="1" applyAlignment="1" applyProtection="1">
      <alignment horizontal="center" vertical="center" wrapText="1"/>
      <protection locked="0"/>
    </xf>
    <xf numFmtId="2" fontId="4" fillId="33" borderId="9" xfId="45" applyNumberFormat="1" applyFont="1" applyFill="1" applyBorder="1" applyAlignment="1" applyProtection="1">
      <alignment horizontal="center" vertical="center" wrapText="1"/>
      <protection locked="0"/>
    </xf>
    <xf numFmtId="2" fontId="4" fillId="33" borderId="9" xfId="45" applyNumberFormat="1" applyFont="1" applyFill="1" applyBorder="1" applyAlignment="1" applyProtection="1">
      <alignment horizontal="center" vertical="center"/>
      <protection locked="0"/>
    </xf>
    <xf numFmtId="181" fontId="2" fillId="0" borderId="11" xfId="45" applyNumberFormat="1" applyFont="1" applyFill="1" applyBorder="1" applyAlignment="1" applyProtection="1">
      <alignment horizontal="left" vertical="top"/>
      <protection locked="0"/>
    </xf>
    <xf numFmtId="2" fontId="7" fillId="33" borderId="9" xfId="54" applyNumberFormat="1" applyFont="1" applyFill="1" applyBorder="1" applyAlignment="1">
      <alignment horizontal="center" vertical="center" wrapText="1"/>
      <protection/>
    </xf>
    <xf numFmtId="182" fontId="2" fillId="33" borderId="9" xfId="45" applyNumberFormat="1" applyFont="1" applyFill="1" applyBorder="1" applyAlignment="1" applyProtection="1">
      <alignment horizontal="center" vertical="center"/>
      <protection locked="0"/>
    </xf>
    <xf numFmtId="182" fontId="2" fillId="0" borderId="12" xfId="45" applyNumberFormat="1" applyFont="1" applyFill="1" applyBorder="1" applyAlignment="1" applyProtection="1">
      <alignment horizontal="left" vertical="center" wrapText="1"/>
      <protection locked="0"/>
    </xf>
    <xf numFmtId="181" fontId="5" fillId="0" borderId="0" xfId="45" applyNumberFormat="1" applyFont="1" applyFill="1" applyBorder="1" applyAlignment="1" applyProtection="1">
      <alignment horizontal="left" vertical="center" wrapText="1"/>
      <protection locked="0"/>
    </xf>
    <xf numFmtId="182" fontId="5" fillId="0" borderId="0" xfId="45" applyNumberFormat="1" applyFont="1" applyFill="1" applyBorder="1" applyAlignment="1" applyProtection="1">
      <alignment horizontal="center" vertical="top"/>
      <protection locked="0"/>
    </xf>
    <xf numFmtId="0" fontId="8" fillId="27" borderId="11" xfId="54" applyFont="1" applyFill="1" applyBorder="1" applyAlignment="1">
      <alignment horizontal="center" vertical="center" wrapText="1"/>
      <protection/>
    </xf>
    <xf numFmtId="0" fontId="8" fillId="27" borderId="9" xfId="54" applyFont="1" applyFill="1" applyBorder="1" applyAlignment="1">
      <alignment horizontal="center" vertical="center" wrapText="1"/>
      <protection/>
    </xf>
    <xf numFmtId="0" fontId="8" fillId="35" borderId="11" xfId="54" applyFont="1" applyFill="1" applyBorder="1" applyAlignment="1">
      <alignment horizontal="center" vertical="center" wrapText="1"/>
      <protection/>
    </xf>
    <xf numFmtId="0" fontId="9" fillId="35" borderId="9" xfId="54" applyFont="1" applyFill="1" applyBorder="1" applyAlignment="1">
      <alignment horizontal="center" vertical="center" wrapText="1"/>
      <protection/>
    </xf>
    <xf numFmtId="0" fontId="8" fillId="34" borderId="11" xfId="54" applyFont="1" applyFill="1" applyBorder="1" applyAlignment="1">
      <alignment horizontal="center" vertical="center" wrapText="1"/>
      <protection/>
    </xf>
    <xf numFmtId="0" fontId="9" fillId="34" borderId="9" xfId="54" applyFont="1" applyFill="1" applyBorder="1" applyAlignment="1">
      <alignment horizontal="center" vertical="center" wrapText="1"/>
      <protection/>
    </xf>
    <xf numFmtId="0" fontId="8" fillId="36" borderId="11" xfId="54" applyFont="1" applyFill="1" applyBorder="1" applyAlignment="1">
      <alignment horizontal="center" vertical="center" wrapText="1"/>
      <protection/>
    </xf>
    <xf numFmtId="0" fontId="9" fillId="36" borderId="9" xfId="54" applyFont="1" applyFill="1" applyBorder="1" applyAlignment="1">
      <alignment horizontal="center" vertical="center" wrapText="1"/>
      <protection/>
    </xf>
    <xf numFmtId="0" fontId="8" fillId="37" borderId="11" xfId="54" applyFont="1" applyFill="1" applyBorder="1" applyAlignment="1">
      <alignment horizontal="center" vertical="center" wrapText="1"/>
      <protection/>
    </xf>
    <xf numFmtId="0" fontId="9" fillId="37" borderId="9" xfId="54" applyFont="1" applyFill="1" applyBorder="1" applyAlignment="1">
      <alignment horizontal="center" vertical="center" wrapText="1"/>
      <protection/>
    </xf>
    <xf numFmtId="0" fontId="8" fillId="38" borderId="11" xfId="54" applyFont="1" applyFill="1" applyBorder="1" applyAlignment="1">
      <alignment horizontal="center" vertical="center" wrapText="1"/>
      <protection/>
    </xf>
    <xf numFmtId="0" fontId="9" fillId="38" borderId="9" xfId="54" applyFont="1" applyFill="1" applyBorder="1" applyAlignment="1">
      <alignment horizontal="center" vertical="center" wrapText="1"/>
      <protection/>
    </xf>
    <xf numFmtId="0" fontId="8" fillId="39" borderId="11" xfId="54" applyFont="1" applyFill="1" applyBorder="1" applyAlignment="1">
      <alignment horizontal="center" vertical="center" wrapText="1"/>
      <protection/>
    </xf>
    <xf numFmtId="0" fontId="9" fillId="39" borderId="9" xfId="54" applyFont="1" applyFill="1" applyBorder="1" applyAlignment="1">
      <alignment horizontal="center" vertical="center" wrapText="1"/>
      <protection/>
    </xf>
    <xf numFmtId="0" fontId="8" fillId="40" borderId="11" xfId="54" applyFont="1" applyFill="1" applyBorder="1" applyAlignment="1">
      <alignment horizontal="center" vertical="center" wrapText="1"/>
      <protection/>
    </xf>
    <xf numFmtId="0" fontId="9" fillId="40" borderId="9" xfId="54" applyFont="1" applyFill="1" applyBorder="1" applyAlignment="1">
      <alignment horizontal="center" vertical="center" wrapText="1"/>
      <protection/>
    </xf>
    <xf numFmtId="0" fontId="8" fillId="41" borderId="11" xfId="54" applyFont="1" applyFill="1" applyBorder="1" applyAlignment="1">
      <alignment horizontal="center" vertical="center" wrapText="1"/>
      <protection/>
    </xf>
    <xf numFmtId="0" fontId="9" fillId="41" borderId="9" xfId="54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2" fontId="4" fillId="33" borderId="13" xfId="45" applyNumberFormat="1" applyFont="1" applyFill="1" applyBorder="1" applyAlignment="1" applyProtection="1">
      <alignment horizontal="center" vertical="center" wrapText="1"/>
      <protection locked="0"/>
    </xf>
    <xf numFmtId="181" fontId="2" fillId="33" borderId="9" xfId="45" applyNumberFormat="1" applyFont="1" applyFill="1" applyBorder="1" applyAlignment="1" applyProtection="1">
      <alignment horizontal="center" vertical="center"/>
      <protection locked="0"/>
    </xf>
    <xf numFmtId="182" fontId="2" fillId="33" borderId="13" xfId="45" applyNumberFormat="1" applyFont="1" applyFill="1" applyBorder="1" applyAlignment="1" applyProtection="1">
      <alignment horizontal="center" vertical="center"/>
      <protection locked="0"/>
    </xf>
    <xf numFmtId="181" fontId="5" fillId="0" borderId="0" xfId="45" applyNumberFormat="1" applyFont="1" applyFill="1" applyBorder="1" applyAlignment="1" applyProtection="1">
      <alignment horizontal="center" vertical="top"/>
      <protection locked="0"/>
    </xf>
    <xf numFmtId="2" fontId="58" fillId="0" borderId="0" xfId="0" applyNumberFormat="1" applyFont="1" applyBorder="1" applyAlignment="1">
      <alignment/>
    </xf>
    <xf numFmtId="2" fontId="58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4" fillId="36" borderId="9" xfId="45" applyNumberFormat="1" applyFont="1" applyFill="1" applyBorder="1" applyAlignment="1" applyProtection="1">
      <alignment horizontal="center" vertical="center" wrapText="1"/>
      <protection locked="0"/>
    </xf>
    <xf numFmtId="0" fontId="2" fillId="36" borderId="9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54" applyFill="1">
      <alignment/>
      <protection/>
    </xf>
    <xf numFmtId="2" fontId="58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2" fontId="4" fillId="42" borderId="9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45" applyNumberFormat="1" applyFont="1" applyFill="1" applyBorder="1" applyAlignment="1" applyProtection="1">
      <alignment horizontal="center" vertical="center" wrapText="1"/>
      <protection locked="0"/>
    </xf>
    <xf numFmtId="182" fontId="2" fillId="33" borderId="15" xfId="45" applyNumberFormat="1" applyFont="1" applyFill="1" applyBorder="1" applyAlignment="1" applyProtection="1">
      <alignment horizontal="center" vertical="center" wrapText="1"/>
      <protection locked="0"/>
    </xf>
    <xf numFmtId="0" fontId="10" fillId="43" borderId="9" xfId="54" applyFont="1" applyFill="1" applyBorder="1" applyAlignment="1">
      <alignment horizontal="center" vertical="center" wrapText="1"/>
      <protection/>
    </xf>
    <xf numFmtId="0" fontId="10" fillId="43" borderId="13" xfId="54" applyFont="1" applyFill="1" applyBorder="1" applyAlignment="1">
      <alignment horizontal="center" vertical="center" wrapText="1"/>
      <protection/>
    </xf>
    <xf numFmtId="0" fontId="8" fillId="44" borderId="11" xfId="54" applyFont="1" applyFill="1" applyBorder="1" applyAlignment="1">
      <alignment horizontal="center" vertical="center" wrapText="1"/>
      <protection/>
    </xf>
    <xf numFmtId="0" fontId="8" fillId="44" borderId="9" xfId="54" applyFont="1" applyFill="1" applyBorder="1" applyAlignment="1">
      <alignment horizontal="center" vertical="center" wrapText="1"/>
      <protection/>
    </xf>
    <xf numFmtId="0" fontId="8" fillId="44" borderId="13" xfId="54" applyFont="1" applyFill="1" applyBorder="1" applyAlignment="1">
      <alignment horizontal="center" vertical="center" wrapText="1"/>
      <protection/>
    </xf>
    <xf numFmtId="0" fontId="4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horizontal="center" vertical="center" wrapText="1"/>
    </xf>
    <xf numFmtId="0" fontId="4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8" fillId="43" borderId="9" xfId="54" applyFont="1" applyFill="1" applyBorder="1" applyAlignment="1">
      <alignment horizontal="center" vertical="center"/>
      <protection/>
    </xf>
    <xf numFmtId="0" fontId="8" fillId="43" borderId="13" xfId="54" applyFont="1" applyFill="1" applyBorder="1" applyAlignment="1">
      <alignment horizontal="center" vertical="center"/>
      <protection/>
    </xf>
    <xf numFmtId="182" fontId="2" fillId="33" borderId="18" xfId="45" applyNumberFormat="1" applyFont="1" applyFill="1" applyBorder="1" applyAlignment="1" applyProtection="1">
      <alignment horizontal="center" vertical="center"/>
      <protection locked="0"/>
    </xf>
    <xf numFmtId="182" fontId="2" fillId="33" borderId="19" xfId="45" applyNumberFormat="1" applyFont="1" applyFill="1" applyBorder="1" applyAlignment="1" applyProtection="1">
      <alignment horizontal="center" vertical="center"/>
      <protection locked="0"/>
    </xf>
    <xf numFmtId="182" fontId="2" fillId="33" borderId="20" xfId="45" applyNumberFormat="1" applyFont="1" applyFill="1" applyBorder="1" applyAlignment="1" applyProtection="1">
      <alignment horizontal="center" vertical="center"/>
      <protection locked="0"/>
    </xf>
    <xf numFmtId="0" fontId="66" fillId="0" borderId="16" xfId="54" applyFont="1" applyBorder="1" applyAlignment="1">
      <alignment horizontal="center" vertical="center" wrapText="1"/>
      <protection/>
    </xf>
    <xf numFmtId="0" fontId="66" fillId="0" borderId="17" xfId="54" applyFont="1" applyBorder="1" applyAlignment="1">
      <alignment horizontal="center" vertical="center" wrapText="1"/>
      <protection/>
    </xf>
    <xf numFmtId="0" fontId="66" fillId="0" borderId="21" xfId="54" applyFont="1" applyBorder="1" applyAlignment="1">
      <alignment horizontal="center" vertical="center" wrapText="1"/>
      <protection/>
    </xf>
    <xf numFmtId="0" fontId="66" fillId="0" borderId="11" xfId="54" applyFont="1" applyBorder="1" applyAlignment="1">
      <alignment horizontal="center" vertical="center" wrapText="1"/>
      <protection/>
    </xf>
    <xf numFmtId="0" fontId="66" fillId="0" borderId="9" xfId="54" applyFont="1" applyBorder="1" applyAlignment="1">
      <alignment horizontal="center" vertical="center" wrapText="1"/>
      <protection/>
    </xf>
    <xf numFmtId="0" fontId="66" fillId="0" borderId="13" xfId="54" applyFont="1" applyBorder="1" applyAlignment="1">
      <alignment horizontal="center" vertical="center" wrapText="1"/>
      <protection/>
    </xf>
    <xf numFmtId="0" fontId="2" fillId="0" borderId="0" xfId="4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45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horizontal="center"/>
    </xf>
    <xf numFmtId="0" fontId="4" fillId="0" borderId="21" xfId="45" applyNumberFormat="1" applyFont="1" applyFill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2" fillId="0" borderId="0" xfId="45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64" fillId="0" borderId="10" xfId="0" applyFont="1" applyBorder="1" applyAlignment="1">
      <alignment horizontal="right" wrapText="1"/>
    </xf>
    <xf numFmtId="0" fontId="64" fillId="0" borderId="22" xfId="0" applyFont="1" applyBorder="1" applyAlignment="1">
      <alignment horizontal="right" wrapText="1"/>
    </xf>
    <xf numFmtId="0" fontId="64" fillId="0" borderId="23" xfId="0" applyFont="1" applyBorder="1" applyAlignment="1">
      <alignment horizontal="right" wrapText="1"/>
    </xf>
    <xf numFmtId="0" fontId="58" fillId="0" borderId="2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0" fillId="0" borderId="27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64" fillId="0" borderId="22" xfId="0" applyFont="1" applyBorder="1" applyAlignment="1">
      <alignment horizontal="right" vertical="center" wrapText="1"/>
    </xf>
    <xf numFmtId="0" fontId="64" fillId="0" borderId="23" xfId="0" applyFont="1" applyBorder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 patternType="solid">
          <fgColor indexed="65"/>
          <bgColor theme="9"/>
        </patternFill>
      </fill>
    </dxf>
    <dxf>
      <fill>
        <patternFill patternType="solid">
          <fgColor indexed="65"/>
          <bgColor theme="9"/>
        </patternFill>
      </fill>
    </dxf>
    <dxf>
      <fill>
        <patternFill patternType="solid">
          <fgColor indexed="65"/>
          <bgColor theme="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zoomScaleNormal="70" zoomScaleSheetLayoutView="100" zoomScalePageLayoutView="0" workbookViewId="0" topLeftCell="A1">
      <selection activeCell="D9" sqref="D9"/>
    </sheetView>
  </sheetViews>
  <sheetFormatPr defaultColWidth="9.00390625" defaultRowHeight="15"/>
  <cols>
    <col min="1" max="1" width="54.28125" style="0" customWidth="1"/>
    <col min="2" max="2" width="12.28125" style="0" customWidth="1"/>
    <col min="3" max="3" width="8.28125" style="0" customWidth="1"/>
    <col min="4" max="4" width="12.00390625" style="0" customWidth="1"/>
    <col min="5" max="5" width="41.28125" style="0" customWidth="1"/>
    <col min="6" max="6" width="12.8515625" style="0" customWidth="1"/>
    <col min="7" max="7" width="21.7109375" style="0" customWidth="1"/>
    <col min="8" max="8" width="12.8515625" style="0" customWidth="1"/>
    <col min="9" max="9" width="21.00390625" style="0" customWidth="1"/>
    <col min="10" max="10" width="13.28125" style="0" customWidth="1"/>
    <col min="11" max="11" width="21.7109375" style="0" customWidth="1"/>
    <col min="12" max="12" width="13.00390625" style="0" customWidth="1"/>
    <col min="13" max="13" width="20.421875" style="0" customWidth="1"/>
  </cols>
  <sheetData>
    <row r="1" spans="1:13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ht="15">
      <c r="A2" s="118" t="s">
        <v>100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>
      <c r="A4" s="113" t="s">
        <v>103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6.5" thickBot="1">
      <c r="A5" s="33" t="s">
        <v>104</v>
      </c>
      <c r="B5" s="34"/>
      <c r="C5" s="34"/>
      <c r="D5" s="34"/>
      <c r="E5" s="34"/>
      <c r="F5" s="34"/>
      <c r="G5" s="35"/>
      <c r="H5" s="34"/>
      <c r="I5" s="34"/>
      <c r="J5" s="34"/>
      <c r="K5" s="34"/>
      <c r="L5" s="34"/>
      <c r="M5" s="69"/>
    </row>
    <row r="6" spans="1:13" ht="15.75">
      <c r="A6" s="95" t="s">
        <v>105</v>
      </c>
      <c r="B6" s="98" t="s">
        <v>1</v>
      </c>
      <c r="C6" s="98" t="s">
        <v>2</v>
      </c>
      <c r="D6" s="98" t="s">
        <v>3</v>
      </c>
      <c r="E6" s="98" t="s">
        <v>106</v>
      </c>
      <c r="F6" s="98" t="s">
        <v>4</v>
      </c>
      <c r="G6" s="98"/>
      <c r="H6" s="98"/>
      <c r="I6" s="98"/>
      <c r="J6" s="98"/>
      <c r="K6" s="98"/>
      <c r="L6" s="98"/>
      <c r="M6" s="115"/>
    </row>
    <row r="7" spans="1:13" ht="45.75" customHeight="1">
      <c r="A7" s="96"/>
      <c r="B7" s="99"/>
      <c r="C7" s="99"/>
      <c r="D7" s="99"/>
      <c r="E7" s="99"/>
      <c r="F7" s="99" t="s">
        <v>5</v>
      </c>
      <c r="G7" s="116"/>
      <c r="H7" s="99" t="s">
        <v>6</v>
      </c>
      <c r="I7" s="116"/>
      <c r="J7" s="99" t="s">
        <v>7</v>
      </c>
      <c r="K7" s="116"/>
      <c r="L7" s="99" t="s">
        <v>8</v>
      </c>
      <c r="M7" s="117"/>
    </row>
    <row r="8" spans="1:13" ht="96" customHeight="1">
      <c r="A8" s="97"/>
      <c r="B8" s="99"/>
      <c r="C8" s="99"/>
      <c r="D8" s="99"/>
      <c r="E8" s="99"/>
      <c r="F8" s="36" t="s">
        <v>9</v>
      </c>
      <c r="G8" s="36" t="s">
        <v>107</v>
      </c>
      <c r="H8" s="36" t="s">
        <v>9</v>
      </c>
      <c r="I8" s="36" t="s">
        <v>107</v>
      </c>
      <c r="J8" s="36" t="s">
        <v>9</v>
      </c>
      <c r="K8" s="36" t="s">
        <v>107</v>
      </c>
      <c r="L8" s="36" t="s">
        <v>9</v>
      </c>
      <c r="M8" s="36" t="s">
        <v>107</v>
      </c>
    </row>
    <row r="9" spans="1:13" ht="15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88">
        <v>13</v>
      </c>
    </row>
    <row r="10" spans="1:13" ht="58.5" customHeight="1">
      <c r="A10" s="39" t="s">
        <v>71</v>
      </c>
      <c r="B10" s="40">
        <v>87.58333732730281</v>
      </c>
      <c r="C10" s="41" t="s">
        <v>101</v>
      </c>
      <c r="D10" s="41" t="s">
        <v>10</v>
      </c>
      <c r="E10" s="42">
        <f>(B10-$B$14)/$B$14*100</f>
        <v>9.479171659128518</v>
      </c>
      <c r="F10" s="42">
        <v>83.61841045339489</v>
      </c>
      <c r="G10" s="42">
        <f>(F10-$B$14)/$B$14*100</f>
        <v>4.523013066743609</v>
      </c>
      <c r="H10" s="42">
        <v>81.5491342307752</v>
      </c>
      <c r="I10" s="42">
        <f>(H10-$B$14)/$B$14*100</f>
        <v>1.9364177884689935</v>
      </c>
      <c r="J10" s="42">
        <v>100</v>
      </c>
      <c r="K10" s="42">
        <f>(J10-$B$14)/$B$14*100</f>
        <v>25</v>
      </c>
      <c r="L10" s="42">
        <v>96.71232876712313</v>
      </c>
      <c r="M10" s="70">
        <f>(L10-$B$14)/$B$14*100</f>
        <v>20.890410958903907</v>
      </c>
    </row>
    <row r="11" spans="1:13" ht="118.5" customHeight="1">
      <c r="A11" s="39" t="s">
        <v>70</v>
      </c>
      <c r="B11" s="40">
        <v>87.03473519419788</v>
      </c>
      <c r="C11" s="41" t="s">
        <v>101</v>
      </c>
      <c r="D11" s="41" t="s">
        <v>10</v>
      </c>
      <c r="E11" s="42">
        <f>(B11-$B$14)/$B$14*100</f>
        <v>8.793418992747348</v>
      </c>
      <c r="F11" s="42">
        <v>80.29058104296544</v>
      </c>
      <c r="G11" s="42">
        <f>(F11-$B$14)/$B$14*100</f>
        <v>0.36322630370680287</v>
      </c>
      <c r="H11" s="43">
        <v>83.07039355232966</v>
      </c>
      <c r="I11" s="42">
        <f>(H11-$B$14)/$B$14*100</f>
        <v>3.8379919404120777</v>
      </c>
      <c r="J11" s="42">
        <v>100</v>
      </c>
      <c r="K11" s="42">
        <f>(J11-$B$14)/$B$14*100</f>
        <v>25</v>
      </c>
      <c r="L11" s="42">
        <v>99.973847113128</v>
      </c>
      <c r="M11" s="70">
        <f>(L11-$B$14)/$B$14*100</f>
        <v>24.967308891410003</v>
      </c>
    </row>
    <row r="12" spans="1:13" ht="63">
      <c r="A12" s="39" t="s">
        <v>72</v>
      </c>
      <c r="B12" s="77">
        <v>74.23178792423246</v>
      </c>
      <c r="C12" s="78" t="s">
        <v>25</v>
      </c>
      <c r="D12" s="78" t="s">
        <v>25</v>
      </c>
      <c r="E12" s="42">
        <f>(B12-$B$14)/$B$14*100</f>
        <v>-7.21026509470942</v>
      </c>
      <c r="F12" s="87">
        <v>59.21737565918352</v>
      </c>
      <c r="G12" s="87">
        <f>(F12-$B$14)/$B$14*100</f>
        <v>-25.978280426020607</v>
      </c>
      <c r="H12" s="43">
        <v>74.57742497022511</v>
      </c>
      <c r="I12" s="42">
        <f>(H12-$B$14)/$B$14*100</f>
        <v>-6.778218787218612</v>
      </c>
      <c r="J12" s="42">
        <v>100</v>
      </c>
      <c r="K12" s="42">
        <f>(J12-$B$14)/$B$14*100</f>
        <v>25</v>
      </c>
      <c r="L12" s="42">
        <v>81.71610169491514</v>
      </c>
      <c r="M12" s="70">
        <f>(L12-$B$14)/$B$14*100</f>
        <v>2.1451271186439236</v>
      </c>
    </row>
    <row r="13" spans="1:13" ht="15.75">
      <c r="A13" s="44" t="s">
        <v>11</v>
      </c>
      <c r="B13" s="45">
        <f>SUM(B10:B12)/3</f>
        <v>82.94995348191105</v>
      </c>
      <c r="C13" s="46" t="s">
        <v>12</v>
      </c>
      <c r="D13" s="46" t="s">
        <v>12</v>
      </c>
      <c r="E13" s="46" t="s">
        <v>12</v>
      </c>
      <c r="F13" s="45">
        <f>SUM(F10:F12)/3</f>
        <v>74.37545571851462</v>
      </c>
      <c r="G13" s="46" t="s">
        <v>12</v>
      </c>
      <c r="H13" s="45">
        <f>SUM(H10:H12)/3</f>
        <v>79.73231758444332</v>
      </c>
      <c r="I13" s="46" t="s">
        <v>12</v>
      </c>
      <c r="J13" s="45">
        <f>SUM(J10:J12)/3</f>
        <v>100</v>
      </c>
      <c r="K13" s="71" t="s">
        <v>13</v>
      </c>
      <c r="L13" s="45">
        <f>SUM(L10:L12)/3</f>
        <v>92.8007591917221</v>
      </c>
      <c r="M13" s="72" t="s">
        <v>12</v>
      </c>
    </row>
    <row r="14" spans="1:13" ht="32.25" thickBot="1">
      <c r="A14" s="47" t="s">
        <v>14</v>
      </c>
      <c r="B14" s="89">
        <v>80</v>
      </c>
      <c r="C14" s="102" t="s">
        <v>12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1:13" ht="15.75" thickBo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73"/>
      <c r="M15" s="69"/>
    </row>
    <row r="16" spans="1:13" ht="15">
      <c r="A16" s="105" t="s">
        <v>15</v>
      </c>
      <c r="B16" s="106"/>
      <c r="C16" s="106"/>
      <c r="D16" s="107"/>
      <c r="E16" s="49"/>
      <c r="F16" s="49"/>
      <c r="G16" s="49"/>
      <c r="H16" s="49"/>
      <c r="I16" s="49"/>
      <c r="J16" s="49"/>
      <c r="K16" s="49"/>
      <c r="L16" s="73"/>
      <c r="M16" s="69"/>
    </row>
    <row r="17" spans="1:13" ht="15">
      <c r="A17" s="108"/>
      <c r="B17" s="109"/>
      <c r="C17" s="109"/>
      <c r="D17" s="110"/>
      <c r="E17" s="49"/>
      <c r="F17" s="49"/>
      <c r="G17" s="49"/>
      <c r="H17" s="49"/>
      <c r="I17" s="49"/>
      <c r="J17" s="49"/>
      <c r="K17" s="49"/>
      <c r="L17" s="73"/>
      <c r="M17" s="69"/>
    </row>
    <row r="18" spans="1:13" ht="15">
      <c r="A18" s="50" t="s">
        <v>16</v>
      </c>
      <c r="B18" s="51" t="s">
        <v>17</v>
      </c>
      <c r="C18" s="100" t="s">
        <v>18</v>
      </c>
      <c r="D18" s="101"/>
      <c r="E18" s="49"/>
      <c r="F18" s="49"/>
      <c r="G18" s="49"/>
      <c r="H18" s="49"/>
      <c r="I18" s="49"/>
      <c r="J18" s="49"/>
      <c r="K18" s="49"/>
      <c r="L18" s="73"/>
      <c r="M18" s="69"/>
    </row>
    <row r="19" spans="1:13" ht="15">
      <c r="A19" s="52" t="s">
        <v>19</v>
      </c>
      <c r="B19" s="53" t="s">
        <v>20</v>
      </c>
      <c r="C19" s="90" t="s">
        <v>21</v>
      </c>
      <c r="D19" s="91"/>
      <c r="E19" s="49"/>
      <c r="F19" s="49"/>
      <c r="G19" s="49"/>
      <c r="H19" s="49"/>
      <c r="I19" s="79"/>
      <c r="J19" s="49"/>
      <c r="K19" s="49"/>
      <c r="L19" s="73"/>
      <c r="M19" s="69"/>
    </row>
    <row r="20" spans="1:13" ht="15">
      <c r="A20" s="54" t="s">
        <v>22</v>
      </c>
      <c r="B20" s="55" t="s">
        <v>10</v>
      </c>
      <c r="C20" s="90" t="s">
        <v>23</v>
      </c>
      <c r="D20" s="91"/>
      <c r="E20" s="49"/>
      <c r="F20" s="49"/>
      <c r="G20" s="49"/>
      <c r="H20" s="49"/>
      <c r="I20" s="49"/>
      <c r="J20" s="49"/>
      <c r="K20" s="49"/>
      <c r="L20" s="73"/>
      <c r="M20" s="69"/>
    </row>
    <row r="21" spans="1:13" ht="15">
      <c r="A21" s="56" t="s">
        <v>24</v>
      </c>
      <c r="B21" s="57" t="s">
        <v>25</v>
      </c>
      <c r="C21" s="90" t="s">
        <v>26</v>
      </c>
      <c r="D21" s="91"/>
      <c r="E21" s="49"/>
      <c r="F21" s="49"/>
      <c r="G21" s="49"/>
      <c r="H21" s="49"/>
      <c r="I21" s="49"/>
      <c r="J21" s="49"/>
      <c r="K21" s="49"/>
      <c r="L21" s="73"/>
      <c r="M21" s="69"/>
    </row>
    <row r="22" spans="1:13" ht="15">
      <c r="A22" s="58" t="s">
        <v>27</v>
      </c>
      <c r="B22" s="59" t="s">
        <v>28</v>
      </c>
      <c r="C22" s="90" t="s">
        <v>29</v>
      </c>
      <c r="D22" s="91"/>
      <c r="E22" s="49"/>
      <c r="F22" s="49"/>
      <c r="G22" s="49"/>
      <c r="H22" s="49"/>
      <c r="I22" s="49"/>
      <c r="J22" s="49"/>
      <c r="K22" s="49"/>
      <c r="L22" s="73"/>
      <c r="M22" s="69"/>
    </row>
    <row r="23" spans="1:13" ht="15">
      <c r="A23" s="60" t="s">
        <v>30</v>
      </c>
      <c r="B23" s="61" t="s">
        <v>31</v>
      </c>
      <c r="C23" s="90" t="s">
        <v>32</v>
      </c>
      <c r="D23" s="91"/>
      <c r="E23" s="49"/>
      <c r="F23" s="49"/>
      <c r="G23" s="49"/>
      <c r="H23" s="49"/>
      <c r="I23" s="49"/>
      <c r="J23" s="49"/>
      <c r="K23" s="49"/>
      <c r="L23" s="73"/>
      <c r="M23" s="69"/>
    </row>
    <row r="24" spans="1:13" ht="15">
      <c r="A24" s="62" t="s">
        <v>33</v>
      </c>
      <c r="B24" s="63" t="s">
        <v>34</v>
      </c>
      <c r="C24" s="90" t="s">
        <v>35</v>
      </c>
      <c r="D24" s="91"/>
      <c r="E24" s="49"/>
      <c r="F24" s="49"/>
      <c r="G24" s="49"/>
      <c r="H24" s="49"/>
      <c r="I24" s="49"/>
      <c r="J24" s="49"/>
      <c r="K24" s="49"/>
      <c r="L24" s="73"/>
      <c r="M24" s="69"/>
    </row>
    <row r="25" spans="1:13" ht="15">
      <c r="A25" s="64" t="s">
        <v>36</v>
      </c>
      <c r="B25" s="65" t="s">
        <v>37</v>
      </c>
      <c r="C25" s="90" t="s">
        <v>38</v>
      </c>
      <c r="D25" s="91"/>
      <c r="E25" s="49"/>
      <c r="F25" s="49"/>
      <c r="G25" s="49"/>
      <c r="H25" s="49"/>
      <c r="I25" s="49"/>
      <c r="J25" s="49"/>
      <c r="K25" s="49"/>
      <c r="L25" s="73"/>
      <c r="M25" s="69"/>
    </row>
    <row r="26" spans="1:13" ht="25.5">
      <c r="A26" s="66" t="s">
        <v>39</v>
      </c>
      <c r="B26" s="67" t="s">
        <v>40</v>
      </c>
      <c r="C26" s="90" t="s">
        <v>41</v>
      </c>
      <c r="D26" s="91"/>
      <c r="E26" s="49"/>
      <c r="F26" s="80"/>
      <c r="G26" s="80"/>
      <c r="H26" s="80"/>
      <c r="I26" s="80"/>
      <c r="J26" s="68"/>
      <c r="K26" s="68"/>
      <c r="L26" s="68"/>
      <c r="M26" s="69"/>
    </row>
    <row r="27" spans="1:13" ht="30" customHeight="1">
      <c r="A27" s="92" t="s">
        <v>42</v>
      </c>
      <c r="B27" s="93"/>
      <c r="C27" s="93"/>
      <c r="D27" s="94"/>
      <c r="E27" s="68"/>
      <c r="F27" s="80"/>
      <c r="G27" s="80"/>
      <c r="H27" s="80"/>
      <c r="I27" s="80"/>
      <c r="J27" s="68"/>
      <c r="K27" s="68"/>
      <c r="L27" s="68"/>
      <c r="M27" s="68"/>
    </row>
    <row r="28" spans="6:9" ht="15">
      <c r="F28" s="79"/>
      <c r="G28" s="79"/>
      <c r="H28" s="79"/>
      <c r="I28" s="79"/>
    </row>
    <row r="29" spans="6:9" ht="15">
      <c r="F29" s="79"/>
      <c r="G29" s="79"/>
      <c r="H29" s="79"/>
      <c r="I29" s="79"/>
    </row>
  </sheetData>
  <sheetProtection/>
  <mergeCells count="25">
    <mergeCell ref="E6:E8"/>
    <mergeCell ref="A1:M1"/>
    <mergeCell ref="A4:M4"/>
    <mergeCell ref="F6:M6"/>
    <mergeCell ref="F7:G7"/>
    <mergeCell ref="H7:I7"/>
    <mergeCell ref="J7:K7"/>
    <mergeCell ref="L7:M7"/>
    <mergeCell ref="A2:M3"/>
    <mergeCell ref="C25:D25"/>
    <mergeCell ref="C26:D26"/>
    <mergeCell ref="A27:D27"/>
    <mergeCell ref="A6:A8"/>
    <mergeCell ref="B6:B8"/>
    <mergeCell ref="C6:C8"/>
    <mergeCell ref="D6:D8"/>
    <mergeCell ref="C18:D18"/>
    <mergeCell ref="C14:M14"/>
    <mergeCell ref="A16:D17"/>
    <mergeCell ref="C23:D23"/>
    <mergeCell ref="C24:D24"/>
    <mergeCell ref="C19:D19"/>
    <mergeCell ref="C20:D20"/>
    <mergeCell ref="C21:D21"/>
    <mergeCell ref="C22:D22"/>
  </mergeCells>
  <conditionalFormatting sqref="H12">
    <cfRule type="cellIs" priority="5" dxfId="0" operator="lessThan" stopIfTrue="1">
      <formula>-0.25</formula>
    </cfRule>
  </conditionalFormatting>
  <conditionalFormatting sqref="K13">
    <cfRule type="cellIs" priority="3" dxfId="0" operator="lessThan">
      <formula>-0.25</formula>
    </cfRule>
  </conditionalFormatting>
  <conditionalFormatting sqref="H11">
    <cfRule type="cellIs" priority="1" dxfId="0" operator="lessThan" stopIfTrue="1">
      <formula>-0.25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zoomScale="55" zoomScaleNormal="55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9.140625" style="3" bestFit="1" customWidth="1"/>
    <col min="2" max="2" width="57.57421875" style="3" customWidth="1"/>
    <col min="3" max="4" width="15.7109375" style="3" customWidth="1"/>
    <col min="5" max="5" width="15.8515625" style="3" customWidth="1"/>
    <col min="6" max="6" width="16.8515625" style="3" customWidth="1"/>
    <col min="7" max="7" width="16.28125" style="3" customWidth="1"/>
    <col min="8" max="8" width="13.57421875" style="3" customWidth="1"/>
    <col min="9" max="9" width="22.140625" style="3" customWidth="1"/>
    <col min="10" max="10" width="11.57421875" style="3" customWidth="1"/>
    <col min="11" max="11" width="15.140625" style="3" customWidth="1"/>
    <col min="12" max="12" width="14.7109375" style="3" customWidth="1"/>
    <col min="13" max="13" width="11.8515625" style="3" customWidth="1"/>
    <col min="14" max="14" width="18.8515625" style="3" customWidth="1"/>
    <col min="15" max="15" width="17.7109375" style="3" customWidth="1"/>
    <col min="16" max="16" width="17.00390625" style="3" customWidth="1"/>
    <col min="17" max="17" width="15.140625" style="3" customWidth="1"/>
    <col min="18" max="18" width="16.57421875" style="3" customWidth="1"/>
    <col min="19" max="19" width="30.7109375" style="3" customWidth="1"/>
    <col min="20" max="20" width="28.140625" style="3" customWidth="1"/>
    <col min="21" max="21" width="15.421875" style="3" customWidth="1"/>
    <col min="22" max="22" width="19.28125" style="3" customWidth="1"/>
    <col min="23" max="23" width="9.140625" style="3" bestFit="1" customWidth="1"/>
    <col min="24" max="25" width="10.421875" style="3" customWidth="1"/>
    <col min="26" max="26" width="11.00390625" style="3" customWidth="1"/>
    <col min="27" max="27" width="10.140625" style="3" customWidth="1"/>
    <col min="28" max="28" width="10.421875" style="3" customWidth="1"/>
    <col min="29" max="29" width="9.140625" style="3" bestFit="1" customWidth="1"/>
    <col min="30" max="16384" width="9.140625" style="3" customWidth="1"/>
  </cols>
  <sheetData>
    <row r="3" spans="1:22" ht="22.5">
      <c r="A3" s="131" t="s">
        <v>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20.25">
      <c r="A5" s="132" t="s">
        <v>102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22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20.25">
      <c r="A7" s="132" t="s">
        <v>44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9" spans="1:22" ht="23.25" customHeight="1">
      <c r="A9" s="124" t="s">
        <v>45</v>
      </c>
      <c r="B9" s="126" t="s">
        <v>46</v>
      </c>
      <c r="C9" s="133" t="s">
        <v>47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36" t="s">
        <v>48</v>
      </c>
      <c r="P9" s="137"/>
      <c r="Q9" s="137"/>
      <c r="R9" s="137"/>
      <c r="S9" s="138"/>
      <c r="T9" s="128" t="s">
        <v>49</v>
      </c>
      <c r="U9" s="128" t="s">
        <v>50</v>
      </c>
      <c r="V9" s="128" t="s">
        <v>108</v>
      </c>
    </row>
    <row r="10" spans="1:22" ht="21" customHeight="1">
      <c r="A10" s="125"/>
      <c r="B10" s="127"/>
      <c r="C10" s="139" t="s">
        <v>51</v>
      </c>
      <c r="D10" s="140"/>
      <c r="E10" s="140"/>
      <c r="F10" s="141"/>
      <c r="G10" s="139" t="s">
        <v>52</v>
      </c>
      <c r="H10" s="140"/>
      <c r="I10" s="140"/>
      <c r="J10" s="140"/>
      <c r="K10" s="140"/>
      <c r="L10" s="140"/>
      <c r="M10" s="140"/>
      <c r="N10" s="141"/>
      <c r="O10" s="142" t="s">
        <v>52</v>
      </c>
      <c r="P10" s="143"/>
      <c r="Q10" s="143"/>
      <c r="R10" s="143"/>
      <c r="S10" s="144"/>
      <c r="T10" s="129"/>
      <c r="U10" s="129"/>
      <c r="V10" s="129"/>
    </row>
    <row r="11" spans="1:22" s="23" customFormat="1" ht="135.75" customHeight="1">
      <c r="A11" s="125"/>
      <c r="B11" s="127"/>
      <c r="C11" s="16" t="s">
        <v>53</v>
      </c>
      <c r="D11" s="16" t="s">
        <v>54</v>
      </c>
      <c r="E11" s="16" t="s">
        <v>55</v>
      </c>
      <c r="F11" s="16" t="s">
        <v>56</v>
      </c>
      <c r="G11" s="16" t="s">
        <v>57</v>
      </c>
      <c r="H11" s="18" t="s">
        <v>58</v>
      </c>
      <c r="I11" s="16" t="s">
        <v>59</v>
      </c>
      <c r="J11" s="18" t="s">
        <v>60</v>
      </c>
      <c r="K11" s="16" t="s">
        <v>61</v>
      </c>
      <c r="L11" s="16" t="s">
        <v>62</v>
      </c>
      <c r="M11" s="18" t="s">
        <v>63</v>
      </c>
      <c r="N11" s="16" t="s">
        <v>64</v>
      </c>
      <c r="O11" s="16" t="s">
        <v>65</v>
      </c>
      <c r="P11" s="16" t="s">
        <v>66</v>
      </c>
      <c r="Q11" s="16" t="s">
        <v>67</v>
      </c>
      <c r="R11" s="16" t="s">
        <v>68</v>
      </c>
      <c r="S11" s="16" t="s">
        <v>69</v>
      </c>
      <c r="T11" s="130"/>
      <c r="U11" s="130"/>
      <c r="V11" s="130"/>
    </row>
    <row r="12" spans="1:22" s="24" customFormat="1" ht="1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ht="48">
      <c r="A13" s="6">
        <v>1</v>
      </c>
      <c r="B13" s="27" t="s">
        <v>71</v>
      </c>
      <c r="C13" s="20">
        <v>0.9899333729861246</v>
      </c>
      <c r="D13" s="20">
        <v>1</v>
      </c>
      <c r="E13" s="20">
        <v>1</v>
      </c>
      <c r="F13" s="20">
        <v>0.7417782968472263</v>
      </c>
      <c r="G13" s="17">
        <v>1</v>
      </c>
      <c r="H13" s="17">
        <v>1</v>
      </c>
      <c r="I13" s="20">
        <v>1</v>
      </c>
      <c r="J13" s="17">
        <v>0.4835699386379325</v>
      </c>
      <c r="K13" s="17">
        <v>0.5</v>
      </c>
      <c r="L13" s="17">
        <v>1</v>
      </c>
      <c r="M13" s="17">
        <v>0</v>
      </c>
      <c r="N13" s="17">
        <v>0.8827646544181977</v>
      </c>
      <c r="O13" s="17">
        <v>1</v>
      </c>
      <c r="P13" s="17">
        <v>1</v>
      </c>
      <c r="Q13" s="17">
        <v>0</v>
      </c>
      <c r="R13" s="17">
        <v>1</v>
      </c>
      <c r="S13" s="17">
        <v>1</v>
      </c>
      <c r="T13" s="30">
        <v>83.61841045339489</v>
      </c>
      <c r="U13" s="31">
        <v>100</v>
      </c>
      <c r="V13" s="32">
        <f>ABS((T13-U13)/U13)</f>
        <v>0.16381589546605113</v>
      </c>
    </row>
    <row r="14" spans="1:22" ht="114.75" customHeight="1">
      <c r="A14" s="6">
        <v>2</v>
      </c>
      <c r="B14" s="27" t="s">
        <v>70</v>
      </c>
      <c r="C14" s="20">
        <v>1</v>
      </c>
      <c r="D14" s="20">
        <v>1</v>
      </c>
      <c r="E14" s="20">
        <v>1</v>
      </c>
      <c r="F14" s="20">
        <v>0.904058104296544</v>
      </c>
      <c r="G14" s="17">
        <v>1</v>
      </c>
      <c r="H14" s="17">
        <v>0.9969695896213299</v>
      </c>
      <c r="I14" s="20">
        <v>0</v>
      </c>
      <c r="J14" s="17">
        <v>0</v>
      </c>
      <c r="K14" s="17">
        <v>0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30">
        <v>80.29058104296544</v>
      </c>
      <c r="U14" s="31">
        <v>100</v>
      </c>
      <c r="V14" s="32">
        <f>ABS((T14-U14)/U14)</f>
        <v>0.19709418957034558</v>
      </c>
    </row>
    <row r="15" spans="1:22" ht="63.75">
      <c r="A15" s="6">
        <v>3</v>
      </c>
      <c r="B15" s="27" t="s">
        <v>72</v>
      </c>
      <c r="C15" s="20">
        <v>1</v>
      </c>
      <c r="D15" s="20">
        <v>0</v>
      </c>
      <c r="E15" s="20">
        <v>1</v>
      </c>
      <c r="F15" s="20">
        <v>0.6783415324355829</v>
      </c>
      <c r="G15" s="17">
        <v>1</v>
      </c>
      <c r="H15" s="17">
        <v>1</v>
      </c>
      <c r="I15" s="20">
        <v>0</v>
      </c>
      <c r="J15" s="17">
        <v>0.12773446175804998</v>
      </c>
      <c r="K15" s="17">
        <v>0</v>
      </c>
      <c r="L15" s="17">
        <v>1</v>
      </c>
      <c r="M15" s="17">
        <v>0.38636363636363635</v>
      </c>
      <c r="N15" s="17">
        <v>0.9129213483146067</v>
      </c>
      <c r="O15" s="17">
        <v>0</v>
      </c>
      <c r="P15" s="17">
        <v>1</v>
      </c>
      <c r="Q15" s="17">
        <v>0</v>
      </c>
      <c r="R15" s="17">
        <v>1</v>
      </c>
      <c r="S15" s="17">
        <v>1</v>
      </c>
      <c r="T15" s="30">
        <v>59.21737565918352</v>
      </c>
      <c r="U15" s="31">
        <v>100</v>
      </c>
      <c r="V15" s="32">
        <f>ABS((T15-U15)/U15)</f>
        <v>0.4078262434081648</v>
      </c>
    </row>
    <row r="16" spans="1:22" ht="18.75">
      <c r="A16" s="6">
        <v>4</v>
      </c>
      <c r="B16" s="120" t="s">
        <v>73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30">
        <f>SUM(T13:T15)/3</f>
        <v>74.37545571851462</v>
      </c>
      <c r="U16" s="31">
        <v>100</v>
      </c>
      <c r="V16" s="32">
        <f>ABS((T16-U16)/U16)</f>
        <v>0.25624544281485384</v>
      </c>
    </row>
    <row r="17" spans="1:20" ht="1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2:19" ht="15">
      <c r="B18" s="2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20" ht="15" customHeight="1">
      <c r="B19" s="2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29"/>
    </row>
    <row r="20" spans="2:20" ht="9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82"/>
      <c r="T20" s="29"/>
    </row>
    <row r="21" spans="1:21" ht="13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74"/>
      <c r="T21" s="22"/>
      <c r="U21" s="22"/>
    </row>
    <row r="22" spans="1:2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74"/>
      <c r="T22" s="22"/>
      <c r="U22" s="22"/>
    </row>
  </sheetData>
  <sheetProtection/>
  <mergeCells count="15">
    <mergeCell ref="A3:V3"/>
    <mergeCell ref="A5:V5"/>
    <mergeCell ref="A7:V7"/>
    <mergeCell ref="C9:N9"/>
    <mergeCell ref="O9:S9"/>
    <mergeCell ref="C10:F10"/>
    <mergeCell ref="G10:N10"/>
    <mergeCell ref="O10:S10"/>
    <mergeCell ref="V9:V11"/>
    <mergeCell ref="B16:S16"/>
    <mergeCell ref="A17:T17"/>
    <mergeCell ref="A9:A11"/>
    <mergeCell ref="B9:B11"/>
    <mergeCell ref="T9:T11"/>
    <mergeCell ref="U9:U11"/>
  </mergeCells>
  <printOptions/>
  <pageMargins left="0.25" right="0.25" top="0.75" bottom="0.75" header="0.3" footer="0.3"/>
  <pageSetup fitToHeight="0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5"/>
  <sheetViews>
    <sheetView zoomScale="70" zoomScaleNormal="70" zoomScaleSheetLayoutView="100" zoomScalePageLayoutView="0" workbookViewId="0" topLeftCell="A1">
      <selection activeCell="E18" sqref="E18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3" width="18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16.00390625" style="0" customWidth="1"/>
    <col min="8" max="8" width="19.140625" style="0" customWidth="1"/>
    <col min="9" max="9" width="23.140625" style="0" customWidth="1"/>
    <col min="10" max="10" width="21.28125" style="0" customWidth="1"/>
  </cols>
  <sheetData>
    <row r="3" spans="1:10" ht="20.25">
      <c r="A3" s="145" t="s">
        <v>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7" ht="15">
      <c r="A4" s="3"/>
      <c r="B4" s="4"/>
      <c r="C4" s="3"/>
      <c r="D4" s="3"/>
      <c r="E4" s="3"/>
      <c r="F4" s="3"/>
      <c r="G4" s="3"/>
    </row>
    <row r="5" spans="1:10" ht="121.5" customHeight="1">
      <c r="A5" s="84" t="s">
        <v>45</v>
      </c>
      <c r="B5" s="85" t="s">
        <v>46</v>
      </c>
      <c r="C5" s="16" t="s">
        <v>77</v>
      </c>
      <c r="D5" s="16" t="s">
        <v>78</v>
      </c>
      <c r="E5" s="16" t="s">
        <v>79</v>
      </c>
      <c r="F5" s="18" t="s">
        <v>80</v>
      </c>
      <c r="G5" s="18" t="s">
        <v>81</v>
      </c>
      <c r="H5" s="86" t="s">
        <v>74</v>
      </c>
      <c r="I5" s="83" t="s">
        <v>75</v>
      </c>
      <c r="J5" s="83" t="s">
        <v>76</v>
      </c>
    </row>
    <row r="6" spans="1:10" s="1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70.5" customHeight="1">
      <c r="A7" s="6">
        <v>1</v>
      </c>
      <c r="B7" s="8" t="s">
        <v>71</v>
      </c>
      <c r="C7" s="20">
        <v>1</v>
      </c>
      <c r="D7" s="20">
        <v>0.5890087617825509</v>
      </c>
      <c r="E7" s="20">
        <v>1</v>
      </c>
      <c r="F7" s="20">
        <v>1</v>
      </c>
      <c r="G7" s="20">
        <v>0.37531780603978443</v>
      </c>
      <c r="H7" s="21">
        <v>81.5491342307752</v>
      </c>
      <c r="I7" s="12">
        <v>100</v>
      </c>
      <c r="J7" s="11">
        <f>(I7-H7)/I7</f>
        <v>0.18450865769224806</v>
      </c>
    </row>
    <row r="8" spans="1:10" ht="145.5" customHeight="1">
      <c r="A8" s="6">
        <v>2</v>
      </c>
      <c r="B8" s="8" t="s">
        <v>70</v>
      </c>
      <c r="C8" s="20">
        <v>1</v>
      </c>
      <c r="D8" s="20">
        <v>0.5794033130025666</v>
      </c>
      <c r="E8" s="20">
        <v>1</v>
      </c>
      <c r="F8" s="20">
        <v>1</v>
      </c>
      <c r="G8" s="20">
        <v>0.5608631468452477</v>
      </c>
      <c r="H8" s="21">
        <v>83.07039355232966</v>
      </c>
      <c r="I8" s="12">
        <v>100</v>
      </c>
      <c r="J8" s="11">
        <f>(I8-H8)/I8</f>
        <v>0.16929606447670337</v>
      </c>
    </row>
    <row r="9" spans="1:10" ht="78.75">
      <c r="A9" s="6">
        <v>3</v>
      </c>
      <c r="B9" s="8" t="s">
        <v>72</v>
      </c>
      <c r="C9" s="20">
        <v>1</v>
      </c>
      <c r="D9" s="20">
        <v>0.49762</v>
      </c>
      <c r="E9" s="20">
        <v>0.405542785000075</v>
      </c>
      <c r="F9" s="20">
        <v>1</v>
      </c>
      <c r="G9" s="20">
        <v>0.9538231512554388</v>
      </c>
      <c r="H9" s="21">
        <v>74.57742497022511</v>
      </c>
      <c r="I9" s="12">
        <v>100</v>
      </c>
      <c r="J9" s="11">
        <f>(I9-H9)/I9</f>
        <v>0.2542257502977489</v>
      </c>
    </row>
    <row r="10" spans="1:10" ht="18.75">
      <c r="A10" s="6">
        <v>4</v>
      </c>
      <c r="B10" s="146" t="s">
        <v>73</v>
      </c>
      <c r="C10" s="146"/>
      <c r="D10" s="146"/>
      <c r="E10" s="146"/>
      <c r="F10" s="146"/>
      <c r="G10" s="146"/>
      <c r="H10" s="21">
        <f>SUM(H7:H9)/3</f>
        <v>79.73231758444332</v>
      </c>
      <c r="I10" s="12">
        <v>100</v>
      </c>
      <c r="J10" s="11">
        <f>(I10-H10)/I10</f>
        <v>0.2026768241555668</v>
      </c>
    </row>
    <row r="12" spans="3:8" ht="15">
      <c r="C12" s="81"/>
      <c r="D12" s="81"/>
      <c r="E12" s="81"/>
      <c r="F12" s="81"/>
      <c r="G12" s="81"/>
      <c r="H12" s="74"/>
    </row>
    <row r="13" spans="3:9" ht="15">
      <c r="C13" s="74"/>
      <c r="D13" s="74"/>
      <c r="E13" s="74"/>
      <c r="F13" s="74"/>
      <c r="G13" s="74"/>
      <c r="H13" s="74"/>
      <c r="I13" s="76"/>
    </row>
    <row r="14" spans="3:9" ht="15">
      <c r="C14" s="75"/>
      <c r="D14" s="75"/>
      <c r="E14" s="75"/>
      <c r="F14" s="75"/>
      <c r="G14" s="75"/>
      <c r="H14" s="74"/>
      <c r="I14" s="76"/>
    </row>
    <row r="15" spans="3:9" ht="15">
      <c r="C15" s="74"/>
      <c r="D15" s="76"/>
      <c r="E15" s="74"/>
      <c r="F15" s="74"/>
      <c r="G15" s="74"/>
      <c r="H15" s="74"/>
      <c r="I15" s="74"/>
    </row>
  </sheetData>
  <sheetProtection/>
  <mergeCells count="2">
    <mergeCell ref="A3:J3"/>
    <mergeCell ref="B10:G10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"/>
  <sheetViews>
    <sheetView tabSelected="1" zoomScale="70" zoomScaleNormal="70" zoomScaleSheetLayoutView="100" zoomScalePageLayoutView="0" workbookViewId="0" topLeftCell="B1">
      <selection activeCell="G7" sqref="D7:G7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3" width="18.00390625" style="0" customWidth="1"/>
    <col min="4" max="4" width="19.28125" style="0" customWidth="1"/>
    <col min="5" max="5" width="16.28125" style="0" customWidth="1"/>
    <col min="6" max="6" width="20.140625" style="0" customWidth="1"/>
    <col min="7" max="7" width="16.00390625" style="0" customWidth="1"/>
    <col min="8" max="8" width="19.140625" style="0" customWidth="1"/>
    <col min="9" max="9" width="15.421875" style="0" customWidth="1"/>
    <col min="10" max="10" width="21.00390625" style="0" customWidth="1"/>
  </cols>
  <sheetData>
    <row r="3" spans="1:10" ht="20.25">
      <c r="A3" s="145" t="s">
        <v>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7" ht="15">
      <c r="A4" s="3"/>
      <c r="B4" s="4"/>
      <c r="C4" s="3"/>
      <c r="D4" s="3"/>
      <c r="E4" s="3"/>
      <c r="F4" s="3"/>
      <c r="G4" s="3"/>
    </row>
    <row r="5" spans="1:10" ht="141" customHeight="1">
      <c r="A5" s="84" t="s">
        <v>45</v>
      </c>
      <c r="B5" s="85" t="s">
        <v>46</v>
      </c>
      <c r="C5" s="16" t="s">
        <v>85</v>
      </c>
      <c r="D5" s="16" t="s">
        <v>97</v>
      </c>
      <c r="E5" s="16" t="s">
        <v>98</v>
      </c>
      <c r="F5" s="18" t="s">
        <v>99</v>
      </c>
      <c r="G5" s="18" t="s">
        <v>86</v>
      </c>
      <c r="H5" s="83" t="s">
        <v>82</v>
      </c>
      <c r="I5" s="83" t="s">
        <v>83</v>
      </c>
      <c r="J5" s="83" t="s">
        <v>84</v>
      </c>
    </row>
    <row r="6" spans="1:10" s="1" customFormat="1" ht="15.75">
      <c r="A6" s="6">
        <v>1</v>
      </c>
      <c r="B6" s="19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63">
      <c r="A7" s="6">
        <v>1</v>
      </c>
      <c r="B7" s="8" t="s">
        <v>71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  <c r="H7" s="9">
        <v>100</v>
      </c>
      <c r="I7" s="12">
        <v>100</v>
      </c>
      <c r="J7" s="11">
        <f>(I7-H7)/I7</f>
        <v>0</v>
      </c>
    </row>
    <row r="8" spans="1:10" ht="146.25" customHeight="1">
      <c r="A8" s="6">
        <v>2</v>
      </c>
      <c r="B8" s="8" t="s">
        <v>70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1">
        <v>100</v>
      </c>
      <c r="I8" s="12">
        <v>100</v>
      </c>
      <c r="J8" s="11">
        <f>(I8-H8)/I8</f>
        <v>0</v>
      </c>
    </row>
    <row r="9" spans="1:10" ht="78.75">
      <c r="A9" s="6">
        <v>3</v>
      </c>
      <c r="B9" s="8" t="s">
        <v>72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9">
        <v>100</v>
      </c>
      <c r="I9" s="12">
        <v>100</v>
      </c>
      <c r="J9" s="11">
        <f>(I9-H9)/I9</f>
        <v>0</v>
      </c>
    </row>
    <row r="10" spans="1:10" ht="18.75">
      <c r="A10" s="6">
        <v>4</v>
      </c>
      <c r="B10" s="147" t="s">
        <v>73</v>
      </c>
      <c r="C10" s="148"/>
      <c r="D10" s="148"/>
      <c r="E10" s="148"/>
      <c r="F10" s="148"/>
      <c r="G10" s="149"/>
      <c r="H10" s="9">
        <f>SUM(H7:H9)/3</f>
        <v>100</v>
      </c>
      <c r="I10" s="12">
        <v>100</v>
      </c>
      <c r="J10" s="11">
        <f>(I10-H10)/I10</f>
        <v>0</v>
      </c>
    </row>
    <row r="12" spans="3:8" ht="15">
      <c r="C12" s="81"/>
      <c r="D12" s="81"/>
      <c r="E12" s="81"/>
      <c r="F12" s="81"/>
      <c r="G12" s="81"/>
      <c r="H12" s="76"/>
    </row>
    <row r="13" spans="3:8" ht="15">
      <c r="C13" s="74"/>
      <c r="D13" s="74"/>
      <c r="E13" s="74"/>
      <c r="F13" s="76"/>
      <c r="G13" s="76"/>
      <c r="H13" s="76"/>
    </row>
    <row r="14" spans="3:8" ht="15">
      <c r="C14" s="74"/>
      <c r="D14" s="74"/>
      <c r="E14" s="74"/>
      <c r="F14" s="76"/>
      <c r="G14" s="76"/>
      <c r="H14" s="76"/>
    </row>
    <row r="15" spans="3:8" ht="15">
      <c r="C15" s="75"/>
      <c r="D15" s="75"/>
      <c r="E15" s="75"/>
      <c r="F15" s="75"/>
      <c r="G15" s="75"/>
      <c r="H15" s="76"/>
    </row>
    <row r="16" spans="5:8" ht="15">
      <c r="E16" s="76"/>
      <c r="F16" s="76"/>
      <c r="G16" s="76"/>
      <c r="H16" s="76"/>
    </row>
    <row r="17" spans="5:8" ht="15">
      <c r="E17" s="76"/>
      <c r="F17" s="76"/>
      <c r="G17" s="76"/>
      <c r="H17" s="76"/>
    </row>
    <row r="18" spans="5:8" ht="15">
      <c r="E18" s="76"/>
      <c r="F18" s="76"/>
      <c r="G18" s="76"/>
      <c r="H18" s="76"/>
    </row>
  </sheetData>
  <sheetProtection/>
  <mergeCells count="2">
    <mergeCell ref="A3:J3"/>
    <mergeCell ref="B10:G1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zoomScale="70" zoomScaleNormal="70" zoomScaleSheetLayoutView="100" zoomScalePageLayoutView="0" workbookViewId="0" topLeftCell="A1">
      <selection activeCell="F19" sqref="F19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3" width="18.00390625" style="0" customWidth="1"/>
    <col min="4" max="4" width="18.140625" style="0" customWidth="1"/>
    <col min="5" max="5" width="23.00390625" style="0" customWidth="1"/>
    <col min="6" max="6" width="19.140625" style="0" customWidth="1"/>
    <col min="7" max="7" width="24.140625" style="0" customWidth="1"/>
    <col min="8" max="8" width="25.8515625" style="0" customWidth="1"/>
  </cols>
  <sheetData>
    <row r="3" spans="1:8" ht="20.25">
      <c r="A3" s="145" t="s">
        <v>8</v>
      </c>
      <c r="B3" s="145"/>
      <c r="C3" s="145"/>
      <c r="D3" s="145"/>
      <c r="E3" s="145"/>
      <c r="F3" s="145"/>
      <c r="G3" s="145"/>
      <c r="H3" s="145"/>
    </row>
    <row r="4" spans="1:5" ht="15">
      <c r="A4" s="3"/>
      <c r="B4" s="4"/>
      <c r="C4" s="3"/>
      <c r="D4" s="3"/>
      <c r="E4" s="3"/>
    </row>
    <row r="5" spans="1:8" ht="76.5" customHeight="1">
      <c r="A5" s="84" t="s">
        <v>45</v>
      </c>
      <c r="B5" s="85" t="s">
        <v>46</v>
      </c>
      <c r="C5" s="16" t="s">
        <v>90</v>
      </c>
      <c r="D5" s="16" t="s">
        <v>91</v>
      </c>
      <c r="E5" s="16" t="s">
        <v>92</v>
      </c>
      <c r="F5" s="83" t="s">
        <v>87</v>
      </c>
      <c r="G5" s="83" t="s">
        <v>88</v>
      </c>
      <c r="H5" s="83" t="s">
        <v>89</v>
      </c>
    </row>
    <row r="6" spans="1:8" s="1" customFormat="1" ht="15">
      <c r="A6" s="6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6">
        <v>8</v>
      </c>
    </row>
    <row r="7" spans="1:8" ht="63">
      <c r="A7" s="6">
        <v>1</v>
      </c>
      <c r="B7" s="8" t="s">
        <v>71</v>
      </c>
      <c r="C7" s="17">
        <v>1</v>
      </c>
      <c r="D7" s="17">
        <v>1</v>
      </c>
      <c r="E7" s="17">
        <v>0.8904109589041042</v>
      </c>
      <c r="F7" s="9">
        <v>96.71232876712313</v>
      </c>
      <c r="G7" s="12">
        <v>100</v>
      </c>
      <c r="H7" s="11">
        <f>(G7-F7)/G7</f>
        <v>0.032876712328768744</v>
      </c>
    </row>
    <row r="8" spans="1:8" ht="144" customHeight="1">
      <c r="A8" s="6">
        <v>2</v>
      </c>
      <c r="B8" s="8" t="s">
        <v>70</v>
      </c>
      <c r="C8" s="17">
        <v>1</v>
      </c>
      <c r="D8" s="17">
        <v>1</v>
      </c>
      <c r="E8" s="17">
        <v>1</v>
      </c>
      <c r="F8" s="9">
        <v>99.973847113128</v>
      </c>
      <c r="G8" s="12">
        <v>100</v>
      </c>
      <c r="H8" s="11">
        <f>(G8-F8)/G8</f>
        <v>0.0002615288687199779</v>
      </c>
    </row>
    <row r="9" spans="1:8" ht="78.75">
      <c r="A9" s="6">
        <v>3</v>
      </c>
      <c r="B9" s="8" t="s">
        <v>72</v>
      </c>
      <c r="C9" s="17">
        <v>1</v>
      </c>
      <c r="D9" s="17">
        <v>0.1875</v>
      </c>
      <c r="E9" s="17">
        <v>0.9322033898305045</v>
      </c>
      <c r="F9" s="9">
        <v>81.71610169491514</v>
      </c>
      <c r="G9" s="12">
        <v>100</v>
      </c>
      <c r="H9" s="11">
        <f>(G9-F9)/G9</f>
        <v>0.1828389830508486</v>
      </c>
    </row>
    <row r="10" spans="1:8" ht="18.75">
      <c r="A10" s="6">
        <v>4</v>
      </c>
      <c r="B10" s="147" t="s">
        <v>73</v>
      </c>
      <c r="C10" s="148"/>
      <c r="D10" s="148"/>
      <c r="E10" s="148"/>
      <c r="F10" s="9">
        <f>SUM(F7:F9)/3</f>
        <v>92.8007591917221</v>
      </c>
      <c r="G10" s="12">
        <v>100</v>
      </c>
      <c r="H10" s="11">
        <f>(G10-F10)/G10</f>
        <v>0.07199240808277907</v>
      </c>
    </row>
    <row r="13" spans="3:5" ht="15">
      <c r="C13" s="81"/>
      <c r="D13" s="81"/>
      <c r="E13" s="81"/>
    </row>
    <row r="14" spans="3:5" ht="15">
      <c r="C14" s="76"/>
      <c r="D14" s="76"/>
      <c r="E14" s="76"/>
    </row>
    <row r="15" spans="3:5" ht="15">
      <c r="C15" s="76"/>
      <c r="D15" s="76"/>
      <c r="E15" s="76"/>
    </row>
    <row r="16" spans="3:5" ht="15">
      <c r="C16" s="81"/>
      <c r="D16" s="81"/>
      <c r="E16" s="81"/>
    </row>
    <row r="17" spans="3:5" ht="15">
      <c r="C17" s="81"/>
      <c r="D17" s="81"/>
      <c r="E17" s="81"/>
    </row>
    <row r="18" spans="3:5" ht="15">
      <c r="C18" s="76"/>
      <c r="D18" s="76"/>
      <c r="E18" s="76"/>
    </row>
    <row r="19" spans="3:5" ht="15">
      <c r="C19" s="76"/>
      <c r="D19" s="76"/>
      <c r="E19" s="76"/>
    </row>
    <row r="20" ht="15">
      <c r="E20" s="76"/>
    </row>
    <row r="21" ht="15">
      <c r="E21" s="76"/>
    </row>
    <row r="22" ht="15">
      <c r="E22" s="76"/>
    </row>
  </sheetData>
  <sheetProtection/>
  <mergeCells count="2">
    <mergeCell ref="A3:H3"/>
    <mergeCell ref="B10:E10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1"/>
  <sheetViews>
    <sheetView zoomScale="85" zoomScaleNormal="85" zoomScaleSheetLayoutView="100" zoomScalePageLayoutView="0" workbookViewId="0" topLeftCell="A1">
      <selection activeCell="A3" sqref="A3:F5"/>
    </sheetView>
  </sheetViews>
  <sheetFormatPr defaultColWidth="9.00390625" defaultRowHeight="15"/>
  <cols>
    <col min="1" max="1" width="9.00390625" style="0" customWidth="1"/>
    <col min="2" max="2" width="55.00390625" style="2" customWidth="1"/>
    <col min="3" max="3" width="21.28125" style="0" customWidth="1"/>
    <col min="4" max="4" width="23.7109375" style="0" customWidth="1"/>
    <col min="5" max="5" width="37.421875" style="0" customWidth="1"/>
    <col min="6" max="6" width="34.00390625" style="0" customWidth="1"/>
  </cols>
  <sheetData>
    <row r="3" spans="1:6" ht="42.75" customHeight="1">
      <c r="A3" s="150" t="s">
        <v>93</v>
      </c>
      <c r="B3" s="150"/>
      <c r="C3" s="150"/>
      <c r="D3" s="150"/>
      <c r="E3" s="150"/>
      <c r="F3" s="150"/>
    </row>
    <row r="4" spans="1:6" ht="17.25" customHeight="1">
      <c r="A4" s="151" t="s">
        <v>102</v>
      </c>
      <c r="B4" s="151"/>
      <c r="C4" s="151"/>
      <c r="D4" s="151"/>
      <c r="E4" s="151"/>
      <c r="F4" s="151"/>
    </row>
    <row r="5" spans="1:4" ht="15">
      <c r="A5" s="3"/>
      <c r="B5" s="4"/>
      <c r="C5" s="3"/>
      <c r="D5" s="3"/>
    </row>
    <row r="6" spans="1:6" ht="63" customHeight="1">
      <c r="A6" s="5" t="s">
        <v>45</v>
      </c>
      <c r="B6" s="5" t="s">
        <v>46</v>
      </c>
      <c r="C6" s="5" t="s">
        <v>94</v>
      </c>
      <c r="D6" s="5" t="s">
        <v>14</v>
      </c>
      <c r="E6" s="5" t="s">
        <v>95</v>
      </c>
      <c r="F6" s="5" t="s">
        <v>96</v>
      </c>
    </row>
    <row r="7" spans="1:6" s="1" customFormat="1" ht="15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</row>
    <row r="8" spans="1:6" ht="78.75" customHeight="1">
      <c r="A8" s="6">
        <v>1</v>
      </c>
      <c r="B8" s="8" t="s">
        <v>71</v>
      </c>
      <c r="C8" s="9">
        <v>87.58333732730281</v>
      </c>
      <c r="D8" s="10">
        <v>80</v>
      </c>
      <c r="E8" s="11">
        <f>(C8-D8)/D8</f>
        <v>0.09479171659128519</v>
      </c>
      <c r="F8" s="12">
        <f>(C8-C11)</f>
        <v>4.633383845391762</v>
      </c>
    </row>
    <row r="9" spans="1:6" ht="145.5" customHeight="1">
      <c r="A9" s="6">
        <v>2</v>
      </c>
      <c r="B9" s="8" t="s">
        <v>70</v>
      </c>
      <c r="C9" s="9">
        <v>87.03473519419788</v>
      </c>
      <c r="D9" s="10">
        <v>80</v>
      </c>
      <c r="E9" s="11">
        <f>(C9-D9)/D9</f>
        <v>0.08793418992747348</v>
      </c>
      <c r="F9" s="12">
        <f>(C9-C11)</f>
        <v>4.084781712286826</v>
      </c>
    </row>
    <row r="10" spans="1:6" ht="63">
      <c r="A10" s="6">
        <v>3</v>
      </c>
      <c r="B10" s="8" t="s">
        <v>72</v>
      </c>
      <c r="C10" s="9">
        <v>74.23178792423246</v>
      </c>
      <c r="D10" s="10">
        <v>80</v>
      </c>
      <c r="E10" s="11">
        <f>(C10-D10)/D10</f>
        <v>-0.0721026509470942</v>
      </c>
      <c r="F10" s="12">
        <f>(C10-C11)</f>
        <v>-8.718165557678589</v>
      </c>
    </row>
    <row r="11" spans="1:6" ht="18.75">
      <c r="A11" s="13">
        <v>4</v>
      </c>
      <c r="B11" s="14" t="s">
        <v>73</v>
      </c>
      <c r="C11" s="9">
        <f>SUM(C8:C10)/3</f>
        <v>82.94995348191105</v>
      </c>
      <c r="D11" s="10">
        <v>80</v>
      </c>
      <c r="E11" s="11">
        <f>(C11-D11)/D11</f>
        <v>0.036874418523888154</v>
      </c>
      <c r="F11" s="15"/>
    </row>
  </sheetData>
  <sheetProtection/>
  <mergeCells count="2">
    <mergeCell ref="A3:F3"/>
    <mergeCell ref="A4:F4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Голубев Артем Петрович</cp:lastModifiedBy>
  <cp:lastPrinted>2021-04-28T09:35:22Z</cp:lastPrinted>
  <dcterms:created xsi:type="dcterms:W3CDTF">2006-09-16T00:00:00Z</dcterms:created>
  <dcterms:modified xsi:type="dcterms:W3CDTF">2021-05-13T08:42:35Z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