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1730"/>
  </bookViews>
  <sheets>
    <sheet name="Приложение №1" sheetId="1" r:id="rId1"/>
    <sheet name="Приложение №2" sheetId="2" r:id="rId2"/>
    <sheet name="Приложение №3" sheetId="3" r:id="rId3"/>
    <sheet name="Приложение №4" sheetId="4" r:id="rId4"/>
    <sheet name="Прил №5 Тариф &quot;Без питания&quot;" sheetId="5" r:id="rId5"/>
    <sheet name="Прил №5 Тариф &quot;С завтраком&quot;" sheetId="6" r:id="rId6"/>
    <sheet name="Прил №5 Тариф &quot;Полупансион&quot;" sheetId="7" r:id="rId7"/>
    <sheet name="Прил №5 Тариф &quot;Полный пансион&quot;" sheetId="8" r:id="rId8"/>
    <sheet name="Прил №5 Коттеджи" sheetId="9" r:id="rId9"/>
    <sheet name="Приложение №6" sheetId="10" r:id="rId10"/>
    <sheet name="Приложение №7" sheetId="11" r:id="rId11"/>
    <sheet name="Приложение №8" sheetId="12" r:id="rId12"/>
    <sheet name="Приложение №9" sheetId="13" r:id="rId13"/>
    <sheet name="Приложение №10" sheetId="14" r:id="rId14"/>
    <sheet name="Приложение №11" sheetId="15" r:id="rId15"/>
    <sheet name="Приложение №12" sheetId="16" r:id="rId16"/>
    <sheet name="Приложение №13" sheetId="17" r:id="rId17"/>
  </sheets>
  <definedNames>
    <definedName name="_xlnm._FilterDatabase" localSheetId="0" hidden="1">'Приложение №1'!$A$12:$Q$1055</definedName>
    <definedName name="_xlnm._FilterDatabase" localSheetId="2" hidden="1">'Приложение №3'!$A$13:$CQ$1456</definedName>
    <definedName name="price">#REF!</definedName>
    <definedName name="_xlnm.Print_Titles" localSheetId="0">'Приложение №1'!$9:$10</definedName>
    <definedName name="_xlnm.Print_Titles" localSheetId="13">'Приложение №10'!$8:$8</definedName>
    <definedName name="_xlnm.Print_Titles" localSheetId="14">'Приложение №11'!$8:$8</definedName>
    <definedName name="_xlnm.Print_Titles" localSheetId="15">'Приложение №12'!$7:$7</definedName>
    <definedName name="_xlnm.Print_Titles" localSheetId="16">'Приложение №13'!$8:$9</definedName>
    <definedName name="_xlnm.Print_Titles" localSheetId="2">'Приложение №3'!$7:$11</definedName>
    <definedName name="_xlnm.Print_Titles" localSheetId="3">'Приложение №4'!$8:$8</definedName>
    <definedName name="_xlnm.Print_Titles" localSheetId="9">'Приложение №6'!$8:$8</definedName>
    <definedName name="_xlnm.Print_Area" localSheetId="0">'Приложение №1'!$A$1:$D$1055</definedName>
    <definedName name="_xlnm.Print_Area" localSheetId="1">'Приложение №2'!$A$1:$D$218</definedName>
    <definedName name="_xlnm.Print_Area" localSheetId="2">'Приложение №3'!$A$1:$E$1457</definedName>
    <definedName name="_xlnm.Print_Area" localSheetId="12">'Приложение №9'!$A$1:$C$26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1"/>
  <c r="D216" i="2" l="1"/>
  <c r="L215" s="1"/>
  <c r="C216"/>
  <c r="O215"/>
  <c r="P215" s="1"/>
  <c r="N215"/>
  <c r="M215"/>
  <c r="K215"/>
  <c r="J215"/>
  <c r="I215"/>
  <c r="O213"/>
  <c r="P213" s="1"/>
  <c r="N213"/>
  <c r="M213"/>
  <c r="L213"/>
  <c r="K213"/>
  <c r="J213"/>
  <c r="I213"/>
  <c r="D213"/>
  <c r="C213"/>
  <c r="P212"/>
  <c r="O212"/>
  <c r="M212"/>
  <c r="N212" s="1"/>
  <c r="L212"/>
  <c r="K212"/>
  <c r="J212"/>
  <c r="I212"/>
  <c r="P211"/>
  <c r="O211"/>
  <c r="M211"/>
  <c r="N211" s="1"/>
  <c r="L211"/>
  <c r="K211"/>
  <c r="J211"/>
  <c r="I211"/>
  <c r="D211"/>
  <c r="L210" s="1"/>
  <c r="C211"/>
  <c r="O210"/>
  <c r="P210" s="1"/>
  <c r="N210"/>
  <c r="M210"/>
  <c r="K210"/>
  <c r="J210"/>
  <c r="I210"/>
  <c r="O209"/>
  <c r="P209" s="1"/>
  <c r="N209"/>
  <c r="M209"/>
  <c r="L209"/>
  <c r="K209"/>
  <c r="J209"/>
  <c r="I209"/>
  <c r="D209"/>
  <c r="C209"/>
  <c r="I208" s="1"/>
  <c r="P208"/>
  <c r="O208"/>
  <c r="M208"/>
  <c r="L208"/>
  <c r="K208"/>
  <c r="J208"/>
  <c r="D208"/>
  <c r="L207" s="1"/>
  <c r="C208"/>
  <c r="O207"/>
  <c r="P207" s="1"/>
  <c r="N207"/>
  <c r="M207"/>
  <c r="K207"/>
  <c r="J207"/>
  <c r="I207"/>
  <c r="D207"/>
  <c r="C207"/>
  <c r="P206"/>
  <c r="O206"/>
  <c r="M206"/>
  <c r="N206" s="1"/>
  <c r="L206"/>
  <c r="K206"/>
  <c r="J206"/>
  <c r="I206"/>
  <c r="D206"/>
  <c r="L205" s="1"/>
  <c r="C206"/>
  <c r="O205"/>
  <c r="P205" s="1"/>
  <c r="N205"/>
  <c r="M205"/>
  <c r="K205"/>
  <c r="J205"/>
  <c r="I205"/>
  <c r="D205"/>
  <c r="C205"/>
  <c r="P204"/>
  <c r="O204"/>
  <c r="M204"/>
  <c r="N204" s="1"/>
  <c r="L204"/>
  <c r="K204"/>
  <c r="J204"/>
  <c r="I204"/>
  <c r="D204"/>
  <c r="L203" s="1"/>
  <c r="C204"/>
  <c r="O203"/>
  <c r="P203" s="1"/>
  <c r="N203"/>
  <c r="M203"/>
  <c r="K203"/>
  <c r="J203"/>
  <c r="I203"/>
  <c r="D203"/>
  <c r="C203"/>
  <c r="I202" s="1"/>
  <c r="P202"/>
  <c r="O202"/>
  <c r="M202"/>
  <c r="L202"/>
  <c r="K202"/>
  <c r="J202"/>
  <c r="D202"/>
  <c r="L201" s="1"/>
  <c r="C202"/>
  <c r="O201"/>
  <c r="P201" s="1"/>
  <c r="N201"/>
  <c r="M201"/>
  <c r="K201"/>
  <c r="J201"/>
  <c r="I201"/>
  <c r="D201"/>
  <c r="C201"/>
  <c r="I200" s="1"/>
  <c r="P200"/>
  <c r="O200"/>
  <c r="M200"/>
  <c r="L200"/>
  <c r="K200"/>
  <c r="J200"/>
  <c r="D200"/>
  <c r="L199" s="1"/>
  <c r="C200"/>
  <c r="O199"/>
  <c r="P199" s="1"/>
  <c r="N199"/>
  <c r="M199"/>
  <c r="K199"/>
  <c r="J199"/>
  <c r="I199"/>
  <c r="D199"/>
  <c r="C199"/>
  <c r="P198"/>
  <c r="O198"/>
  <c r="M198"/>
  <c r="N198" s="1"/>
  <c r="L198"/>
  <c r="K198"/>
  <c r="J198"/>
  <c r="I198"/>
  <c r="D198"/>
  <c r="L197" s="1"/>
  <c r="C198"/>
  <c r="O197"/>
  <c r="P197" s="1"/>
  <c r="N197"/>
  <c r="M197"/>
  <c r="K197"/>
  <c r="J197"/>
  <c r="I197"/>
  <c r="D197"/>
  <c r="C197"/>
  <c r="P196"/>
  <c r="O196"/>
  <c r="M196"/>
  <c r="N196" s="1"/>
  <c r="L196"/>
  <c r="K196"/>
  <c r="J196"/>
  <c r="I196"/>
  <c r="D196"/>
  <c r="L195" s="1"/>
  <c r="C196"/>
  <c r="O195"/>
  <c r="P195" s="1"/>
  <c r="N195"/>
  <c r="M195"/>
  <c r="K195"/>
  <c r="J195"/>
  <c r="I195"/>
  <c r="D195"/>
  <c r="C195"/>
  <c r="I194" s="1"/>
  <c r="P194"/>
  <c r="O194"/>
  <c r="M194"/>
  <c r="L194"/>
  <c r="K194"/>
  <c r="J194"/>
  <c r="D194"/>
  <c r="L193" s="1"/>
  <c r="C194"/>
  <c r="O193"/>
  <c r="P193" s="1"/>
  <c r="N193"/>
  <c r="M193"/>
  <c r="K193"/>
  <c r="J193"/>
  <c r="I193"/>
  <c r="D193"/>
  <c r="C193"/>
  <c r="I192" s="1"/>
  <c r="P192"/>
  <c r="O192"/>
  <c r="M192"/>
  <c r="L192"/>
  <c r="K192"/>
  <c r="J192"/>
  <c r="D192"/>
  <c r="L191" s="1"/>
  <c r="C192"/>
  <c r="O191"/>
  <c r="P191" s="1"/>
  <c r="N191"/>
  <c r="M191"/>
  <c r="K191"/>
  <c r="J191"/>
  <c r="I191"/>
  <c r="D191"/>
  <c r="C191"/>
  <c r="P190"/>
  <c r="O190"/>
  <c r="M190"/>
  <c r="N190" s="1"/>
  <c r="L190"/>
  <c r="K190"/>
  <c r="J190"/>
  <c r="I190"/>
  <c r="D190"/>
  <c r="L189" s="1"/>
  <c r="C190"/>
  <c r="O189"/>
  <c r="P189" s="1"/>
  <c r="N189"/>
  <c r="M189"/>
  <c r="K189"/>
  <c r="J189"/>
  <c r="I189"/>
  <c r="D189"/>
  <c r="C189"/>
  <c r="P188"/>
  <c r="O188"/>
  <c r="M188"/>
  <c r="N188" s="1"/>
  <c r="L188"/>
  <c r="K188"/>
  <c r="J188"/>
  <c r="I188"/>
  <c r="D188"/>
  <c r="L187" s="1"/>
  <c r="C188"/>
  <c r="O187"/>
  <c r="P187" s="1"/>
  <c r="N187"/>
  <c r="M187"/>
  <c r="K187"/>
  <c r="J187"/>
  <c r="I187"/>
  <c r="D187"/>
  <c r="C187"/>
  <c r="I186" s="1"/>
  <c r="P186"/>
  <c r="O186"/>
  <c r="M186"/>
  <c r="L186"/>
  <c r="K186"/>
  <c r="J186"/>
  <c r="D186"/>
  <c r="L185" s="1"/>
  <c r="C186"/>
  <c r="O185"/>
  <c r="N185"/>
  <c r="M185"/>
  <c r="K185"/>
  <c r="J185"/>
  <c r="I185"/>
  <c r="D185"/>
  <c r="C185"/>
  <c r="I184" s="1"/>
  <c r="P184"/>
  <c r="O184"/>
  <c r="M184"/>
  <c r="L184"/>
  <c r="K184"/>
  <c r="J184"/>
  <c r="D184"/>
  <c r="L183" s="1"/>
  <c r="C184"/>
  <c r="O183"/>
  <c r="N183"/>
  <c r="M183"/>
  <c r="K183"/>
  <c r="J183"/>
  <c r="I183"/>
  <c r="O182"/>
  <c r="P182" s="1"/>
  <c r="N182"/>
  <c r="M182"/>
  <c r="L182"/>
  <c r="K182"/>
  <c r="J182"/>
  <c r="I182"/>
  <c r="D182"/>
  <c r="C182"/>
  <c r="I181" s="1"/>
  <c r="P181"/>
  <c r="O181"/>
  <c r="M181"/>
  <c r="L181"/>
  <c r="K181"/>
  <c r="J181"/>
  <c r="P180"/>
  <c r="O180"/>
  <c r="M180"/>
  <c r="N180" s="1"/>
  <c r="L180"/>
  <c r="K180"/>
  <c r="J180"/>
  <c r="I180"/>
  <c r="D180"/>
  <c r="L179" s="1"/>
  <c r="C180"/>
  <c r="O179"/>
  <c r="N179"/>
  <c r="M179"/>
  <c r="K179"/>
  <c r="J179"/>
  <c r="I179"/>
  <c r="D179"/>
  <c r="C179"/>
  <c r="I178" s="1"/>
  <c r="P178"/>
  <c r="O178"/>
  <c r="M178"/>
  <c r="L178"/>
  <c r="K178"/>
  <c r="J178"/>
  <c r="D178"/>
  <c r="L177" s="1"/>
  <c r="C178"/>
  <c r="O177"/>
  <c r="N177"/>
  <c r="M177"/>
  <c r="K177"/>
  <c r="J177"/>
  <c r="I177"/>
  <c r="D177"/>
  <c r="C177"/>
  <c r="P176"/>
  <c r="O176"/>
  <c r="M176"/>
  <c r="N176" s="1"/>
  <c r="L176"/>
  <c r="K176"/>
  <c r="J176"/>
  <c r="I176"/>
  <c r="D176"/>
  <c r="L175" s="1"/>
  <c r="C176"/>
  <c r="O175"/>
  <c r="P175" s="1"/>
  <c r="N175"/>
  <c r="M175"/>
  <c r="K175"/>
  <c r="J175"/>
  <c r="I175"/>
  <c r="D175"/>
  <c r="C175"/>
  <c r="P174"/>
  <c r="O174"/>
  <c r="M174"/>
  <c r="N174" s="1"/>
  <c r="L174"/>
  <c r="K174"/>
  <c r="J174"/>
  <c r="I174"/>
  <c r="D174"/>
  <c r="L173" s="1"/>
  <c r="C174"/>
  <c r="O173"/>
  <c r="P173" s="1"/>
  <c r="N173"/>
  <c r="M173"/>
  <c r="K173"/>
  <c r="J173"/>
  <c r="I173"/>
  <c r="D173"/>
  <c r="C173"/>
  <c r="I172" s="1"/>
  <c r="P172"/>
  <c r="O172"/>
  <c r="M172"/>
  <c r="L172"/>
  <c r="K172"/>
  <c r="J172"/>
  <c r="D172"/>
  <c r="L171" s="1"/>
  <c r="C172"/>
  <c r="O171"/>
  <c r="N171"/>
  <c r="M171"/>
  <c r="K171"/>
  <c r="J171"/>
  <c r="I171"/>
  <c r="D171"/>
  <c r="C171"/>
  <c r="I170" s="1"/>
  <c r="P170"/>
  <c r="O170"/>
  <c r="M170"/>
  <c r="L170"/>
  <c r="K170"/>
  <c r="J170"/>
  <c r="D170"/>
  <c r="L169" s="1"/>
  <c r="C170"/>
  <c r="O169"/>
  <c r="N169"/>
  <c r="M169"/>
  <c r="K169"/>
  <c r="J169"/>
  <c r="I169"/>
  <c r="D169"/>
  <c r="C169"/>
  <c r="P168"/>
  <c r="O168"/>
  <c r="M168"/>
  <c r="N168" s="1"/>
  <c r="L168"/>
  <c r="K168"/>
  <c r="J168"/>
  <c r="I168"/>
  <c r="D168"/>
  <c r="L167" s="1"/>
  <c r="C168"/>
  <c r="O167"/>
  <c r="P167" s="1"/>
  <c r="N167"/>
  <c r="M167"/>
  <c r="K167"/>
  <c r="J167"/>
  <c r="I167"/>
  <c r="D167"/>
  <c r="C167"/>
  <c r="P166"/>
  <c r="O166"/>
  <c r="M166"/>
  <c r="N166" s="1"/>
  <c r="L166"/>
  <c r="K166"/>
  <c r="J166"/>
  <c r="I166"/>
  <c r="P165"/>
  <c r="O165"/>
  <c r="M165"/>
  <c r="N165" s="1"/>
  <c r="L165"/>
  <c r="K165"/>
  <c r="J165"/>
  <c r="I165"/>
  <c r="D165"/>
  <c r="L164" s="1"/>
  <c r="C165"/>
  <c r="O164"/>
  <c r="N164"/>
  <c r="M164"/>
  <c r="K164"/>
  <c r="J164"/>
  <c r="I164"/>
  <c r="D164"/>
  <c r="C164"/>
  <c r="D163"/>
  <c r="L162" s="1"/>
  <c r="C163"/>
  <c r="O162"/>
  <c r="P162" s="1"/>
  <c r="N162"/>
  <c r="M162"/>
  <c r="K162"/>
  <c r="J162"/>
  <c r="I162"/>
  <c r="D162"/>
  <c r="C162"/>
  <c r="I161" s="1"/>
  <c r="P161"/>
  <c r="O161"/>
  <c r="M161"/>
  <c r="L161"/>
  <c r="K161"/>
  <c r="J161"/>
  <c r="D161"/>
  <c r="L160" s="1"/>
  <c r="C161"/>
  <c r="O160"/>
  <c r="N160"/>
  <c r="M160"/>
  <c r="K160"/>
  <c r="J160"/>
  <c r="I160"/>
  <c r="D160"/>
  <c r="C160"/>
  <c r="P159"/>
  <c r="O159"/>
  <c r="M159"/>
  <c r="N159" s="1"/>
  <c r="L159"/>
  <c r="K159"/>
  <c r="J159"/>
  <c r="I159"/>
  <c r="D159"/>
  <c r="L158" s="1"/>
  <c r="C159"/>
  <c r="O158"/>
  <c r="N158"/>
  <c r="M158"/>
  <c r="K158"/>
  <c r="J158"/>
  <c r="I158"/>
  <c r="O157"/>
  <c r="P157" s="1"/>
  <c r="N157"/>
  <c r="M157"/>
  <c r="L157"/>
  <c r="K157"/>
  <c r="J157"/>
  <c r="I157"/>
  <c r="D157"/>
  <c r="C157"/>
  <c r="P156"/>
  <c r="O156"/>
  <c r="M156"/>
  <c r="N156" s="1"/>
  <c r="L156"/>
  <c r="K156"/>
  <c r="J156"/>
  <c r="I156"/>
  <c r="D156"/>
  <c r="L155" s="1"/>
  <c r="C156"/>
  <c r="O155"/>
  <c r="N155"/>
  <c r="M155"/>
  <c r="K155"/>
  <c r="J155"/>
  <c r="I155"/>
  <c r="O154"/>
  <c r="P154" s="1"/>
  <c r="N154"/>
  <c r="M154"/>
  <c r="L154"/>
  <c r="K154"/>
  <c r="J154"/>
  <c r="I154"/>
  <c r="D154"/>
  <c r="C154"/>
  <c r="P153"/>
  <c r="O153"/>
  <c r="M153"/>
  <c r="N153" s="1"/>
  <c r="L153"/>
  <c r="K153"/>
  <c r="J153"/>
  <c r="I153"/>
  <c r="D153"/>
  <c r="L152" s="1"/>
  <c r="C153"/>
  <c r="O152"/>
  <c r="N152"/>
  <c r="M152"/>
  <c r="K152"/>
  <c r="J152"/>
  <c r="I152"/>
  <c r="D152"/>
  <c r="C152"/>
  <c r="P151"/>
  <c r="O151"/>
  <c r="M151"/>
  <c r="N151" s="1"/>
  <c r="L151"/>
  <c r="K151"/>
  <c r="J151"/>
  <c r="I151"/>
  <c r="D151"/>
  <c r="L150" s="1"/>
  <c r="C151"/>
  <c r="O150"/>
  <c r="P150" s="1"/>
  <c r="N150"/>
  <c r="M150"/>
  <c r="K150"/>
  <c r="J150"/>
  <c r="I150"/>
  <c r="D150"/>
  <c r="C150"/>
  <c r="P149"/>
  <c r="O149"/>
  <c r="M149"/>
  <c r="N149" s="1"/>
  <c r="L149"/>
  <c r="K149"/>
  <c r="J149"/>
  <c r="I149"/>
  <c r="D149"/>
  <c r="L148" s="1"/>
  <c r="C149"/>
  <c r="O148"/>
  <c r="P148" s="1"/>
  <c r="N148"/>
  <c r="M148"/>
  <c r="K148"/>
  <c r="J148"/>
  <c r="I148"/>
  <c r="D148"/>
  <c r="C148"/>
  <c r="P147"/>
  <c r="O147"/>
  <c r="M147"/>
  <c r="N147" s="1"/>
  <c r="L147"/>
  <c r="K147"/>
  <c r="J147"/>
  <c r="I147"/>
  <c r="D147"/>
  <c r="L146" s="1"/>
  <c r="C147"/>
  <c r="O146"/>
  <c r="N146"/>
  <c r="M146"/>
  <c r="K146"/>
  <c r="J146"/>
  <c r="I146"/>
  <c r="D146"/>
  <c r="C146"/>
  <c r="P145"/>
  <c r="O145"/>
  <c r="M145"/>
  <c r="N145" s="1"/>
  <c r="L145"/>
  <c r="K145"/>
  <c r="J145"/>
  <c r="I145"/>
  <c r="D145"/>
  <c r="L144" s="1"/>
  <c r="C145"/>
  <c r="O144"/>
  <c r="N144"/>
  <c r="M144"/>
  <c r="K144"/>
  <c r="J144"/>
  <c r="I144"/>
  <c r="D144"/>
  <c r="C144"/>
  <c r="P143"/>
  <c r="O143"/>
  <c r="M143"/>
  <c r="N143" s="1"/>
  <c r="L143"/>
  <c r="K143"/>
  <c r="J143"/>
  <c r="I143"/>
  <c r="D143"/>
  <c r="L142" s="1"/>
  <c r="C143"/>
  <c r="O142"/>
  <c r="P142" s="1"/>
  <c r="N142"/>
  <c r="M142"/>
  <c r="K142"/>
  <c r="J142"/>
  <c r="I142"/>
  <c r="D142"/>
  <c r="C142"/>
  <c r="P141"/>
  <c r="O141"/>
  <c r="M141"/>
  <c r="N141" s="1"/>
  <c r="L141"/>
  <c r="K141"/>
  <c r="J141"/>
  <c r="I141"/>
  <c r="D141"/>
  <c r="L140" s="1"/>
  <c r="C141"/>
  <c r="O140"/>
  <c r="P140" s="1"/>
  <c r="N140"/>
  <c r="M140"/>
  <c r="K140"/>
  <c r="J140"/>
  <c r="I140"/>
  <c r="D140"/>
  <c r="C140"/>
  <c r="P139"/>
  <c r="O139"/>
  <c r="M139"/>
  <c r="N139" s="1"/>
  <c r="L139"/>
  <c r="K139"/>
  <c r="J139"/>
  <c r="I139"/>
  <c r="D139"/>
  <c r="L138" s="1"/>
  <c r="C139"/>
  <c r="O138"/>
  <c r="N138"/>
  <c r="M138"/>
  <c r="K138"/>
  <c r="J138"/>
  <c r="I138"/>
  <c r="D138"/>
  <c r="C138"/>
  <c r="P137"/>
  <c r="O137"/>
  <c r="M137"/>
  <c r="N137" s="1"/>
  <c r="L137"/>
  <c r="K137"/>
  <c r="J137"/>
  <c r="I137"/>
  <c r="D137"/>
  <c r="L136" s="1"/>
  <c r="C137"/>
  <c r="O136"/>
  <c r="N136"/>
  <c r="M136"/>
  <c r="K136"/>
  <c r="J136"/>
  <c r="I136"/>
  <c r="D136"/>
  <c r="C136"/>
  <c r="P135"/>
  <c r="O135"/>
  <c r="M135"/>
  <c r="N135" s="1"/>
  <c r="L135"/>
  <c r="K135"/>
  <c r="J135"/>
  <c r="I135"/>
  <c r="D135"/>
  <c r="L134" s="1"/>
  <c r="C135"/>
  <c r="O134"/>
  <c r="P134" s="1"/>
  <c r="N134"/>
  <c r="M134"/>
  <c r="K134"/>
  <c r="J134"/>
  <c r="I134"/>
  <c r="D134"/>
  <c r="C134"/>
  <c r="P133"/>
  <c r="O133"/>
  <c r="N133"/>
  <c r="M133"/>
  <c r="L133"/>
  <c r="K133"/>
  <c r="J133"/>
  <c r="I133"/>
  <c r="D133"/>
  <c r="C133"/>
  <c r="O132"/>
  <c r="N132"/>
  <c r="M132"/>
  <c r="K132"/>
  <c r="J132"/>
  <c r="I132"/>
  <c r="D132"/>
  <c r="C132"/>
  <c r="P131"/>
  <c r="O131"/>
  <c r="N131"/>
  <c r="M131"/>
  <c r="L131"/>
  <c r="K131"/>
  <c r="J131"/>
  <c r="I131"/>
  <c r="D131"/>
  <c r="C131"/>
  <c r="O130"/>
  <c r="N130"/>
  <c r="M130"/>
  <c r="K130"/>
  <c r="J130"/>
  <c r="I130"/>
  <c r="D130"/>
  <c r="C130"/>
  <c r="P129"/>
  <c r="O129"/>
  <c r="N129"/>
  <c r="M129"/>
  <c r="L129"/>
  <c r="K129"/>
  <c r="J129"/>
  <c r="I129"/>
  <c r="D129"/>
  <c r="C129"/>
  <c r="O128"/>
  <c r="N128"/>
  <c r="M128"/>
  <c r="K128"/>
  <c r="J128"/>
  <c r="I128"/>
  <c r="D128"/>
  <c r="C128"/>
  <c r="P127"/>
  <c r="O127"/>
  <c r="N127"/>
  <c r="M127"/>
  <c r="L127"/>
  <c r="K127"/>
  <c r="J127"/>
  <c r="I127"/>
  <c r="D127"/>
  <c r="C127"/>
  <c r="O126"/>
  <c r="N126"/>
  <c r="M126"/>
  <c r="K126"/>
  <c r="J126"/>
  <c r="I126"/>
  <c r="D126"/>
  <c r="C126"/>
  <c r="P125"/>
  <c r="O125"/>
  <c r="N125"/>
  <c r="M125"/>
  <c r="L125"/>
  <c r="K125"/>
  <c r="J125"/>
  <c r="I125"/>
  <c r="D125"/>
  <c r="C125"/>
  <c r="O124"/>
  <c r="N124"/>
  <c r="M124"/>
  <c r="K124"/>
  <c r="J124"/>
  <c r="I124"/>
  <c r="D124"/>
  <c r="C124"/>
  <c r="P123"/>
  <c r="O123"/>
  <c r="N123"/>
  <c r="M123"/>
  <c r="L123"/>
  <c r="K123"/>
  <c r="J123"/>
  <c r="I123"/>
  <c r="P122"/>
  <c r="O122"/>
  <c r="N122"/>
  <c r="M122"/>
  <c r="L122"/>
  <c r="K122"/>
  <c r="J122"/>
  <c r="I122"/>
  <c r="D122"/>
  <c r="C122"/>
  <c r="O121"/>
  <c r="N121"/>
  <c r="M121"/>
  <c r="K121"/>
  <c r="J121"/>
  <c r="I121"/>
  <c r="D121"/>
  <c r="C121"/>
  <c r="P120"/>
  <c r="O120"/>
  <c r="N120"/>
  <c r="M120"/>
  <c r="L120"/>
  <c r="K120"/>
  <c r="J120"/>
  <c r="I120"/>
  <c r="D120"/>
  <c r="C120"/>
  <c r="O119"/>
  <c r="N119"/>
  <c r="M119"/>
  <c r="K119"/>
  <c r="J119"/>
  <c r="I119"/>
  <c r="D119"/>
  <c r="C119"/>
  <c r="P118"/>
  <c r="O118"/>
  <c r="N118"/>
  <c r="M118"/>
  <c r="L118"/>
  <c r="K118"/>
  <c r="J118"/>
  <c r="I118"/>
  <c r="D118"/>
  <c r="C118"/>
  <c r="O117"/>
  <c r="N117"/>
  <c r="M117"/>
  <c r="K117"/>
  <c r="J117"/>
  <c r="I117"/>
  <c r="D117"/>
  <c r="C117"/>
  <c r="P116"/>
  <c r="O116"/>
  <c r="N116"/>
  <c r="M116"/>
  <c r="L116"/>
  <c r="K116"/>
  <c r="J116"/>
  <c r="I116"/>
  <c r="D116"/>
  <c r="C116"/>
  <c r="O115"/>
  <c r="N115"/>
  <c r="M115"/>
  <c r="K115"/>
  <c r="J115"/>
  <c r="I115"/>
  <c r="D115"/>
  <c r="C115"/>
  <c r="P114"/>
  <c r="O114"/>
  <c r="N114"/>
  <c r="M114"/>
  <c r="L114"/>
  <c r="K114"/>
  <c r="J114"/>
  <c r="I114"/>
  <c r="D114"/>
  <c r="C114"/>
  <c r="O113"/>
  <c r="N113"/>
  <c r="M113"/>
  <c r="K113"/>
  <c r="J113"/>
  <c r="I113"/>
  <c r="D113"/>
  <c r="C113"/>
  <c r="P112"/>
  <c r="O112"/>
  <c r="N112"/>
  <c r="M112"/>
  <c r="L112"/>
  <c r="K112"/>
  <c r="J112"/>
  <c r="I112"/>
  <c r="D112"/>
  <c r="C112"/>
  <c r="O111"/>
  <c r="N111"/>
  <c r="M111"/>
  <c r="K111"/>
  <c r="J111"/>
  <c r="I111"/>
  <c r="D111"/>
  <c r="C111"/>
  <c r="P110"/>
  <c r="O110"/>
  <c r="N110"/>
  <c r="M110"/>
  <c r="L110"/>
  <c r="K110"/>
  <c r="J110"/>
  <c r="I110"/>
  <c r="D110"/>
  <c r="C110"/>
  <c r="O109"/>
  <c r="N109"/>
  <c r="M109"/>
  <c r="K109"/>
  <c r="J109"/>
  <c r="I109"/>
  <c r="D109"/>
  <c r="C109"/>
  <c r="P108"/>
  <c r="O108"/>
  <c r="N108"/>
  <c r="M108"/>
  <c r="L108"/>
  <c r="K108"/>
  <c r="J108"/>
  <c r="I108"/>
  <c r="D108"/>
  <c r="C108"/>
  <c r="O107"/>
  <c r="N107"/>
  <c r="M107"/>
  <c r="K107"/>
  <c r="J107"/>
  <c r="I107"/>
  <c r="D107"/>
  <c r="C107"/>
  <c r="P106"/>
  <c r="O106"/>
  <c r="N106"/>
  <c r="M106"/>
  <c r="L106"/>
  <c r="K106"/>
  <c r="J106"/>
  <c r="I106"/>
  <c r="D106"/>
  <c r="C106"/>
  <c r="O105"/>
  <c r="N105"/>
  <c r="M105"/>
  <c r="K105"/>
  <c r="J105"/>
  <c r="I105"/>
  <c r="D105"/>
  <c r="C105"/>
  <c r="P104"/>
  <c r="O104"/>
  <c r="N104"/>
  <c r="M104"/>
  <c r="L104"/>
  <c r="K104"/>
  <c r="J104"/>
  <c r="I104"/>
  <c r="D104"/>
  <c r="C104"/>
  <c r="O103"/>
  <c r="N103"/>
  <c r="M103"/>
  <c r="K103"/>
  <c r="J103"/>
  <c r="I103"/>
  <c r="D103"/>
  <c r="C103"/>
  <c r="P102"/>
  <c r="O102"/>
  <c r="N102"/>
  <c r="M102"/>
  <c r="L102"/>
  <c r="K102"/>
  <c r="J102"/>
  <c r="I102"/>
  <c r="D102"/>
  <c r="C102"/>
  <c r="O101"/>
  <c r="N101"/>
  <c r="M101"/>
  <c r="K101"/>
  <c r="J101"/>
  <c r="I101"/>
  <c r="D101"/>
  <c r="C101"/>
  <c r="P100"/>
  <c r="O100"/>
  <c r="N100"/>
  <c r="M100"/>
  <c r="L100"/>
  <c r="K100"/>
  <c r="J100"/>
  <c r="I100"/>
  <c r="D100"/>
  <c r="C100"/>
  <c r="O99"/>
  <c r="N99"/>
  <c r="M99"/>
  <c r="K99"/>
  <c r="J99"/>
  <c r="I99"/>
  <c r="D99"/>
  <c r="C99"/>
  <c r="P98"/>
  <c r="O98"/>
  <c r="N98"/>
  <c r="M98"/>
  <c r="L98"/>
  <c r="K98"/>
  <c r="J98"/>
  <c r="I98"/>
  <c r="D98"/>
  <c r="C98"/>
  <c r="O97"/>
  <c r="N97"/>
  <c r="M97"/>
  <c r="K97"/>
  <c r="J97"/>
  <c r="I97"/>
  <c r="D97"/>
  <c r="C97"/>
  <c r="P96"/>
  <c r="O96"/>
  <c r="N96"/>
  <c r="M96"/>
  <c r="L96"/>
  <c r="K96"/>
  <c r="J96"/>
  <c r="I96"/>
  <c r="D96"/>
  <c r="C96"/>
  <c r="O95"/>
  <c r="N95"/>
  <c r="M95"/>
  <c r="K95"/>
  <c r="J95"/>
  <c r="I95"/>
  <c r="D95"/>
  <c r="C95"/>
  <c r="P94"/>
  <c r="O94"/>
  <c r="N94"/>
  <c r="M94"/>
  <c r="L94"/>
  <c r="K94"/>
  <c r="J94"/>
  <c r="I94"/>
  <c r="D94"/>
  <c r="C94"/>
  <c r="O93"/>
  <c r="N93"/>
  <c r="M93"/>
  <c r="K93"/>
  <c r="J93"/>
  <c r="I93"/>
  <c r="D93"/>
  <c r="C93"/>
  <c r="P92"/>
  <c r="O92"/>
  <c r="N92"/>
  <c r="M92"/>
  <c r="L92"/>
  <c r="K92"/>
  <c r="J92"/>
  <c r="I92"/>
  <c r="D92"/>
  <c r="P91" s="1"/>
  <c r="C92"/>
  <c r="O91"/>
  <c r="M91"/>
  <c r="N91" s="1"/>
  <c r="K91"/>
  <c r="J91"/>
  <c r="I91"/>
  <c r="D91"/>
  <c r="L90" s="1"/>
  <c r="C91"/>
  <c r="O90"/>
  <c r="P90" s="1"/>
  <c r="N90"/>
  <c r="M90"/>
  <c r="K90"/>
  <c r="J90"/>
  <c r="I90"/>
  <c r="D90"/>
  <c r="C90"/>
  <c r="P89"/>
  <c r="O89"/>
  <c r="M89"/>
  <c r="N89" s="1"/>
  <c r="L89"/>
  <c r="K89"/>
  <c r="J89"/>
  <c r="I89"/>
  <c r="D89"/>
  <c r="L88" s="1"/>
  <c r="C89"/>
  <c r="O88"/>
  <c r="P88" s="1"/>
  <c r="N88"/>
  <c r="M88"/>
  <c r="K88"/>
  <c r="J88"/>
  <c r="I88"/>
  <c r="O85"/>
  <c r="P85" s="1"/>
  <c r="N85"/>
  <c r="M85"/>
  <c r="L85"/>
  <c r="K85"/>
  <c r="J85"/>
  <c r="I85"/>
  <c r="D85"/>
  <c r="C85"/>
  <c r="D84"/>
  <c r="C84"/>
  <c r="D83"/>
  <c r="C83"/>
  <c r="D82"/>
  <c r="C82"/>
  <c r="D81"/>
  <c r="C81"/>
  <c r="D80"/>
  <c r="C80"/>
  <c r="D79"/>
  <c r="C79"/>
  <c r="D78"/>
  <c r="L77" s="1"/>
  <c r="C78"/>
  <c r="O77"/>
  <c r="P77" s="1"/>
  <c r="N77"/>
  <c r="M77"/>
  <c r="K77"/>
  <c r="J77"/>
  <c r="I77"/>
  <c r="D77"/>
  <c r="C77"/>
  <c r="P76"/>
  <c r="O76"/>
  <c r="M76"/>
  <c r="N76" s="1"/>
  <c r="L76"/>
  <c r="K76"/>
  <c r="J76"/>
  <c r="I76"/>
  <c r="D76"/>
  <c r="L75" s="1"/>
  <c r="C76"/>
  <c r="O75"/>
  <c r="P75" s="1"/>
  <c r="N75"/>
  <c r="M75"/>
  <c r="K75"/>
  <c r="J75"/>
  <c r="I75"/>
  <c r="D75"/>
  <c r="C75"/>
  <c r="P74"/>
  <c r="O74"/>
  <c r="M74"/>
  <c r="N74" s="1"/>
  <c r="L74"/>
  <c r="K74"/>
  <c r="J74"/>
  <c r="I74"/>
  <c r="D74"/>
  <c r="L73" s="1"/>
  <c r="C74"/>
  <c r="O73"/>
  <c r="P73" s="1"/>
  <c r="N73"/>
  <c r="M73"/>
  <c r="K73"/>
  <c r="J73"/>
  <c r="I73"/>
  <c r="D73"/>
  <c r="C73"/>
  <c r="P72"/>
  <c r="O72"/>
  <c r="M72"/>
  <c r="N72" s="1"/>
  <c r="L72"/>
  <c r="K72"/>
  <c r="J72"/>
  <c r="I72"/>
  <c r="D72"/>
  <c r="L71" s="1"/>
  <c r="C72"/>
  <c r="O71"/>
  <c r="P71" s="1"/>
  <c r="N71"/>
  <c r="M71"/>
  <c r="K71"/>
  <c r="J71"/>
  <c r="I71"/>
  <c r="D71"/>
  <c r="C71"/>
  <c r="P70"/>
  <c r="O70"/>
  <c r="M70"/>
  <c r="N70" s="1"/>
  <c r="L70"/>
  <c r="K70"/>
  <c r="J70"/>
  <c r="I70"/>
  <c r="D70"/>
  <c r="L69" s="1"/>
  <c r="C70"/>
  <c r="O69"/>
  <c r="P69" s="1"/>
  <c r="N69"/>
  <c r="M69"/>
  <c r="K69"/>
  <c r="J69"/>
  <c r="I69"/>
  <c r="D69"/>
  <c r="C69"/>
  <c r="P68"/>
  <c r="O68"/>
  <c r="M68"/>
  <c r="N68" s="1"/>
  <c r="L68"/>
  <c r="K68"/>
  <c r="J68"/>
  <c r="I68"/>
  <c r="D68"/>
  <c r="L67" s="1"/>
  <c r="C68"/>
  <c r="O67"/>
  <c r="P67" s="1"/>
  <c r="N67"/>
  <c r="M67"/>
  <c r="K67"/>
  <c r="J67"/>
  <c r="I67"/>
  <c r="D67"/>
  <c r="C67"/>
  <c r="P66"/>
  <c r="O66"/>
  <c r="M66"/>
  <c r="N66" s="1"/>
  <c r="L66"/>
  <c r="K66"/>
  <c r="J66"/>
  <c r="I66"/>
  <c r="D66"/>
  <c r="L65" s="1"/>
  <c r="C66"/>
  <c r="O65"/>
  <c r="P65" s="1"/>
  <c r="N65"/>
  <c r="M65"/>
  <c r="K65"/>
  <c r="J65"/>
  <c r="I65"/>
  <c r="D65"/>
  <c r="C65"/>
  <c r="P64"/>
  <c r="O64"/>
  <c r="M64"/>
  <c r="N64" s="1"/>
  <c r="L64"/>
  <c r="K64"/>
  <c r="J64"/>
  <c r="I64"/>
  <c r="D64"/>
  <c r="L63" s="1"/>
  <c r="C64"/>
  <c r="O63"/>
  <c r="P63" s="1"/>
  <c r="N63"/>
  <c r="M63"/>
  <c r="K63"/>
  <c r="J63"/>
  <c r="I63"/>
  <c r="D63"/>
  <c r="C63"/>
  <c r="I62" s="1"/>
  <c r="P62"/>
  <c r="O62"/>
  <c r="M62"/>
  <c r="N62" s="1"/>
  <c r="L62"/>
  <c r="K62"/>
  <c r="J62"/>
  <c r="D62"/>
  <c r="L61" s="1"/>
  <c r="C62"/>
  <c r="O61"/>
  <c r="P61" s="1"/>
  <c r="N61"/>
  <c r="M61"/>
  <c r="K61"/>
  <c r="J61"/>
  <c r="I61"/>
  <c r="D61"/>
  <c r="C61"/>
  <c r="P60"/>
  <c r="O60"/>
  <c r="M60"/>
  <c r="N60" s="1"/>
  <c r="L60"/>
  <c r="K60"/>
  <c r="J60"/>
  <c r="I60"/>
  <c r="D60"/>
  <c r="L59" s="1"/>
  <c r="C60"/>
  <c r="O59"/>
  <c r="P59" s="1"/>
  <c r="N59"/>
  <c r="M59"/>
  <c r="K59"/>
  <c r="J59"/>
  <c r="I59"/>
  <c r="D59"/>
  <c r="C59"/>
  <c r="P58"/>
  <c r="O58"/>
  <c r="M58"/>
  <c r="N58" s="1"/>
  <c r="L58"/>
  <c r="K58"/>
  <c r="J58"/>
  <c r="I58"/>
  <c r="D58"/>
  <c r="L57" s="1"/>
  <c r="C58"/>
  <c r="O57"/>
  <c r="P57" s="1"/>
  <c r="N57"/>
  <c r="M57"/>
  <c r="K57"/>
  <c r="J57"/>
  <c r="I57"/>
  <c r="D57"/>
  <c r="C57"/>
  <c r="P56"/>
  <c r="O56"/>
  <c r="M56"/>
  <c r="N56" s="1"/>
  <c r="L56"/>
  <c r="K56"/>
  <c r="J56"/>
  <c r="I56"/>
  <c r="D56"/>
  <c r="L55" s="1"/>
  <c r="C56"/>
  <c r="O55"/>
  <c r="P55" s="1"/>
  <c r="N55"/>
  <c r="M55"/>
  <c r="K55"/>
  <c r="J55"/>
  <c r="I55"/>
  <c r="D55"/>
  <c r="C55"/>
  <c r="P54"/>
  <c r="O54"/>
  <c r="M54"/>
  <c r="N54" s="1"/>
  <c r="L54"/>
  <c r="K54"/>
  <c r="J54"/>
  <c r="I54"/>
  <c r="D54"/>
  <c r="L53" s="1"/>
  <c r="C54"/>
  <c r="O53"/>
  <c r="P53" s="1"/>
  <c r="N53"/>
  <c r="M53"/>
  <c r="K53"/>
  <c r="J53"/>
  <c r="I53"/>
  <c r="D53"/>
  <c r="C53"/>
  <c r="P52"/>
  <c r="O52"/>
  <c r="M52"/>
  <c r="N52" s="1"/>
  <c r="L52"/>
  <c r="K52"/>
  <c r="J52"/>
  <c r="I52"/>
  <c r="P51"/>
  <c r="O51"/>
  <c r="M51"/>
  <c r="N51" s="1"/>
  <c r="L51"/>
  <c r="K51"/>
  <c r="J51"/>
  <c r="I51"/>
  <c r="D51"/>
  <c r="L50" s="1"/>
  <c r="C51"/>
  <c r="O50"/>
  <c r="P50" s="1"/>
  <c r="N50"/>
  <c r="M50"/>
  <c r="K50"/>
  <c r="J50"/>
  <c r="I50"/>
  <c r="D50"/>
  <c r="C50"/>
  <c r="D49"/>
  <c r="C49"/>
  <c r="D48"/>
  <c r="C48"/>
  <c r="D47"/>
  <c r="C47"/>
  <c r="D46"/>
  <c r="C46"/>
  <c r="O45"/>
  <c r="M45"/>
  <c r="N45" s="1"/>
  <c r="K45"/>
  <c r="J45"/>
  <c r="I45"/>
  <c r="D45"/>
  <c r="P45" s="1"/>
  <c r="C45"/>
  <c r="O44"/>
  <c r="P44" s="1"/>
  <c r="M44"/>
  <c r="K44"/>
  <c r="J44"/>
  <c r="D44"/>
  <c r="L44" s="1"/>
  <c r="C44"/>
  <c r="N44" s="1"/>
  <c r="O43"/>
  <c r="M43"/>
  <c r="N43" s="1"/>
  <c r="K43"/>
  <c r="J43"/>
  <c r="I43"/>
  <c r="D43"/>
  <c r="P43" s="1"/>
  <c r="C43"/>
  <c r="O42"/>
  <c r="P42" s="1"/>
  <c r="M42"/>
  <c r="K42"/>
  <c r="J42"/>
  <c r="D42"/>
  <c r="L42" s="1"/>
  <c r="C42"/>
  <c r="N42" s="1"/>
  <c r="P41"/>
  <c r="O41"/>
  <c r="M41"/>
  <c r="N41" s="1"/>
  <c r="L41"/>
  <c r="K41"/>
  <c r="J41"/>
  <c r="I41"/>
  <c r="D39"/>
  <c r="C39"/>
  <c r="D38"/>
  <c r="C38"/>
  <c r="D37"/>
  <c r="C37"/>
  <c r="D36"/>
  <c r="C36"/>
  <c r="D35"/>
  <c r="C35"/>
  <c r="D34"/>
  <c r="C34"/>
  <c r="D33"/>
  <c r="C33"/>
  <c r="D32"/>
  <c r="C32"/>
  <c r="D31"/>
  <c r="C31"/>
  <c r="D30"/>
  <c r="C30"/>
  <c r="D29"/>
  <c r="C29"/>
  <c r="O28"/>
  <c r="P28" s="1"/>
  <c r="M28"/>
  <c r="D28"/>
  <c r="C28"/>
  <c r="N28" s="1"/>
  <c r="O27"/>
  <c r="M27"/>
  <c r="N27" s="1"/>
  <c r="K27"/>
  <c r="J27"/>
  <c r="I27"/>
  <c r="D27"/>
  <c r="P27" s="1"/>
  <c r="C27"/>
  <c r="O26"/>
  <c r="P26" s="1"/>
  <c r="M26"/>
  <c r="K26"/>
  <c r="J26"/>
  <c r="D26"/>
  <c r="L26" s="1"/>
  <c r="C26"/>
  <c r="N26" s="1"/>
  <c r="O25"/>
  <c r="M25"/>
  <c r="N25" s="1"/>
  <c r="K25"/>
  <c r="J25"/>
  <c r="I25"/>
  <c r="D25"/>
  <c r="P25" s="1"/>
  <c r="C25"/>
  <c r="O24"/>
  <c r="P24" s="1"/>
  <c r="M24"/>
  <c r="K24"/>
  <c r="J24"/>
  <c r="D24"/>
  <c r="L24" s="1"/>
  <c r="C24"/>
  <c r="N24" s="1"/>
  <c r="O23"/>
  <c r="M23"/>
  <c r="N23" s="1"/>
  <c r="K23"/>
  <c r="J23"/>
  <c r="I23"/>
  <c r="D23"/>
  <c r="P23" s="1"/>
  <c r="C23"/>
  <c r="O22"/>
  <c r="P22" s="1"/>
  <c r="M22"/>
  <c r="K22"/>
  <c r="J22"/>
  <c r="D22"/>
  <c r="L22" s="1"/>
  <c r="C22"/>
  <c r="N22" s="1"/>
  <c r="O21"/>
  <c r="M21"/>
  <c r="N21" s="1"/>
  <c r="K21"/>
  <c r="J21"/>
  <c r="I21"/>
  <c r="D21"/>
  <c r="P21" s="1"/>
  <c r="C21"/>
  <c r="O20"/>
  <c r="P20" s="1"/>
  <c r="M20"/>
  <c r="K20"/>
  <c r="J20"/>
  <c r="D20"/>
  <c r="L20" s="1"/>
  <c r="C20"/>
  <c r="N20" s="1"/>
  <c r="O19"/>
  <c r="M19"/>
  <c r="N19" s="1"/>
  <c r="K19"/>
  <c r="J19"/>
  <c r="I19"/>
  <c r="D19"/>
  <c r="P19" s="1"/>
  <c r="C19"/>
  <c r="O18"/>
  <c r="P18" s="1"/>
  <c r="M18"/>
  <c r="K18"/>
  <c r="J18"/>
  <c r="D18"/>
  <c r="L18" s="1"/>
  <c r="C18"/>
  <c r="N18" s="1"/>
  <c r="O17"/>
  <c r="M17"/>
  <c r="N17" s="1"/>
  <c r="K17"/>
  <c r="J17"/>
  <c r="I17"/>
  <c r="D17"/>
  <c r="P17" s="1"/>
  <c r="C17"/>
  <c r="O16"/>
  <c r="P16" s="1"/>
  <c r="M16"/>
  <c r="K16"/>
  <c r="J16"/>
  <c r="D16"/>
  <c r="L16" s="1"/>
  <c r="C16"/>
  <c r="N16" s="1"/>
  <c r="O15"/>
  <c r="M15"/>
  <c r="N15" s="1"/>
  <c r="K15"/>
  <c r="J15"/>
  <c r="I15"/>
  <c r="D15"/>
  <c r="P15" s="1"/>
  <c r="C15"/>
  <c r="O14"/>
  <c r="P14" s="1"/>
  <c r="M14"/>
  <c r="K14"/>
  <c r="J14"/>
  <c r="D14"/>
  <c r="L14" s="1"/>
  <c r="C14"/>
  <c r="N14" s="1"/>
  <c r="O13"/>
  <c r="M13"/>
  <c r="N13" s="1"/>
  <c r="K13"/>
  <c r="J13"/>
  <c r="I13"/>
  <c r="D13"/>
  <c r="P13" s="1"/>
  <c r="C13"/>
  <c r="P95" l="1"/>
  <c r="L95"/>
  <c r="P107"/>
  <c r="L107"/>
  <c r="P111"/>
  <c r="L111"/>
  <c r="P115"/>
  <c r="L115"/>
  <c r="P132"/>
  <c r="L132"/>
  <c r="P136"/>
  <c r="P144"/>
  <c r="P152"/>
  <c r="P99"/>
  <c r="L99"/>
  <c r="P103"/>
  <c r="L103"/>
  <c r="P119"/>
  <c r="L119"/>
  <c r="P124"/>
  <c r="L124"/>
  <c r="P128"/>
  <c r="L128"/>
  <c r="I14"/>
  <c r="I16"/>
  <c r="I18"/>
  <c r="I20"/>
  <c r="I22"/>
  <c r="I24"/>
  <c r="I26"/>
  <c r="I42"/>
  <c r="I44"/>
  <c r="P93"/>
  <c r="L93"/>
  <c r="P97"/>
  <c r="L97"/>
  <c r="P101"/>
  <c r="L101"/>
  <c r="P105"/>
  <c r="L105"/>
  <c r="P109"/>
  <c r="L109"/>
  <c r="P113"/>
  <c r="L113"/>
  <c r="P117"/>
  <c r="L117"/>
  <c r="P121"/>
  <c r="L121"/>
  <c r="P126"/>
  <c r="L126"/>
  <c r="P130"/>
  <c r="L130"/>
  <c r="P138"/>
  <c r="P146"/>
  <c r="L13"/>
  <c r="L15"/>
  <c r="L17"/>
  <c r="L19"/>
  <c r="L21"/>
  <c r="L23"/>
  <c r="L25"/>
  <c r="L27"/>
  <c r="L43"/>
  <c r="L45"/>
  <c r="L91"/>
  <c r="P155"/>
  <c r="P158"/>
  <c r="N161"/>
  <c r="P164"/>
  <c r="N170"/>
  <c r="N178"/>
  <c r="N181"/>
  <c r="N184"/>
  <c r="N192"/>
  <c r="N200"/>
  <c r="N208"/>
  <c r="P160"/>
  <c r="P169"/>
  <c r="N172"/>
  <c r="P177"/>
  <c r="P183"/>
  <c r="N186"/>
  <c r="N194"/>
  <c r="N202"/>
  <c r="P171"/>
  <c r="P179"/>
  <c r="P185"/>
  <c r="A1022" i="1"/>
  <c r="A1023" s="1"/>
  <c r="A1024" s="1"/>
  <c r="A1025" s="1"/>
  <c r="A1026" s="1"/>
  <c r="A1027" s="1"/>
  <c r="A1028" s="1"/>
  <c r="A1029" s="1"/>
  <c r="A1030" s="1"/>
  <c r="A1031" s="1"/>
  <c r="A1032" s="1"/>
  <c r="A1033" s="1"/>
  <c r="A1034" s="1"/>
  <c r="A1035" s="1"/>
  <c r="A1036" s="1"/>
  <c r="A1037" s="1"/>
  <c r="A1038" s="1"/>
  <c r="A1039" s="1"/>
  <c r="A1040" s="1"/>
  <c r="A1019"/>
  <c r="A1016"/>
  <c r="A1013"/>
  <c r="A885"/>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849"/>
  <c r="A846"/>
  <c r="A845"/>
  <c r="A832"/>
  <c r="A833" s="1"/>
  <c r="A834" s="1"/>
  <c r="A835" s="1"/>
  <c r="A836" s="1"/>
  <c r="A837" s="1"/>
  <c r="A838" s="1"/>
  <c r="A839" s="1"/>
  <c r="A840" s="1"/>
  <c r="A841" s="1"/>
  <c r="A842" s="1"/>
  <c r="A827"/>
  <c r="A828" s="1"/>
  <c r="A829" s="1"/>
  <c r="A812"/>
  <c r="A333"/>
  <c r="A334" s="1"/>
  <c r="A335" s="1"/>
  <c r="A336" s="1"/>
  <c r="A337" s="1"/>
  <c r="A338" s="1"/>
  <c r="A339" s="1"/>
  <c r="A340" s="1"/>
  <c r="A341" s="1"/>
  <c r="A342" s="1"/>
  <c r="A343" s="1"/>
  <c r="A344" s="1"/>
  <c r="A345" s="1"/>
  <c r="A346" s="1"/>
  <c r="A347" s="1"/>
  <c r="A348" s="1"/>
  <c r="A349" s="1"/>
  <c r="A350" s="1"/>
  <c r="A351" s="1"/>
  <c r="A352" s="1"/>
  <c r="A353" s="1"/>
  <c r="A354" s="1"/>
  <c r="A355" s="1"/>
  <c r="A319"/>
  <c r="A320" s="1"/>
  <c r="A321" s="1"/>
  <c r="A322" s="1"/>
  <c r="A323" s="1"/>
  <c r="A324" s="1"/>
  <c r="A325" s="1"/>
  <c r="A326" s="1"/>
  <c r="A327" s="1"/>
  <c r="A328" s="1"/>
  <c r="A329" s="1"/>
  <c r="A330" s="1"/>
  <c r="A331" s="1"/>
  <c r="A318"/>
  <c r="A316"/>
</calcChain>
</file>

<file path=xl/sharedStrings.xml><?xml version="1.0" encoding="utf-8"?>
<sst xmlns="http://schemas.openxmlformats.org/spreadsheetml/2006/main" count="6977" uniqueCount="4922">
  <si>
    <t>Приложение № 1</t>
  </si>
  <si>
    <t>к Приказу ФГБУ «МФК Минфина России»</t>
  </si>
  <si>
    <t>Прейскурант цен</t>
  </si>
  <si>
    <t>на медицинские услуги обособленного подразделения «Медицинский центр»  ФГБУ «МФК Минфина России»</t>
  </si>
  <si>
    <t xml:space="preserve">г. Москва, ул. Ильинка, д. 9, стр. 1, </t>
  </si>
  <si>
    <t>Код услуги</t>
  </si>
  <si>
    <t>Услуга</t>
  </si>
  <si>
    <t>Цена, руб.</t>
  </si>
  <si>
    <t>Федеральные государственные гражданские служащие Минфина России, федеральных служб, находящихся в ведении Минфина России, и члены их семей, в том числе после выхода гражданского служащего на пенсию за выслугу лет, работники  Минфина России, замещающие должности, не являющиеся должностями федеральной государственной гражданской службы.</t>
  </si>
  <si>
    <t>Работники организаций, подведомственных Минфину России.</t>
  </si>
  <si>
    <t xml:space="preserve">Терапия </t>
  </si>
  <si>
    <t>Приём врача-терапевта первичный, амбулаторный</t>
  </si>
  <si>
    <t>Приём врача-терапевта повторный, амбулаторный</t>
  </si>
  <si>
    <t>Прием врача-терапевта, диспансерный</t>
  </si>
  <si>
    <t>Прием врача-терапевта, профилактический</t>
  </si>
  <si>
    <t>Прием врача-профпатолога</t>
  </si>
  <si>
    <t>Прием врача-профпатолога, повторный</t>
  </si>
  <si>
    <t>Прием врача-профпатолога, диспансерный</t>
  </si>
  <si>
    <t>Прием врача-профпатолога, профилактический</t>
  </si>
  <si>
    <t>Прием-врача кардиолога, первичный</t>
  </si>
  <si>
    <t xml:space="preserve">Прием-врача кардиолога, повторный </t>
  </si>
  <si>
    <t>Прием врача по результатам обследований (в т.ч. врача специалиста)</t>
  </si>
  <si>
    <t>Прием врача-гастроэнтеролога первичный, амбулаторный</t>
  </si>
  <si>
    <t>Прием врача-гастроэнтеролога повторный, амбулаторный</t>
  </si>
  <si>
    <t xml:space="preserve">Эндокринология </t>
  </si>
  <si>
    <t>Прием врача-эндокринолога, первичный, амбулаторный</t>
  </si>
  <si>
    <t>Прием врача-эндокринолога, повторный, амбулаторный</t>
  </si>
  <si>
    <t>Прием врача-эндокринолога, диспансерный</t>
  </si>
  <si>
    <t>Прием врача-эндокринолога, профилактический</t>
  </si>
  <si>
    <t>Обучение пациента определению глюкозы крови экспресс-методом</t>
  </si>
  <si>
    <t>Обучение пациента пользованию шприцем-ручкой</t>
  </si>
  <si>
    <t>Неврология, Психиатрия</t>
  </si>
  <si>
    <t xml:space="preserve">Прием врача-невролога, первичный, амбулаторный </t>
  </si>
  <si>
    <t xml:space="preserve">Прием врача-невролога, повторный, амбулаторный </t>
  </si>
  <si>
    <t>Прием врача-невролога, диспансерный</t>
  </si>
  <si>
    <t>Прием врача-невролога, профилактический</t>
  </si>
  <si>
    <t>Прием врача психиатра-нарколога, первичный, амбулаторный</t>
  </si>
  <si>
    <t>Прием врача психиатра-нарколога, повторный, амбулаторный</t>
  </si>
  <si>
    <t>Прием врача психиатра-нарколога, диспансерный</t>
  </si>
  <si>
    <t>Прием врача психиатра-нарколога, профилактический</t>
  </si>
  <si>
    <t>Прием врача психиатра, первичный, амбулаторный</t>
  </si>
  <si>
    <t>Прием врача психиатра, повторный, амбулаторный</t>
  </si>
  <si>
    <t>Прием врача психиатра, диспансерный</t>
  </si>
  <si>
    <t>Прием врача психиатра, профилактический</t>
  </si>
  <si>
    <t>Блокада паравертебральная (без стоимости препарата)</t>
  </si>
  <si>
    <t>Блокада мышечная (без стоимости препарата)</t>
  </si>
  <si>
    <t>Блокада околосуставная (без стоимости препарата)</t>
  </si>
  <si>
    <t>Блокада подкожная (без стоимости препарата)</t>
  </si>
  <si>
    <t xml:space="preserve">Хирургия, Флебология </t>
  </si>
  <si>
    <t>Прием врача-хирурга, первичный, амбулаторный</t>
  </si>
  <si>
    <t>Прием врача-хирурга, повторный, амбулаторный</t>
  </si>
  <si>
    <t>Прием врача-хирурга, диспансерный</t>
  </si>
  <si>
    <t>Прием врача-хирурга, профилактический</t>
  </si>
  <si>
    <t>Аппликационная анестезия</t>
  </si>
  <si>
    <t>Инфильтрационная анестезия</t>
  </si>
  <si>
    <t>Проводниковая анестезия</t>
  </si>
  <si>
    <t>Первичная хирургическая обработка раны до 4 см</t>
  </si>
  <si>
    <t>Первичная хирургическая обработка раны более 4 см</t>
  </si>
  <si>
    <t>Первичная хирургическая обработка  раны до 4 см с ушиванием</t>
  </si>
  <si>
    <t>Первичная хирургическая обработка раны более 4 см с ушиванием</t>
  </si>
  <si>
    <t xml:space="preserve">Первичная хирургическая обработка ожогов I-II степени </t>
  </si>
  <si>
    <t xml:space="preserve">Первичная хирургическая обработка ожогов III-IV степени </t>
  </si>
  <si>
    <t>Удаление инородного тела мягких тканей без рассечения</t>
  </si>
  <si>
    <t>Удаление инородного тела мягких тканей с рассечением</t>
  </si>
  <si>
    <t>Наложение швов</t>
  </si>
  <si>
    <t>Снятие швов</t>
  </si>
  <si>
    <t>Забор материала на бактериологическое исследование</t>
  </si>
  <si>
    <t>Забор материала на гистологическое исследование</t>
  </si>
  <si>
    <t>Забор и консервация материала на цитологическое исследование</t>
  </si>
  <si>
    <t>Наложение малой асептической повязки</t>
  </si>
  <si>
    <t>Наложение большой асептической повязки</t>
  </si>
  <si>
    <t xml:space="preserve">Наложение послеоперационной спиртовой повязки </t>
  </si>
  <si>
    <t>Перевязка малой гнойной раны</t>
  </si>
  <si>
    <t>Перевязка большой гнойной раны</t>
  </si>
  <si>
    <t>Наложение фиксирующей повязки</t>
  </si>
  <si>
    <t>Наложение лекарственной повязки</t>
  </si>
  <si>
    <t>Малая гнойная операция</t>
  </si>
  <si>
    <t>Большая гнойная операция</t>
  </si>
  <si>
    <t>Удаление доброкачественной опухоли до 3 см</t>
  </si>
  <si>
    <t>Удаление доброкачественной опухоли более 3 см</t>
  </si>
  <si>
    <t>Вскрытие гематомы</t>
  </si>
  <si>
    <t>Удаление одной ногтевой пластины</t>
  </si>
  <si>
    <t>Операция при вросшем ногте</t>
  </si>
  <si>
    <t>Лечебная пункция кист, гематом</t>
  </si>
  <si>
    <t>Пункция сустава и суставных сумок</t>
  </si>
  <si>
    <t xml:space="preserve">Пункция сустава с введением лекарственных препаратов </t>
  </si>
  <si>
    <t>Пункционная биопсия кожи, мягких тканей, поверхностных новообразований</t>
  </si>
  <si>
    <t>Околосуставное введение лекарственных препаратов</t>
  </si>
  <si>
    <t>Транспортная иммобилизация при травмах</t>
  </si>
  <si>
    <t>Вправление вывихов малых суставов</t>
  </si>
  <si>
    <t>Вскрытие подкожного парапроктита</t>
  </si>
  <si>
    <t>Наложение лекарственного компресса</t>
  </si>
  <si>
    <t>Снятие гипсовой лонгеты</t>
  </si>
  <si>
    <t>Наложение косметического шва до 3 см.</t>
  </si>
  <si>
    <t>Косметология рубцов</t>
  </si>
  <si>
    <t>Удаление кожных новообразований по косметическим показаниям</t>
  </si>
  <si>
    <t>Прокалывание мочек ушей (1 ед.)</t>
  </si>
  <si>
    <t>Склеротерапия вен нижних конечностей (1ед)</t>
  </si>
  <si>
    <t>Склеротерапия телеанглоэктазии (1 область)</t>
  </si>
  <si>
    <t>Некрэктомия</t>
  </si>
  <si>
    <t xml:space="preserve">Новокаиновая блокада </t>
  </si>
  <si>
    <t>Тромбэктомия геморроидального узла</t>
  </si>
  <si>
    <t>Сведение краев раны стерильным пластырем</t>
  </si>
  <si>
    <t>Эластическое компрессионное бинтование конечностей</t>
  </si>
  <si>
    <t>Вскрытие карбункула, флегмона с дренированием</t>
  </si>
  <si>
    <t>Перевязка трофических язв с использованием коллагеновых губок</t>
  </si>
  <si>
    <t>Тонкоигольная асспирационная пункционная биопсия (ТАПБ)опухолевидных образований щитовидной железы (ЩЖ)</t>
  </si>
  <si>
    <t>Склеротерапия при кистах и солидно-кистозных опухолях ЩЖ, боковых и срединных кистах шеи</t>
  </si>
  <si>
    <t>Фотодинамическая терапия (ФТД) при узловом и многоузловом (МНЗ) нетоксическом зобе и доброкачественных аденом щитовидной железы (ЩЖ)</t>
  </si>
  <si>
    <t>Выполнение лечебно-диагностических манипуляций под ультразвуковым контролем</t>
  </si>
  <si>
    <t>Склеротерапия гигромы</t>
  </si>
  <si>
    <t>Удаление кожных новообразований электрокоагулятором</t>
  </si>
  <si>
    <t>Удаление кожных новообразований лазернымскальпелем</t>
  </si>
  <si>
    <t>Эхосклеротерапия</t>
  </si>
  <si>
    <t>Микросклеротерапия</t>
  </si>
  <si>
    <t>Лазерная коагуляция вен нижней конечности (1 категория)</t>
  </si>
  <si>
    <t>Лазерная коагуляция вен нижней конечности (2 категория)</t>
  </si>
  <si>
    <t>Лазерная коагуляция вен нижней конечности (3 категория)</t>
  </si>
  <si>
    <t>Лазерная коагуляция вен нижней конечности (4 категория)</t>
  </si>
  <si>
    <t xml:space="preserve">Гинекология </t>
  </si>
  <si>
    <t>Прием врача-акушера-гинеколога  первичный, амбулаторный</t>
  </si>
  <si>
    <t>Прием врача-акушера-гинеколога  повторный, амбулаторный</t>
  </si>
  <si>
    <t>Прием врача-акушера-гинеколога, диспансерный</t>
  </si>
  <si>
    <t>Прием врача-акушера-гинеколога, профилактический</t>
  </si>
  <si>
    <t>Кольпоскопия простая</t>
  </si>
  <si>
    <t xml:space="preserve">Кольпоскопия расширенная </t>
  </si>
  <si>
    <t>Лечебная ванночка</t>
  </si>
  <si>
    <t>Послеоперационная обработка шейки матки и влагалища</t>
  </si>
  <si>
    <t>Биопсия шейки матки</t>
  </si>
  <si>
    <t>Введение тампона или аппликация лекарственных веществ</t>
  </si>
  <si>
    <t xml:space="preserve">Постановка Шиллер - теста </t>
  </si>
  <si>
    <t xml:space="preserve">Взятие материала на флору </t>
  </si>
  <si>
    <t>Введение или извлечение пессария</t>
  </si>
  <si>
    <t xml:space="preserve">Взятие мазка на цитологию </t>
  </si>
  <si>
    <t xml:space="preserve">Введение внутриматочной спирали </t>
  </si>
  <si>
    <t xml:space="preserve">Удаление внутриматочной спирали </t>
  </si>
  <si>
    <t xml:space="preserve">Взятие материала из цервикального канала на инфекции, передающиеся половым путем </t>
  </si>
  <si>
    <t>Гинекологический массаж (за 1 процедуру)</t>
  </si>
  <si>
    <t>Инъекция в шейку матки</t>
  </si>
  <si>
    <t>Проведение гормональных проб</t>
  </si>
  <si>
    <t>Ректовагинальный осмотр</t>
  </si>
  <si>
    <t>Вскрытие Ov.Nabothi</t>
  </si>
  <si>
    <t>Лечение эрозии шейки матки солковагином</t>
  </si>
  <si>
    <t>Назначение схемы лечения заболеваний, передающихся половым путем (1 инфекция)</t>
  </si>
  <si>
    <t>Удаление инородного тела из влагалища</t>
  </si>
  <si>
    <t>Аспирационная биопсия эндометрия</t>
  </si>
  <si>
    <t>Взятие материала из цервикального канала на посев и чувствительность к антибиотикам</t>
  </si>
  <si>
    <t>Видеокольпоскопия</t>
  </si>
  <si>
    <t>Радиохирургическая деструкция патологии слизистой оболочки шейки матки первой категории сложности  (очаговая лейкоплакия)</t>
  </si>
  <si>
    <t>Радиохирургическая деструкция патологии слизистой оболочки шейки матки второй категории сложности   (эндоцервикоз, эрозия, лейкоплакия,эритропиакия, киста наботиевой железы)</t>
  </si>
  <si>
    <t>Радиохирургическая деструкция патологии слизистой оболочки шейки матки третьей категории сложности (киста наботиевой железы в комбинации с лейкоплакией)</t>
  </si>
  <si>
    <t>Радиохирургическая деструкция доброкачественных опухолей женских половых органов (1 поле)</t>
  </si>
  <si>
    <t>Пайпель биопсия</t>
  </si>
  <si>
    <t>Радиохирургическая биопсия новообразований  женских половых органов</t>
  </si>
  <si>
    <t xml:space="preserve">Урология </t>
  </si>
  <si>
    <t>Прием врача -уролога, первичный, амбулаторный</t>
  </si>
  <si>
    <t>Прием врача -уролога, повторный, амбулаторный</t>
  </si>
  <si>
    <t>Прием врача-уролога, диспансерный</t>
  </si>
  <si>
    <t>Прием врача-уролога, профилактический</t>
  </si>
  <si>
    <t>Взятие секрета простаты</t>
  </si>
  <si>
    <t xml:space="preserve">Инстилляция лекарственных средств в мочевой пузырь </t>
  </si>
  <si>
    <t>Цистоскопия смотровая ( женщины)</t>
  </si>
  <si>
    <t>Цистоскопия смотровая ( мужчины)</t>
  </si>
  <si>
    <t>Цистоскопия с выполнением биопсии мочевого пузыря (женщины)</t>
  </si>
  <si>
    <t>Цистоскопия с выполнением биопсии мочевого пузыря (мужчины)</t>
  </si>
  <si>
    <t>Удаление кондиломы (одной)</t>
  </si>
  <si>
    <t>Выправление парафимоза</t>
  </si>
  <si>
    <t xml:space="preserve">Взятие мазков,соскобов из уретры </t>
  </si>
  <si>
    <t>Массаж простаты (один сеанс)</t>
  </si>
  <si>
    <t>Пункция гидроцеле</t>
  </si>
  <si>
    <t>Катетеризация мочевого пузыря мужчинам</t>
  </si>
  <si>
    <t>Катетеризация мочевого пузыря женщинам</t>
  </si>
  <si>
    <t>Замена цистостомического дренажа</t>
  </si>
  <si>
    <t>Перевязки после урологических операций, снятие швов</t>
  </si>
  <si>
    <t>Рассечение ущемляющего кольца при парафимозе</t>
  </si>
  <si>
    <t>Пластика кроткой уздечки</t>
  </si>
  <si>
    <t>ЛОД-терапия</t>
  </si>
  <si>
    <t>Лазеротерапия</t>
  </si>
  <si>
    <t>Электростимуляция для лечения недержания мочи</t>
  </si>
  <si>
    <t>Измерения скорости потока мочи (урифлоуметрия)</t>
  </si>
  <si>
    <t>Бужирование уретры</t>
  </si>
  <si>
    <t>Диафаноскопия мошонки (диагностика водянки яичка)</t>
  </si>
  <si>
    <t>Инстилляция лекарственных средств в уретру</t>
  </si>
  <si>
    <t>Френикулопластика (Операция на короткой уздечке)</t>
  </si>
  <si>
    <t>Удаление кандилом наружных половых органов с помощью лекарственных средств</t>
  </si>
  <si>
    <t>Удаление доброкачественных образований кожи</t>
  </si>
  <si>
    <t>Радиохирургическая деструкция  доброкачественных образований мужских половых органов</t>
  </si>
  <si>
    <t>Разделение (рассечение) сенехиальных спаек в т.ч с использованием радиоволнового скальпеля Сургитрон</t>
  </si>
  <si>
    <t>Рассечение наружного отверстия уретры (меатомия) с использованием радиоволнового скальпеля Сургитрон</t>
  </si>
  <si>
    <t>Удаление полипа уретры у женщин (полипэктомия) с использованием аппарата Сургитрон</t>
  </si>
  <si>
    <t xml:space="preserve">Оториноларингология </t>
  </si>
  <si>
    <t xml:space="preserve">Прием врача - оториноларинголога, первичный, амбулаторный </t>
  </si>
  <si>
    <t xml:space="preserve">Прием врача - оториноларинголога, повторный, амбулаторный </t>
  </si>
  <si>
    <t>Прием врача-оториноларинголога, диспансерный</t>
  </si>
  <si>
    <t>Прием врача-оториноларинголога, профилактический</t>
  </si>
  <si>
    <t xml:space="preserve">Анестезия проводниковая </t>
  </si>
  <si>
    <t xml:space="preserve">Анестезия инфильтрационная </t>
  </si>
  <si>
    <t xml:space="preserve">Анастезия аппликационная </t>
  </si>
  <si>
    <t>Инстиляция и аппликация лекарственных средств</t>
  </si>
  <si>
    <t>Биопсия тканей при выявлении новообразований ЛОР-органов</t>
  </si>
  <si>
    <t>Пункционная биопсия.</t>
  </si>
  <si>
    <t>Диагностическая аспирационная биопсия</t>
  </si>
  <si>
    <t>Забор материала на цитологическое исследование</t>
  </si>
  <si>
    <t>Забор материала на флору</t>
  </si>
  <si>
    <t>Диагностическая пункция верхнечелюстной пазухи</t>
  </si>
  <si>
    <t>Промывание верхнечелюстной пазухи носа</t>
  </si>
  <si>
    <t>Передняя тампонада носа (в т.ч. после кровотечения)</t>
  </si>
  <si>
    <t>Задняя тампонада носа (в т.ч. после кровотечения)</t>
  </si>
  <si>
    <t>Гальванокаустика носовых раковин (односторонняя)</t>
  </si>
  <si>
    <t>Удаление инородного тела из носа</t>
  </si>
  <si>
    <t xml:space="preserve">Промывание миндалин лекарственными веществами  </t>
  </si>
  <si>
    <t>Удаление инородного тела из глотки</t>
  </si>
  <si>
    <t>Удаление инородного тела из гортани</t>
  </si>
  <si>
    <t>Проверка слуха камертоном</t>
  </si>
  <si>
    <t>Импедансометрия</t>
  </si>
  <si>
    <t>Исследование вестибулярного аппарата методом вращения кресла Барани</t>
  </si>
  <si>
    <t xml:space="preserve">Вскрытие паратонзилярного абсцесса </t>
  </si>
  <si>
    <t xml:space="preserve">Пневмомассаж барабанной перепонки </t>
  </si>
  <si>
    <t>Продувание по Политцеру</t>
  </si>
  <si>
    <t>Удаление серной пробки (одно ухо)</t>
  </si>
  <si>
    <t>Диагностическая катетеризация слуховой трубы</t>
  </si>
  <si>
    <t>Промывание аттика лекарственными веществами</t>
  </si>
  <si>
    <t>Парацентез барабанной перепонки</t>
  </si>
  <si>
    <t>Вскрытие гематомы, абсцесса, фурункула ЛОР-органов</t>
  </si>
  <si>
    <t>Удаление инородного тела из уха (1 процедура)</t>
  </si>
  <si>
    <t xml:space="preserve">Туалет среднего уха </t>
  </si>
  <si>
    <t>Тональная пороговая аудиометрия с тестом Вебера</t>
  </si>
  <si>
    <t>Проверка проходимости евстахиевой трубы</t>
  </si>
  <si>
    <t>Замена трахеостомической трубки (туалет трахеостомы) со стоимостью трубки</t>
  </si>
  <si>
    <t>Диатермокоагуляция доброкачественных опухолей (1 единица)</t>
  </si>
  <si>
    <t>Зондирование околоносовых пазух</t>
  </si>
  <si>
    <t>Аспирация содержимого электроотсосом</t>
  </si>
  <si>
    <t>Туалет уха  после радикальной операции при наружном отите</t>
  </si>
  <si>
    <t>Эндоларингиальное хирургическое вмешательство 1 сеанс</t>
  </si>
  <si>
    <t>Диагностическая фиброларингоскопия</t>
  </si>
  <si>
    <t>Фиброларингоскопия с биопсией</t>
  </si>
  <si>
    <t>Фото слайд фибролярингоскопии /ФЛС/ (без стоимости исследования)</t>
  </si>
  <si>
    <t>Блокада задней стенки глотки (1 процедура)</t>
  </si>
  <si>
    <t>Репозиция костей носа после свежих травм</t>
  </si>
  <si>
    <t>Промывание полости носа методом перемещения (1 процедура)</t>
  </si>
  <si>
    <t>Вскрытие внутриминдаликового абсцесса</t>
  </si>
  <si>
    <t>Перевязка гнойных ран</t>
  </si>
  <si>
    <t>Удаление образований глотки и носа без стоимости гистологического исследавания (1 единица)</t>
  </si>
  <si>
    <t>Внутригортанные вливания</t>
  </si>
  <si>
    <t>Удаление доброкачественных новообразований кожи носовой, околоносовой, ушной и околоушной областей (1 единица)</t>
  </si>
  <si>
    <t>Радиоволновая  обработка гранул задней стенки глотки (1 процедура)</t>
  </si>
  <si>
    <t>Дренажный метод лечения гайморита</t>
  </si>
  <si>
    <t>Полипотомия носа (односторонняя)</t>
  </si>
  <si>
    <t>Ингаляции лекарств 1 процедура</t>
  </si>
  <si>
    <t>Радиоволновая коагуляция носовых раковин (односторонняя)</t>
  </si>
  <si>
    <t>УЗД околоносовых пазух</t>
  </si>
  <si>
    <t>Криптолиз лакун небных миндалин</t>
  </si>
  <si>
    <t>Удаление синехий</t>
  </si>
  <si>
    <t>Функциональная  адреналиновая проба (ФАП)</t>
  </si>
  <si>
    <t>Эндоназальная, эндоуральная, околоушная блокада</t>
  </si>
  <si>
    <t>Эндоуральное, транстимпанальное промывание  среднего  уха</t>
  </si>
  <si>
    <t>Инсуффляция лекарственных  веществ в ухо</t>
  </si>
  <si>
    <t>Термокоагуляция кровоточащего сосуда более 0,2 см</t>
  </si>
  <si>
    <t>Термокоагуляция кровоточащего сосуда до 0,2 см</t>
  </si>
  <si>
    <t>Эндоскопический осмотр полости носа и носоглотки</t>
  </si>
  <si>
    <t xml:space="preserve">Офтальмология </t>
  </si>
  <si>
    <t>Прием врача - офтальмолога, первичный, амбулаторный прием</t>
  </si>
  <si>
    <t>Прием врача - офтальмолога, повторный амбулаторный прием</t>
  </si>
  <si>
    <t>Прием врача-офтальмолога, диспансерный</t>
  </si>
  <si>
    <t>Прием врача-офтальмолога, профилактический</t>
  </si>
  <si>
    <t>Проведение контактной тонометрии (тонометрия глаза по Маклакову)</t>
  </si>
  <si>
    <t>Удаление инородного тела из глубоких слоев роговицы</t>
  </si>
  <si>
    <t>Осмотр глазного дна с 3-х зеркальной линзой Гольдмана (анастезия, гель, линза)</t>
  </si>
  <si>
    <t>Гониоскопия (анастезия, гель, линза)</t>
  </si>
  <si>
    <t>Массаж века (один сеанс)</t>
  </si>
  <si>
    <t>Скиаскопия</t>
  </si>
  <si>
    <t>Инстилляция лекарственных средств, закладывание мази (один глаз)</t>
  </si>
  <si>
    <t>Эпиляция ресниц</t>
  </si>
  <si>
    <t>Зондирование слезных путей (один глаз)</t>
  </si>
  <si>
    <t>Промывание слезно-носовых путей (один глаз)</t>
  </si>
  <si>
    <t>Запас аккомодации</t>
  </si>
  <si>
    <t>Исследование бинокулярного зрения</t>
  </si>
  <si>
    <t>Вскрытие кист конъюнктивы, удаление конкрементов конъюнктивы</t>
  </si>
  <si>
    <t>Обработка век лекарственными средствами (один глаз)</t>
  </si>
  <si>
    <t>Флюоресциновая  проба (один глаз)</t>
  </si>
  <si>
    <t>Экзофтальмометрия</t>
  </si>
  <si>
    <t>Определение угла косоглазия по Гиршбергу</t>
  </si>
  <si>
    <t>Определение силы стекол на диоктриметре</t>
  </si>
  <si>
    <t>Определения минимальной частоты вспышек света (определение КЧСМ)</t>
  </si>
  <si>
    <t>Обследование на аномалию  цветоощущения</t>
  </si>
  <si>
    <t>Офтальмохромоскопия</t>
  </si>
  <si>
    <t>Компьютерная периметрия</t>
  </si>
  <si>
    <t>Компьютерная периметрия: на цвета</t>
  </si>
  <si>
    <t>Авторефрактометрия (компьютерная)</t>
  </si>
  <si>
    <t xml:space="preserve">Офтальмотонометрия компьютерная </t>
  </si>
  <si>
    <t xml:space="preserve">Биомикроскопия </t>
  </si>
  <si>
    <t>Лечение спазма аккомодации и астенопии на аппарате ЛОТ-1 (один сеанс)</t>
  </si>
  <si>
    <t>Введение лекарств в халязион (один глаз)</t>
  </si>
  <si>
    <t xml:space="preserve">Субконъюнктивальная  инъекция с анастезией (1 инъекция) </t>
  </si>
  <si>
    <t>Парабульбарная или ретробульбарная инъекция (1 инъекция)</t>
  </si>
  <si>
    <t>Эхобиометрия ультразвуковая (А-сканирование глазного яблока)</t>
  </si>
  <si>
    <t>Ультразвуковое исследование глазного яблока в В-режиме</t>
  </si>
  <si>
    <t>Подбор очков с простыми стеклами</t>
  </si>
  <si>
    <t>Подбор очков со сложными стеклами</t>
  </si>
  <si>
    <t>Удаление инородного тела из конъюктивальной полости</t>
  </si>
  <si>
    <t>Офтальмоскопия под мидриазом</t>
  </si>
  <si>
    <t>Взятие мазка с конъюнктивы</t>
  </si>
  <si>
    <t>Исследование глазного дна с помощью щелевой лампы</t>
  </si>
  <si>
    <t>Проба Ширмера</t>
  </si>
  <si>
    <t>Струйное  промывание конъюнктивальной полости</t>
  </si>
  <si>
    <t>Взятие ресниц на демодекоз</t>
  </si>
  <si>
    <t>Дерматология</t>
  </si>
  <si>
    <t>Прием врача-дермато-венеролога первичный, амбулаторный</t>
  </si>
  <si>
    <t>Прием врача-дермато-венеролога повторный, амбулаторный</t>
  </si>
  <si>
    <t>Прием врача-дермато-венеролога, диспансерный</t>
  </si>
  <si>
    <t>Прием врача-дермато-венеролога, профилактический</t>
  </si>
  <si>
    <t xml:space="preserve">Ультразвуковая диагностика </t>
  </si>
  <si>
    <t>Ультразвуковое исследование органов брюшной полости (печень, желчевыводящие пути,селезенка, поджелудочная железа, брюшная аорта,воротная вена, печеночные вены, лимфатические узлы)</t>
  </si>
  <si>
    <t>Ультразвуковое исследование почек, надпочечников и забрюшного пространства</t>
  </si>
  <si>
    <t>Ультразвуковое исследование малого таза у мужчин (предстательная железа, семенные пузырьки, мочевой пузырь с определением количества остаточной мочи) трансабдоминально</t>
  </si>
  <si>
    <t>Ультразвуковое исследование малого таза у мужчин (предстательная железа, семенные пузырьки) трансректально</t>
  </si>
  <si>
    <t>Ультразвуковое исследование мошонки (органы машонки, ЦКБ, проба Вальсальвы)</t>
  </si>
  <si>
    <t>Ультразвуковое исследование малого таза у женщин (матка, придатки, вены малого таза, свободная жидкость, мочевой пузырь) трансабдоминально</t>
  </si>
  <si>
    <t>Ультразвуковое исследование малого таза у женщин (матка, придатки, вены малого таза, свободная жидкость, мочевой пузырь) трансвагинально</t>
  </si>
  <si>
    <t>Ультразвуковое исследование мочевого пузыря с определением остаточной мочи</t>
  </si>
  <si>
    <t xml:space="preserve">Ультразвуковое исследование сердца (ЭХО-КГ) в В- и М- режимах, в режиме импульсного и непрерывного цветового доплера </t>
  </si>
  <si>
    <t>Ультразвуковое исследование щитовидной железы и региональных лимфатических узлов с ЦДК</t>
  </si>
  <si>
    <t>Ультразвуковое исследование паращитовидных желез с ЦДК</t>
  </si>
  <si>
    <t>Ультразвуковое исследование молочные желез (молочные железы, региональные лимфатические узлы)-2 стороны</t>
  </si>
  <si>
    <t>Ультразвуковое исследование мягких тканей, в т.ч. послеоперационных рубцов</t>
  </si>
  <si>
    <t>Лимфатические узлы (одна анатомическая зона)</t>
  </si>
  <si>
    <t>Ультразвуковое исследование сустава (1 единица)</t>
  </si>
  <si>
    <t xml:space="preserve">Ультразвуковое исследование сосудов  брюшной полости (брюшной аорты, нижняя полая вена, печеночные и селезеночная вены, подвздошные вены и артерии) </t>
  </si>
  <si>
    <t>Артерии нижних конечностей (триплексное исследование)</t>
  </si>
  <si>
    <t>Ультразвуковое исследование вен нижних конечностей</t>
  </si>
  <si>
    <t>УЗДГ магистральных артерий головы (УЗДГ-МАГ)</t>
  </si>
  <si>
    <t>Почечные артерии (триплексное исследование)</t>
  </si>
  <si>
    <t>Ультразвуковое цветное допплеровское картирование ( дополнительно к основному исследованию) ЦДК</t>
  </si>
  <si>
    <t>Ультразвуковое исследование желчного пузыря с определением  функции (исследование желчного пузыря, пробный завтрак, исследование желчного пузыря)</t>
  </si>
  <si>
    <t>Артерии верхних конечностей (триплексное исследование)</t>
  </si>
  <si>
    <t>Ультразвуковое исследование вен нижних конечностей с функциональными пробами при варикозной болезни</t>
  </si>
  <si>
    <t>Вены верхних конечностей (триплексное исследование)</t>
  </si>
  <si>
    <t>Ультразвуковое исследование плевральной полости</t>
  </si>
  <si>
    <t>Ультразвуковое исследование слюнных желез (одна группа)</t>
  </si>
  <si>
    <t>Ультразвуковое исследование сосудов шеи (ультразвуковая допрография брахиоцефальных (экстракраниальных) артерий</t>
  </si>
  <si>
    <t>Фолликулометрия</t>
  </si>
  <si>
    <t>Ультразвуковое исследование селезенки (селезенка, сосуды селезенки)</t>
  </si>
  <si>
    <t>Ультразвуковое исследование поджелудочной железы (поджелудочная железа, парапанкреатическая клетчатка, сальниковая сумка, селезеночная вена)</t>
  </si>
  <si>
    <t>Ультазвуковое исследование органов гепатобиллиарной зоны (печень, желчный пузырь, желчные протоки, НВП, воротниковая и печеночные вены)</t>
  </si>
  <si>
    <t>Ультразвуковое исследование полых органов (желудок, кишечник)</t>
  </si>
  <si>
    <t>Ультразвуковое исследование брюшной полости на выявление свободной жидкости</t>
  </si>
  <si>
    <t>Комплексное ультразвуковое исследование органов брюшной полости и забрюшного пространства</t>
  </si>
  <si>
    <t>Ультразвуковое исследование в первом триместре беременности (трансабдоминально)</t>
  </si>
  <si>
    <t>Ультразвуковое исследование на втором триместре беременности (трансабдоминально)</t>
  </si>
  <si>
    <t>УЗИ органов малого таза, 2 и 3 триместров беременности а режиме 3D</t>
  </si>
  <si>
    <t>УЗ ангиосканирование вен при сопровождении эндоваскулярных операций</t>
  </si>
  <si>
    <t>УЗ ангиосканирование вен контроль после  эндоваскулярных операций</t>
  </si>
  <si>
    <t>УЗАС глубоких и поверхностных вен с маркировкой перфорантных вен, с оценкой клапанов</t>
  </si>
  <si>
    <t>Остеоденсиметрия</t>
  </si>
  <si>
    <t xml:space="preserve">Эндоскопия </t>
  </si>
  <si>
    <t xml:space="preserve">Эзофагогастродуоденоскопия диагностическая </t>
  </si>
  <si>
    <t>Эзофагогастродуоденоскопия диагностическая с проведением биопсии</t>
  </si>
  <si>
    <t>Ректосигмоколоноскопия диагностическая</t>
  </si>
  <si>
    <t>Ректосигмоколоноскопия диагностическая с проведением биопсии</t>
  </si>
  <si>
    <t>Ректосигмоскопия диагностическая</t>
  </si>
  <si>
    <t>Ректосигмоскопия диагностическая с проведением биопсии</t>
  </si>
  <si>
    <t>Определение хеликобактериоза по биоптату</t>
  </si>
  <si>
    <t>Гастроинтестинальная хромоэндоскопия</t>
  </si>
  <si>
    <t xml:space="preserve">Функциональная диагностика  </t>
  </si>
  <si>
    <t xml:space="preserve">Электрокардиография </t>
  </si>
  <si>
    <t>Электрокардиография с лекарственными средствами</t>
  </si>
  <si>
    <t>Исследование функции внешнего дыхания (спирометрия, пневмотахометрия)</t>
  </si>
  <si>
    <t>Исследование функции внешнего дыхания с бронхолитиком</t>
  </si>
  <si>
    <t>Реоэнцефалография (РЭГ)</t>
  </si>
  <si>
    <t>Реовазография (РВГ)</t>
  </si>
  <si>
    <t>Суточное мониторирование ЭКГ</t>
  </si>
  <si>
    <t>Суточное мониторирование АД</t>
  </si>
  <si>
    <t>Эхоэнцефалография  (Эхо-ЭГ)</t>
  </si>
  <si>
    <t>Электромиограия (ЭМГ)</t>
  </si>
  <si>
    <t>Электронейромиография (ЭНМГ)</t>
  </si>
  <si>
    <t>Ультразвуковая денситометрия (1 единица)</t>
  </si>
  <si>
    <t>Определение лодыжечно-плечевого индекса(ABI-индекс) и скорости пульсовой волны (PWV) на приборе модели "Boso FBI-system 100 PWV)</t>
  </si>
  <si>
    <t>Биоимпедансный анализ состава тела на приборе "Портативный биоимпедансный анализатор "ABC-01 Медасс"</t>
  </si>
  <si>
    <t>Компьютерная система скрининга сердца "Кардиовизор 12С"</t>
  </si>
  <si>
    <t>Электроэнцефалография (ЭЭГ)</t>
  </si>
  <si>
    <t>Электроэнцефалографический мониторинг (ЭЭГ - М)</t>
  </si>
  <si>
    <t>Исследование вызванных потенциалов</t>
  </si>
  <si>
    <t>Лабораторные исследования</t>
  </si>
  <si>
    <t>1. Общеклинические исследования</t>
  </si>
  <si>
    <t>1.1. Исследования крови</t>
  </si>
  <si>
    <t xml:space="preserve">Клинический анализ крови </t>
  </si>
  <si>
    <t>Клинический анализ крови - cito</t>
  </si>
  <si>
    <t>Время  кровотечения (Длительность кровотечения по Дуке)</t>
  </si>
  <si>
    <t>Свертываемость крови (Время свертываемости крови по Сухареву)</t>
  </si>
  <si>
    <t>Базофильная зернистость эритроцитов</t>
  </si>
  <si>
    <t>Исследование на ретикулоциты</t>
  </si>
  <si>
    <t>Сахар крови (из пальца)</t>
  </si>
  <si>
    <t xml:space="preserve">Группа крови и резус- фактора                                           </t>
  </si>
  <si>
    <t>Определение антител к антигенам эритроцитов (титр)</t>
  </si>
  <si>
    <t>1.2. Исследования мочи</t>
  </si>
  <si>
    <t>Общеклинический анализ мочи</t>
  </si>
  <si>
    <t>Общеклинический анализ мочи - cito</t>
  </si>
  <si>
    <t>Анализ мочи по Нечипоренко</t>
  </si>
  <si>
    <t>Проба по ЗИМНИЦКОМУ</t>
  </si>
  <si>
    <t>Исследование суточной мочи на сахар, кетоновые тела.</t>
  </si>
  <si>
    <t>Двухстаканная проба мочи</t>
  </si>
  <si>
    <t>Трёхстаканная проба мочи</t>
  </si>
  <si>
    <t>1.3. Микроскопические исследования</t>
  </si>
  <si>
    <t xml:space="preserve">Исследование гинекологического мазка  на флору </t>
  </si>
  <si>
    <t>Микроскопическое исследование на эозинофилы</t>
  </si>
  <si>
    <t>Анализ урогенитального мазка мужчин (микроскопия отделяемого из уретры)</t>
  </si>
  <si>
    <t>Исследование секрета простаты</t>
  </si>
  <si>
    <t>1.4. Цитологические исследования</t>
  </si>
  <si>
    <t>Цитологическое исследование соскоба из экзоцервикса и эндоцервикса</t>
  </si>
  <si>
    <t>ПАП-тест жидкостный</t>
  </si>
  <si>
    <t>Исследование материала, полученного при оперативных вмешательствах</t>
  </si>
  <si>
    <t>Цитологическая диагностика поражения кожи, исследование соскобов и отпечатков эрозий, ран, свищей</t>
  </si>
  <si>
    <t>Цитологическая диагностика заболеваний мочеполовой системы</t>
  </si>
  <si>
    <t>Исследование аспирата полости матки</t>
  </si>
  <si>
    <t>Исследование мокроты и мочи на атипические клетки</t>
  </si>
  <si>
    <t>1.5. Исследования кала</t>
  </si>
  <si>
    <t>Общий анализ кала</t>
  </si>
  <si>
    <t xml:space="preserve">Кал на скрытую кровь </t>
  </si>
  <si>
    <t>Кал на яйца гельминтов и простейшие</t>
  </si>
  <si>
    <t>Соскоб на энтеробиоз</t>
  </si>
  <si>
    <t>1.6. Исследования кожи и ногтевых пластинок</t>
  </si>
  <si>
    <t>Исследование на демодекоз</t>
  </si>
  <si>
    <t>Исследование ногтевых пластинок или чешуек кожи на патогенные  грибы</t>
  </si>
  <si>
    <t>2. Биохимические исследования</t>
  </si>
  <si>
    <t>2.1. Биохимические исследования крови</t>
  </si>
  <si>
    <t>Обработка венозной крови</t>
  </si>
  <si>
    <t>Биохимический анализ крови на общий холестерин</t>
  </si>
  <si>
    <t>Биохимический анализ крови  липопротеиды высокой плотности</t>
  </si>
  <si>
    <t>Биохимический анализ крови  липопротеиды низкой плотности</t>
  </si>
  <si>
    <t xml:space="preserve">Биохимический анализ крови на триглицериды </t>
  </si>
  <si>
    <t>Аполипопротеин АI (АроАI)</t>
  </si>
  <si>
    <t>Аполипопротеин В (АроB)</t>
  </si>
  <si>
    <t>Липопротеин (а)</t>
  </si>
  <si>
    <t>С-реактивный белок.</t>
  </si>
  <si>
    <t>Цистатин С.</t>
  </si>
  <si>
    <t>Натрийуретический  пептид В-типа (BNP)</t>
  </si>
  <si>
    <t>Молочная кислота (лактат)*</t>
  </si>
  <si>
    <t>Липопротеидный профиль (общий холестерин, триглицериды, липопротеиды высокой и низкой плотности, коэффициент атерогенности)</t>
  </si>
  <si>
    <t>Комплекс исследований для оценки холестатического синдрома (синдром заболевания печени)</t>
  </si>
  <si>
    <t>Комплекс исследований для оценки повреждения клеток печени (степени цитолиза)</t>
  </si>
  <si>
    <t>1.2.1 Исследование белкового обмена</t>
  </si>
  <si>
    <t>Биохимический анализ крови на общий белок</t>
  </si>
  <si>
    <t>Биохимический анализ крови на мочевину</t>
  </si>
  <si>
    <t>Биохимический анализ крови на креатинин</t>
  </si>
  <si>
    <t>Биохимический анализ  крови на мочевую кислоту</t>
  </si>
  <si>
    <t>Белковые фракции</t>
  </si>
  <si>
    <t>Биохимический анализ крови на альбумин</t>
  </si>
  <si>
    <t>1.2.2 Исследование активности ферментов</t>
  </si>
  <si>
    <t xml:space="preserve">Биохимический анализ крови на АлаТ </t>
  </si>
  <si>
    <t>Биохимический анализ крови на АсаТ</t>
  </si>
  <si>
    <t>Биохимический анализ крови на ГГТ</t>
  </si>
  <si>
    <t>Биохимический анализ крови на щелочную  фосфатазу</t>
  </si>
  <si>
    <t>Альфа-амилаза</t>
  </si>
  <si>
    <t>Креатинкиназа – МВ МВ фракция (КФК- МВ)</t>
  </si>
  <si>
    <t>ЛДГ</t>
  </si>
  <si>
    <t>Креатининкиназа (КФК)</t>
  </si>
  <si>
    <t>Тропонин-1 cito</t>
  </si>
  <si>
    <t>Миоглобин cito</t>
  </si>
  <si>
    <t>Липаза</t>
  </si>
  <si>
    <t>Холинэстераза</t>
  </si>
  <si>
    <t>Кислая фосфатаза</t>
  </si>
  <si>
    <t>Амилаза панкреатическая</t>
  </si>
  <si>
    <t>1.2.3 Исследование углеводного обмена</t>
  </si>
  <si>
    <t>Биохимический анализ крови на глюкозу</t>
  </si>
  <si>
    <t>Пероральный глюкозотолерантный тест</t>
  </si>
  <si>
    <t>НbА 1 (гликозилированный гемоглобин)</t>
  </si>
  <si>
    <t>Фруктозамин</t>
  </si>
  <si>
    <t>1.2.4 Диагностика Анемии</t>
  </si>
  <si>
    <t>Биохимический анализ крови на сывороточное железо</t>
  </si>
  <si>
    <t>Общая железосвязывающая способность сыворотки (ОЖСС)</t>
  </si>
  <si>
    <t>Трансферрин</t>
  </si>
  <si>
    <t>Ферритин</t>
  </si>
  <si>
    <t>Витамин В 12 *</t>
  </si>
  <si>
    <t>Фолиевая кислота</t>
  </si>
  <si>
    <t>1.2.5 Исследование пигментного обмена</t>
  </si>
  <si>
    <t>Биохимический анализ крови на билирубин общий</t>
  </si>
  <si>
    <t>Биохимический анализ крови на билирубин прямой</t>
  </si>
  <si>
    <t>Биохимический анализ крови на билирубин непрямой</t>
  </si>
  <si>
    <t>1.2.6 Исследование минерального обмена</t>
  </si>
  <si>
    <t>Биохимический анализ крови на фосфор</t>
  </si>
  <si>
    <t xml:space="preserve">Калий </t>
  </si>
  <si>
    <t xml:space="preserve">Натрий </t>
  </si>
  <si>
    <t>Кальций ионизированный (Са+)</t>
  </si>
  <si>
    <t>Кальций общий</t>
  </si>
  <si>
    <t>Na+/K+/Cl-</t>
  </si>
  <si>
    <t>Магний</t>
  </si>
  <si>
    <t>Цинк</t>
  </si>
  <si>
    <t>Селен</t>
  </si>
  <si>
    <t>1.2.7. Исследование свертывающей системы крови</t>
  </si>
  <si>
    <t>Определение фибриногена</t>
  </si>
  <si>
    <t>Протромбиновое время, ПТИ и МНО</t>
  </si>
  <si>
    <t>Тромбиновое время</t>
  </si>
  <si>
    <t>АЧТВ</t>
  </si>
  <si>
    <t>Д-димер</t>
  </si>
  <si>
    <t>Определение международного нормализованного отношения (МНО)</t>
  </si>
  <si>
    <t>Волчаночный коагулянт</t>
  </si>
  <si>
    <t>Антитромбин III (Antithrombin III)</t>
  </si>
  <si>
    <t>Протеин C (Protein C)</t>
  </si>
  <si>
    <t>Протеин S свободный (Protein S)</t>
  </si>
  <si>
    <t>1.2.8. Маркеры воспаления (ревматоидные факторы)</t>
  </si>
  <si>
    <t>Определение Ревматоидного фактора (Латексный экспресс-тест РФ)</t>
  </si>
  <si>
    <t>Определение Антистрептолизина – О (Латексный экспресс-тест АСЛО)</t>
  </si>
  <si>
    <t>Определение С – реактивного белка (Латексный экспресс-тест СРБ)</t>
  </si>
  <si>
    <t>АЦЦП</t>
  </si>
  <si>
    <t>2.2. Биохимические исследования мочи</t>
  </si>
  <si>
    <t>Альбумин</t>
  </si>
  <si>
    <t>Определение альфа- амилазы в моче</t>
  </si>
  <si>
    <t>Глюкоза мочи</t>
  </si>
  <si>
    <t>Креатинин мочи</t>
  </si>
  <si>
    <t>Клиренс эндогенного креатинина-проба Реберга-Тареева</t>
  </si>
  <si>
    <t>Мочевина</t>
  </si>
  <si>
    <t>Мочевая кислота в суточной моче</t>
  </si>
  <si>
    <t>Колличественное содержание белка  в моче</t>
  </si>
  <si>
    <t>Кальций в суточной моче</t>
  </si>
  <si>
    <t>Биохимический анализ мочи на Фосфор (фосфор неорганический в суточной моче)</t>
  </si>
  <si>
    <t>Биохимический анализ мочи на СКФ</t>
  </si>
  <si>
    <t>Дезоксипиридинолин (ДПИД в утренней порции мочи)</t>
  </si>
  <si>
    <t>Микроальбумин мочи количественный</t>
  </si>
  <si>
    <t>2.3. Биохимические исследования кала</t>
  </si>
  <si>
    <t>Панкреотическая эластаза-1 (кал)</t>
  </si>
  <si>
    <t>Кальпротектин</t>
  </si>
  <si>
    <t>3. Тестирование онкомаркеров</t>
  </si>
  <si>
    <t>СА-72.4</t>
  </si>
  <si>
    <t>Раково-эмбриональный антиген (РEA)</t>
  </si>
  <si>
    <t>CA-125</t>
  </si>
  <si>
    <t>CA-19.9</t>
  </si>
  <si>
    <t>СА-15.3</t>
  </si>
  <si>
    <t>Альфа-фетопротеин (АФП)</t>
  </si>
  <si>
    <t>Кальцитонин</t>
  </si>
  <si>
    <t>Белок S100 (S100 protein)</t>
  </si>
  <si>
    <t>В-2 микроглобулин (кровь)</t>
  </si>
  <si>
    <t xml:space="preserve">ПСА общий </t>
  </si>
  <si>
    <t>ПСА общий/ПСА свободный (расчет соотношения)</t>
  </si>
  <si>
    <t>UBC (антиген рака мочевого пузыря)</t>
  </si>
  <si>
    <t>Cyfra 21-1 (фрагмент цитокератина)</t>
  </si>
  <si>
    <t>NSE (нейро-специфическая енолаза)**</t>
  </si>
  <si>
    <t>SCC  (маркер плоскоклеточного рака)</t>
  </si>
  <si>
    <t>НЕ 4 (секреторный белок эпидидимиса человека 4)</t>
  </si>
  <si>
    <t xml:space="preserve">CgA (хромогранин А) </t>
  </si>
  <si>
    <t>4. Гормоны и аутоантитела исследования</t>
  </si>
  <si>
    <t>4.1. Гормоны</t>
  </si>
  <si>
    <t>Определение свободного трийодтиронина -сТ3</t>
  </si>
  <si>
    <t>Трийодтиронин общий (Т3)</t>
  </si>
  <si>
    <t>Свободный  тироксин -(Т4)</t>
  </si>
  <si>
    <t>Тироксин общий (Т4)</t>
  </si>
  <si>
    <t>ТТГ (тиреотропный гормон)</t>
  </si>
  <si>
    <t>Свободный  b-ХГЧ</t>
  </si>
  <si>
    <t>Гомоцистеин</t>
  </si>
  <si>
    <t>Тиреоглобулин (Thyroglobulin)</t>
  </si>
  <si>
    <t>АТ-ТПО</t>
  </si>
  <si>
    <t>ФСГ (Фолликулостимулирующий гормон)</t>
  </si>
  <si>
    <t>ЛГ (Лютеинизирующий гормон в сыворотке крови)</t>
  </si>
  <si>
    <t>Пролактин (Пролактин гормон)</t>
  </si>
  <si>
    <t>Соматотропный гормон (СТГ)</t>
  </si>
  <si>
    <t>Анти - Мюллеров гормон</t>
  </si>
  <si>
    <t>Эстрадиол (Эстрадиол гормон)</t>
  </si>
  <si>
    <t>Эстрадиол свободный</t>
  </si>
  <si>
    <t>Прогестерон (Прогестерон гормрн)</t>
  </si>
  <si>
    <t>Антитела к тиреоглобулину (Thyroglobulin autoantibodies), количественное определение</t>
  </si>
  <si>
    <t>Дегидроэпиандростерон-сульфат (ДГЭА-сульфат)</t>
  </si>
  <si>
    <t>Тестостерон (Тестостерон гормон)</t>
  </si>
  <si>
    <t>Кортизол</t>
  </si>
  <si>
    <t>Ингибин В</t>
  </si>
  <si>
    <t>Глобулин, связывающий половой гормон (ГСПГ)</t>
  </si>
  <si>
    <t>Паратиреоидный гармон в сыворотке крови (Паратгармон)</t>
  </si>
  <si>
    <t>Ассоциированный с беременностью плазменный белок А (РАРР-А)</t>
  </si>
  <si>
    <t>Хорионический гонадотропин человек (В-ХГЧ)</t>
  </si>
  <si>
    <t>Инсулин</t>
  </si>
  <si>
    <t>Адренокортикотропный гормон (АКТГ)</t>
  </si>
  <si>
    <t>АТ к Инсулину</t>
  </si>
  <si>
    <t>Ренин</t>
  </si>
  <si>
    <t>С-Пептид</t>
  </si>
  <si>
    <t>Антитела к β-клеткам поджелудочной железы</t>
  </si>
  <si>
    <t>Антитела к декарбоксилазе глютаминовой кислоты (anti-GAD)</t>
  </si>
  <si>
    <t>Свободный тестостерон</t>
  </si>
  <si>
    <t>Дигидротестостерон</t>
  </si>
  <si>
    <t>Андростендион</t>
  </si>
  <si>
    <t>ТГ (тиреоглобулин)</t>
  </si>
  <si>
    <t>Антитела к микросомальной фракции печени и почек (Liver Kidney Microsome), количественное определение</t>
  </si>
  <si>
    <t>АТ к рТТГ (антитела к рецепторам ТТГ)</t>
  </si>
  <si>
    <t>Альдостерон</t>
  </si>
  <si>
    <t>Кортизол (моча)</t>
  </si>
  <si>
    <t>С-телопептиды коллагена I типа (CrossLaps )</t>
  </si>
  <si>
    <t xml:space="preserve"> 4.2. Аутоантитела</t>
  </si>
  <si>
    <t>Антитела к ядерным антигенам (скрининг)  (Anti-Nuclear Antibody screen), полуколичественное определение</t>
  </si>
  <si>
    <t>Антитела к ядерным антигенам (ANA), IgG, 25 антигенов: нуклеосомы, dsDNA, гистоны, Sm, RNP, Sm/RNP, SSA/Ro 60kD, SSA/Ro 52kD, SSB, Scl-70, Ku, PM-Scl 100, Mi-2, Jo-1, PL-7, PL-12, SRP, рибосомы, CENP-A/B, PCNA, sp100, gp210, M2, M2/nPDC и f-актин, качественное определение</t>
  </si>
  <si>
    <t>Антитела к двухспиральной ДНК (Double Strand Anti-DNA Antibody), количественное определение</t>
  </si>
  <si>
    <t>Антитела к односпиральной ДНК (Single Strand Anti-DNA Antibody), количественное определение</t>
  </si>
  <si>
    <t xml:space="preserve">Антитела к фосфолипидам IgG,IgM                                                 </t>
  </si>
  <si>
    <t>Антитела к антигенам мембраны митохондрий (AMA-M2)</t>
  </si>
  <si>
    <t>Антитела к фактору Кастла и париетальным клеткам IgG, качественное определение</t>
  </si>
  <si>
    <t>Антитела к деамидированному глиадину (DGP) IgG, качественное определение</t>
  </si>
  <si>
    <t>Антитела к деамидированному глиадину (DGP) IgA, качественное определение</t>
  </si>
  <si>
    <t>Антитела к аннексину V (Anti-Annexin V) класса IgG, количественное определение</t>
  </si>
  <si>
    <t>Антитела к аннексину V (Anti-Annexin V) класса IgM</t>
  </si>
  <si>
    <t>Антитела к кардиолипину IgM</t>
  </si>
  <si>
    <t>Антитела к кардиолипину (Anticardiolipin antibodies) класса IgG, количественное определение</t>
  </si>
  <si>
    <t xml:space="preserve">Диагностика целиакии, непереносимость глютена (скрининг): Иммуноглобулин А, IgA, АТ к трансглутаминазе IgA (кол.), АТ к деамидированному глиадину IgG (кач.) </t>
  </si>
  <si>
    <t xml:space="preserve">Диагностика целиакии, непереносимость глютена (расширенная): Иммуноглобулин А, IgA, АТ к трансглутаминазе IgA (кол.), АТ к трансглутаминазе IgG (кол.), АТ к деамидированному глиадину IgG (кач.), АТ к деамидированному глиадину IgA (кач.) </t>
  </si>
  <si>
    <t>5. Иммунология</t>
  </si>
  <si>
    <t>Иммуноглобулин IgA</t>
  </si>
  <si>
    <t>Иммуноглобулин  IgM</t>
  </si>
  <si>
    <t>Иммуноглобулин IgG</t>
  </si>
  <si>
    <t>Иммуноглобулин LgE</t>
  </si>
  <si>
    <t>Иммуноглобулины A, M, G, количественное определение</t>
  </si>
  <si>
    <t>Оценка бактерицидной активности нейтрофилов по тесту восстановления нитросинего тетразолия, количественное определение</t>
  </si>
  <si>
    <t>Исследование субпопуляций лимфоцитов, минимальная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  отн. и абс. кол.</t>
  </si>
  <si>
    <t>Исследование субпопуляций лимфоцитов, расширенная панель (subpopulations of lymphocytes in human peripheral blood) Т-лимфоциты (CD3+CD19-), отн. и абс. кол.; Т - хелперы  (CD3+CD4+), отн. и абс. кол.; Т - цитотоксические лимфоциты (CD3+ CD8+), отн. и абс. кол.; Иммунорегуляторный индекс (Т-хелперы / Т-цитотоксические), (CD3+CD4+/ CD3+CD8+); В - лимфоциты (CD3-CD19+), отн. и абс. кол.; Активированные Т-лимфоциты с фенотипом (CD3+ HLA-DR+), отн. и абс. кол.; Лимфоциты с фенотипом  HLA-DR+,  отн. и абс. кол.; NK-клетки общие  (CD3- CD16+CD56+),  отн. и абс. кол.;  Активированные Т-клетки с маркерами NK клеток (CD3+CD56+),отн. и абс. кол.; NK-клетки с фенотипом  (CD45+ CD3- CD56+), отн. кол-во;  Маркер активации лимфоцитов CD95+, (FAS/APO-1); Активированные цитотоксические Т-лимфоциты (CD45+ CD8+ CD38+); Процент активированных  Т - цитотоксических лимфоцитов с маркером CD38+;  Маркер ранней активации Т-лимфоцитов с фенотипом (CD45+ CD3+ CD25+)</t>
  </si>
  <si>
    <t>6. Маркеры остеопароза</t>
  </si>
  <si>
    <t>Витамин D (25OH)</t>
  </si>
  <si>
    <t>Остеокальцин (кровь)</t>
  </si>
  <si>
    <t>7. Иммуноферментный анализ. Серологические маркеры инфекционных заболеваний</t>
  </si>
  <si>
    <t>ВИЧ 1/2 (Антиген + Антитела)</t>
  </si>
  <si>
    <t>Сифилис RPR</t>
  </si>
  <si>
    <t>Сифилис EIA (ИФА) LgM+LgG</t>
  </si>
  <si>
    <t>Гепатит В, HBS Ag</t>
  </si>
  <si>
    <t>Гепатит В anti - HBc общие</t>
  </si>
  <si>
    <t>Гепатит В anti - HBc IgМ</t>
  </si>
  <si>
    <t>Гепатит В anti - Hbe</t>
  </si>
  <si>
    <t>Гепатит В anti - HBs</t>
  </si>
  <si>
    <t>Гепатит В anti - HBeAg</t>
  </si>
  <si>
    <t>Гепатит С, anti - HCV</t>
  </si>
  <si>
    <t>Вирус гепатита С (Hepatitis C Virus), качественное определение РНК</t>
  </si>
  <si>
    <t>Гепатит А anti - HAV IgM</t>
  </si>
  <si>
    <t xml:space="preserve">Гепатит А anti - HAV IgG </t>
  </si>
  <si>
    <t>Гепатит Е IgM</t>
  </si>
  <si>
    <t>Вирус гепатита D (Hepatitis D Virus), качественное определение РНК</t>
  </si>
  <si>
    <t>Вирус Эпштейна-Барр (Epstein-Barr virus, EBV), качественное определение антител класса IgG к ядерному антигену</t>
  </si>
  <si>
    <t>Вирус Эпштейна-Барр (Epstein-Barr virus, EBV), качественное определение антител класса IgМ к капсидному антигену</t>
  </si>
  <si>
    <t>Вирус Эпштейна-Барр (Epstein-Barr virus, EBV), качественное определение антител класса IgG к капсидному антигену</t>
  </si>
  <si>
    <t>Вирус Эпштейна-Барр (Epstein-Barr virus, EBV), качественное определение антител класса IgG к раннему антигену</t>
  </si>
  <si>
    <t>Краснуха anti-Rubella IgG</t>
  </si>
  <si>
    <t>Краснуха anti-Rubella IgM</t>
  </si>
  <si>
    <t xml:space="preserve">Корь IgG                                                                            </t>
  </si>
  <si>
    <t xml:space="preserve">Корь  IgM            </t>
  </si>
  <si>
    <t xml:space="preserve">Ветрянка anti - Varicella Zoster IgG                                                       </t>
  </si>
  <si>
    <t xml:space="preserve">Ветрянка  anti - Varicella Zoster IgM                                                      </t>
  </si>
  <si>
    <t xml:space="preserve">Антитела к вирусу паротита IgG                                                           </t>
  </si>
  <si>
    <t xml:space="preserve">Антитела к вирусу паротита IgV                                                         </t>
  </si>
  <si>
    <t xml:space="preserve">Цитомегаловирус аnti CMV Lg G                                                       </t>
  </si>
  <si>
    <t xml:space="preserve">Цитомегаловирус anti CMV Ig M                                                        </t>
  </si>
  <si>
    <t>Возбудитель токсоплазмоза (Тoxoplasma gondii), количественное определение антител класса IgG</t>
  </si>
  <si>
    <t>Возбудитель токсоплазмоза (Тoxoplasma gondii), качественное определение антител класса IgМ</t>
  </si>
  <si>
    <t>Боррелия (Borrelia), количественное суммарное определение антител класса IgG к антигенам B.burgdorferi sensu stricto, B.afzelii, B.garinii и к рекомбинантному антигену VlsE B.burgdorferi</t>
  </si>
  <si>
    <t>Боррелия (Borrelia), полуколичественное суммарное определение антител класса IgM к антигенам B.burgdorferi sensu stricto и B.afzelii</t>
  </si>
  <si>
    <t>Вирус простого герпеса (Herpes simplex virus, HSV)  I типа, полуколичественное определение антител класса IgG</t>
  </si>
  <si>
    <t>Вирус простого герпеса (Herpes simplex virus, HSV)  II типа, полуколичественное определение антител класса IgG</t>
  </si>
  <si>
    <t>Вирус простого герпеса (Herpes simplex virus, HSV)  I и II типа, IgG, полуколичественное определение</t>
  </si>
  <si>
    <t>Определение индекса авидности IgG к вирусу простого герпеса (ВПГ, HSV) I и II типа, полуколичественное определение</t>
  </si>
  <si>
    <t>Хламидия (Chlamydia trachomatis), полуколичественное определение антител класса IgА</t>
  </si>
  <si>
    <t>Хламидия (Chlamydia trachomatis), полуколичественное определение антител класса IgG</t>
  </si>
  <si>
    <t>Хламидия (Chlamydophila pneumoniae), качественное определение антител класса IgА</t>
  </si>
  <si>
    <t>Хламидия (Chlamydophila pneumoniae), качественное определение антител класса IgM</t>
  </si>
  <si>
    <t>Хламидия (Chlamydophila pneumoniae), качественное определение антител класса IgG</t>
  </si>
  <si>
    <t>Микоплазма (Mycoplasma hominis), качественное определение антител класса IgА</t>
  </si>
  <si>
    <t>Уреаплазма (Ureaplasma urealyticum), качественное  определение антител класса IgА</t>
  </si>
  <si>
    <t>Уреаплазма (Ureaplasma urealyticum), качественное определение антител класса IgG</t>
  </si>
  <si>
    <t>Возбудитель кандидоза (Candida), качественное определение антител класса IgG</t>
  </si>
  <si>
    <t>Возбудитель коклюша (Bordetella pertussis), количественное определение антител класса IgG</t>
  </si>
  <si>
    <t>Возбудитель коклюша (Bordetella pertussis), качественное определение антител класса IgM</t>
  </si>
  <si>
    <t>Возбудитель коклюша (Bordetella pertussis), качественное определение антител класса IgA</t>
  </si>
  <si>
    <t>Возбудитель брюшного тифа, полуколичественное определение антител к Vi антигену (РПГА)</t>
  </si>
  <si>
    <t>8. Исследования на паразитарные инфекции</t>
  </si>
  <si>
    <t>Возбудители иерсиниоза и псевдотуберкулеза (Yersinia enterocolitica и Yersinia pseudotuberculosis), полуколичественное определение антител</t>
  </si>
  <si>
    <t>Возбудитель иерсиниоза (Yersinia sp.), посев с определением чувствительности к антибиотикам</t>
  </si>
  <si>
    <t>Возбудитель трихинеллёза (Trichinella spp), IgG, полуколичественное определение</t>
  </si>
  <si>
    <t>Возбудитель лямблиоза (Giardia Lamblia), качественное  суммарное определение антител класса IgG; IgA и IgM</t>
  </si>
  <si>
    <t>Возбудитель эхинококкоза (Echinococcus spp), IgG , полуколичественное определение</t>
  </si>
  <si>
    <t>Возбудитель токсокароза (Toxocara spp), IgG, полуколичественное определение</t>
  </si>
  <si>
    <t>Возбудитель описторхоза (Opisthorchis spp), IgG, полуколичественное определение</t>
  </si>
  <si>
    <t>Возбудитель аскаридоза (Ascaris lumbricoides), IgG, полуколичественное определение</t>
  </si>
  <si>
    <t xml:space="preserve">Anti-Schistosoma spp IgG </t>
  </si>
  <si>
    <t>Anti-Taenia solium IgG</t>
  </si>
  <si>
    <t>Anti-Fasciola hepatica IgG</t>
  </si>
  <si>
    <t>Хеликобактер (Helicobacter pylori), количественное определение антител класса IgG</t>
  </si>
  <si>
    <t>Helicobacter pylori, качественное определение антигенов (экспресс-метод с использованием моноклональных антител)</t>
  </si>
  <si>
    <t>9. Микробиологические исследования</t>
  </si>
  <si>
    <t>Дисбактериоз кишечника  с определением чувствительности к фагам</t>
  </si>
  <si>
    <t>Возбудитель дифтерии, посев</t>
  </si>
  <si>
    <t>Посев крови на стерильность с определением чувствительности к расширенному спектру антибиотиков</t>
  </si>
  <si>
    <t>Посев нa  флору c определением чувствительности к расширенному спектру антибиотиков</t>
  </si>
  <si>
    <t>Посев нa  флору c определением чувствительности к основному спектру антибиотиков</t>
  </si>
  <si>
    <t>Посев на кишечную группу (Salmonella spp., Shigella spp.)</t>
  </si>
  <si>
    <t>Посев на псевдомонады (Pseudomonas aeruginosa) с определением чувствительности к антибиотикам</t>
  </si>
  <si>
    <t>Посев на тифо-паратифозную группу (Salmonella typhi, Salmonella paratyphi A, Salmonella paratyphi B)</t>
  </si>
  <si>
    <t>Посев на анаэробы, возбудители ПТИ</t>
  </si>
  <si>
    <t>10. Полимерная цепная раекция (ПЦР). Бактериальная инфекция</t>
  </si>
  <si>
    <t>Вирус простого герпеса I и II типа (Herpes simplex virus I-II), качественное  определение ДНК</t>
  </si>
  <si>
    <t>Возбудители кишечных инфекций (Shigella spp. + E.coli (EIEC, энтероинвазивные штаммы) / Salmonella spp. / Campylobacter spp. / Adenovirus F), качественное определение ДНК</t>
  </si>
  <si>
    <t>ДНК уреаплазмы Ureaplasma-parvum/urealyticum+ Mycoplasma hominis (количеств)</t>
  </si>
  <si>
    <t>ДНК уреаплазмы Ureaplasma-parvum/urealyticum (количеств)</t>
  </si>
  <si>
    <t>ВПЧ-ПАП-тест (комплекс тестов ВПЧ расширенный с определением количества и типа вируса и ПАП-тест)</t>
  </si>
  <si>
    <t>ВПЧ-ПАП-тест жидкостный (комплекс тестов ВПЧ расширенный с определением количества и типа вируса и ПАП-тест)</t>
  </si>
  <si>
    <t>ВПЧ-тест расширенный жидкостный  (с определением количества и типа вируса)</t>
  </si>
  <si>
    <t>Вирус папилломы человека (Human papillomavirus, HPV) 16/18, качественное определение ДНК</t>
  </si>
  <si>
    <t>Вирус папилломы человека (Human papillomavirus, HPV) 16/18, количественное определение ДНК</t>
  </si>
  <si>
    <t>Вирус папилломы человека (Human papillomavirus, HPV) высокого канцерогенного риска  (16, 18, 31, 33, 35, 39, 45, 51, 52, 56, 58, 59, 68),суммарное качественное определение ДНК</t>
  </si>
  <si>
    <t>Коэкспрессия онкобелков p16/Ki67, иммуноцитохимия</t>
  </si>
  <si>
    <t>Вирус папилломы человека (Human papillomavirus, HPV) высокого канцерогенного риска  (16, 18, 31, 33, 35, 39, 45, 51, 52, 56, 58, 59, 68), суммарное количественное определение ДНК</t>
  </si>
  <si>
    <t>Вирус папилломы человека (Human papillomavirus, HPV) 6/11, качественное определение ДНК</t>
  </si>
  <si>
    <t>ДНК Candida albicans, без посева на чувствительность</t>
  </si>
  <si>
    <t>Хламидия (Chlamydia trachomatis), качественное определение ДНК</t>
  </si>
  <si>
    <t>Микоплазма (Mycoplasma hominis), качественное определение ДНК</t>
  </si>
  <si>
    <t>Типирование уреаплазмы (U.urealyticum / U. parvum), качественное  определение ДНК</t>
  </si>
  <si>
    <t>Гарднерелла (Gardnerella vaginalis), качественное  определение ДНК</t>
  </si>
  <si>
    <t>Возбудитель гонореи (Neisseria gonorrhoeae), качественное определение ДНК</t>
  </si>
  <si>
    <t>Микоплазма (Mycoplasma genitalium), качественное определение ДНК</t>
  </si>
  <si>
    <t>Возбудитель трихомоноза (Trichomonas vaginalis), качественное определение ДНК</t>
  </si>
  <si>
    <t>Цитомегаловирус (Cytomegalovirus, CMV), качественное определение ДНК</t>
  </si>
  <si>
    <t>11. Гистологические исследования</t>
  </si>
  <si>
    <t>Биопсия 1 категории сложности без дополнительных методов исследования</t>
  </si>
  <si>
    <t>Биопсия 2 категории сложности без дополнительных методов исследования</t>
  </si>
  <si>
    <t>Биопсия 3 категории сложности без дополнительных методов исследования</t>
  </si>
  <si>
    <t>Биопсия 4 категории сложности без дополнительных методов исследования</t>
  </si>
  <si>
    <t>Биопсия 5 категории сложности без дополнительных методов исследования</t>
  </si>
  <si>
    <t>12. Генетические исследования</t>
  </si>
  <si>
    <t>Наследственный рак молочной железы и яичников. Исследование мутаций в генах BRCA ½: BRCA1 185delAG, BRCA1 300T&gt;G (C61G), BRCA1 2080delA, BRCA1 4153delA, BRCA1 5382insC, BRCA2 6174delT</t>
  </si>
  <si>
    <t>Заключение врача генетика к услуге «Наследственный рак молочной железы и яичников».</t>
  </si>
  <si>
    <t xml:space="preserve"> 13. Профили исследований</t>
  </si>
  <si>
    <t>13.1. Обследования для гоститализации</t>
  </si>
  <si>
    <t xml:space="preserve">Серологическая диагностика для госпитализации (включает anti-Treponema pallidum,  суммарные антитела): anti-HIV 1,2/Ag p24 (кач.), anti-Treponema pallidum (суммарные) (кач.), anti-HCV (суммарное) (кач.), HBsAg (кач.) </t>
  </si>
  <si>
    <t>Серологическая диагностика для госпитализации: anti-HIV 1/2/Ag p24 (кач.), Syphilis RPR (кач.), anti-HCV (кач.), HBsAg (кач.)</t>
  </si>
  <si>
    <t xml:space="preserve">Система гемостаза (скрининг): АЧТВ, Тромбиновое время, Протромбин  + МНО, Фибриноген, Антитромбин III </t>
  </si>
  <si>
    <t>13.2. Обследование женщин. Флороценоз - оценка микрофлоры влагалища</t>
  </si>
  <si>
    <t xml:space="preserve">Флороценоз: ДНК Candida albicans, ДНК Candida glabrata, ДНК Candida krusei, ДНК Candida parapsilosis/ tropicalis, ДНК Ureaplasma parvum, ДНК Ureaplasma urealyticum, ДНК Mycoplasma hominis, ДНК Cardnerella vaginalis, ДНК Atopobium vaginae, ДНК Enterobacteriaceae, ДНК Staphylococcus spp., ДНК Streptococcus spp., ДНК Lactobacillus spp., ДНК Bacteria spp. </t>
  </si>
  <si>
    <t xml:space="preserve">Флороценоз и Микроскопия: 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Микроскопическое исследование мазка из 2 точек (влагалище, цервикальный канал) </t>
  </si>
  <si>
    <t>Флороценоз  и  NCMT:  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t>
  </si>
  <si>
    <t>Флороценоз и  NCMT и Микроскопия: ДНК Candida albicans, ДНК Candida glabrata, ДНК Candida krusei, ДНК Candida parapsilosis/tropicalis, ДНК Ureaplasma parvum, ДНК Ureaplasma urealyticum, ДНК Mycoplasma hominis, ДНК Cardnerella vaginalis, ДНК Atopobium vaginae, ДНК Enterobacteriaceae, ДНК Staphylococcus spp., ДНК Streptococcus spp., ДНК Lactobacillus spp., ДНК Bacteria spp., ДНК Neisseria gonorrhoeae, ДНК Chlamydia trachomatis, ДНК Mycoplasma genitalium, ДНК Trichomonas vaginalis, Микроскопическое исследование мазка из 2 точек (влагалище, цервикальный канал)</t>
  </si>
  <si>
    <t>Серологическая диагностика TORCH-инфекций (скрининг)</t>
  </si>
  <si>
    <t>13.3. Диагностика урогенитальных инфекций</t>
  </si>
  <si>
    <t xml:space="preserve">Программа  - "Минимум" (7): ДНК Chlamydia trachomatis , ДНК Mycoplasma genitalium, ДНК Trichomonas vaginalis, ДНК Neisseria gonorrhoeae, ДНК Mycoplasma hominis, ДНК U.urealyticum/U.parvum  </t>
  </si>
  <si>
    <t xml:space="preserve">Программа - "Медиум" (9): ДНК Chlamydia trachomatis , ДНК Mycoplasma genitalium, ДНК Trichomonas vaginalis, ДНК Neisseria gonorrhoeae, ДНК Mycoplasma hominis, ДНК U.urealyticum/U.parvum, ДНК Gardnerella vaginalis, ДНК Candida albicans </t>
  </si>
  <si>
    <t xml:space="preserve">Программа - "Максимум" (12): ДНК Chlamydia trachomatis , ДНК Mycoplasma genitalium, ДНК Trichomonas vaginalis, ДНК Neisseria gonorrhoeae, ДНК Mycoplasma hominis, ДНК U.urealyticum/U.parvum, ДНК Gardnerella vaginalis, ДНК Candida albicans, ДНК Cytomegalovirus, ДНК Herpes simplex virus I/ Herpes simplex virus II  </t>
  </si>
  <si>
    <t xml:space="preserve">Программа  - "Премиум" (15): ДНК Chlamydia trachomatis , ДНК Mycoplasma genitalium, ДНК Trichomonas vaginalis, ДНК Neisseria gonorrhoeae, ДНК Mycoplasma hominis, ДНК U.urealyticum/U.parvum, ДНК Gardnerella vaginalis, ДНК Candida albicans, ДНК Cytomegalovirus, ДНК Herpes simplex virus I/ Herpes simplex virus II, ДНК Treponema pallidum,  ДНК ВПЧ 6/11    </t>
  </si>
  <si>
    <t>13.4. Диагностика заболеваний крови (анемии)</t>
  </si>
  <si>
    <t xml:space="preserve">Диагностика макроцитарной анемии: Витамин В12 (цианокобаламин), Фолиевая кислота, АТ к фактору Кастла и париетальным клеткам IgG (кач.) </t>
  </si>
  <si>
    <t xml:space="preserve">Диагностика железодефицитной анемии: Железо, ОЖСС, НЖСС, Трансферрин, Процент насыщения трансферрина железом, Общий анализ крови (без лейкоцитарной формулы и без СОЭ) </t>
  </si>
  <si>
    <t>13.5. Диагоностика заболеваний желудка</t>
  </si>
  <si>
    <t>Гастропанель</t>
  </si>
  <si>
    <t>13.6. Диагностика вирусных заболеваний печени</t>
  </si>
  <si>
    <t xml:space="preserve">Первичная диагностика гепатитов: anti-HAV IgM (кач.), HBsAg (кач.), anti-HBcore IgM (кач.), anti-HCV (кач.), anti-HCV IgM (кач.), АЛТ, АСТ </t>
  </si>
  <si>
    <t>13.7. Диагностика углеводного обмена (метаболический синдром)</t>
  </si>
  <si>
    <t xml:space="preserve">Лишний вес (с 18 лет): Холестерин общий, ЛПВП–холестерин, ЛПНП- холестерин, Триглицериды, Инсулин, С-пептид,  С-реактивный белок (Высочувствительный метод), Кортизол,  ТТГ,  Лептин, Гликозилированный гемоглобин, Глюкоза (натощак),  Индекс НОМА </t>
  </si>
  <si>
    <t>13.8. Диагностика патологии соединительной ткани</t>
  </si>
  <si>
    <t xml:space="preserve">Диагностика патологии соединительной ткани: Общий белок, белковые фракции, С-реактивный белок, Ревматоидный фактор, Антистрептолизин-0,  АТ к двухспиральной ДНК (кол.), АТ к односпиральной ДНК (кол.), АТ к ядерным антигенам (п.кол.) </t>
  </si>
  <si>
    <t xml:space="preserve">Диагностика ревматоидного артрита: Ревматоидный фактор, АТ к циклическому цитрулиновому пептиду (кол.), АТ к модифицированному цитруллинированному виментину (кач.), АТ к ревматоидному фактору IgM (кач.) </t>
  </si>
  <si>
    <t>Диагностика остеопороза: Щелочная фосфатаза, Кальций, Фосфор, Паратиреоидный гормон, Остеокальцин, Cross Laps Р1NР , Кальцитонин</t>
  </si>
  <si>
    <t>13.9. Диагностика паразитарных заболеваний</t>
  </si>
  <si>
    <t>Серологическая диагностика паразитарных заболеваний: anti-Giardia Lamblia (cуммарные: IgG, IgM, IgA) (кач.), anti-Opisthorchis IgG (п.кол.), anti- Echinococcus  IgG (п.кол.), anti-Toxocara IgG (п.кол.), anti-Trichinella IgG (п.кол.), anti- Ascaris IgG (п.кол.)</t>
  </si>
  <si>
    <t xml:space="preserve">Диагностика паразитарных инвазий, распространённых в средней полосе: anti-Giardia Lamblia (cуммарные: IgG, IgM, IgA) (кач.), anti-Toxocara IgG (п.кол.), anti-Ascaris lumbricoides IgG (п.кол.) </t>
  </si>
  <si>
    <t xml:space="preserve">Рентгенология </t>
  </si>
  <si>
    <t>Рентгеноскопия и рентгенография органов грудной клетки</t>
  </si>
  <si>
    <t>Обзорная рентгенография  сердца в 3-х проекциях с контрастированным пищевода</t>
  </si>
  <si>
    <t>Исследование гортаноглотки (3 снимка)</t>
  </si>
  <si>
    <t>Исследование пищевода с контрастом (4 снимка)</t>
  </si>
  <si>
    <t>Рентгеноскопия и рентгенография пищевода, желудка, двенадцатиперстной кишки</t>
  </si>
  <si>
    <t>Обзорная рентгенография желчного пузыря</t>
  </si>
  <si>
    <t>Рентгенография придаточных пазух носа, глазницы, скуловой кости, нижней челюсти, костей носа, носоглотки</t>
  </si>
  <si>
    <t>Придаточных пазух носа в 2-х проекциях</t>
  </si>
  <si>
    <t>Костей носа в 2-х проекциях</t>
  </si>
  <si>
    <t>Обзорная рентгенография черепа в 2-х проекциях</t>
  </si>
  <si>
    <t>Рентгенография  нижней челюсти в 2-х проекциях</t>
  </si>
  <si>
    <t>Рентгенография турецкого седла в 2-х проекциях (прицельно)</t>
  </si>
  <si>
    <t>Рентгенография запястья в 2-х проекциях</t>
  </si>
  <si>
    <t>Рентгенография локтевого  сустава в 2-х проекциях</t>
  </si>
  <si>
    <t>Рентгенография плечевого сустава  в 1-й проекции</t>
  </si>
  <si>
    <t>Рентгенография лопатки (1 снимок)</t>
  </si>
  <si>
    <t>Рентгенография плечевой кости (2снимка)</t>
  </si>
  <si>
    <t>Рентгенография ключицы (1 снимка)</t>
  </si>
  <si>
    <t>Рентгенография трубчатых костей предплечья (2 снимка)</t>
  </si>
  <si>
    <t>Рентгенография ребер (1 снимок)</t>
  </si>
  <si>
    <t>Рентгенография стопы в 2-х проекциях</t>
  </si>
  <si>
    <t>Рентгенография голеностопного сустава а 2-х проекциях</t>
  </si>
  <si>
    <t>Рентгенография коленного сустава (2 снимка)</t>
  </si>
  <si>
    <t>Рентгенография тазобедренного сустава в 1-й проекции</t>
  </si>
  <si>
    <t xml:space="preserve">Рентгенография костей таза </t>
  </si>
  <si>
    <t>Рентгенография бедренной кости (1 снимок)</t>
  </si>
  <si>
    <t>Рентгенография пяточной кости (1 снимок)</t>
  </si>
  <si>
    <t>Рентгенография пяточной кости (2 снимка)</t>
  </si>
  <si>
    <t>Рентгенография одного пальца (2 снимка)</t>
  </si>
  <si>
    <t>Рентегография шейного отдела позвоночника 2 снимка)</t>
  </si>
  <si>
    <t>Рентгенография грудного отдела позвоночника в 2-х проекциях</t>
  </si>
  <si>
    <t>Рентгенография грудного отдела позвоночника + функциональные пробы (4 снимка)</t>
  </si>
  <si>
    <t>Рентгенография поясничного, крестцового отдела позвоночника и копчика</t>
  </si>
  <si>
    <t>Рентгенография пояснично-крестцового отдела позвоночника с функциональными пробами</t>
  </si>
  <si>
    <t>Рентгенография костей голени  в 2-х проекциях</t>
  </si>
  <si>
    <t>Обзорная рентгенография брюшной полости  (1 снимк)</t>
  </si>
  <si>
    <t>Обзорная рентгенография мочевой системы (1 снимка)</t>
  </si>
  <si>
    <t>Рентгенография шейных позвонков (С1 - С2) через открытый рот (2 снимка)</t>
  </si>
  <si>
    <t>Рентгенография зубов (1 снимок)</t>
  </si>
  <si>
    <t xml:space="preserve">Ортопантограммы </t>
  </si>
  <si>
    <t>Маммография (4 снимка)</t>
  </si>
  <si>
    <t>Рентгенография шейного отдела позвоночника в 2-х проекциях с функциональными пробами</t>
  </si>
  <si>
    <t>Рентгенография грудины (2 снимка)</t>
  </si>
  <si>
    <t>Рентгенография илеосакральных сочленений (2 снимка)</t>
  </si>
  <si>
    <t>Рентгенография височно-челюстного сустава в 1-й прекции</t>
  </si>
  <si>
    <t>Рентгенография носоглотки в 1-й проекции</t>
  </si>
  <si>
    <t>Рентгеноскопия и рентгенография пищевода (самостоятельная) с досмотром легких</t>
  </si>
  <si>
    <t>Рентгенография пассажа бария по тонкому и толстому кишечнику</t>
  </si>
  <si>
    <t>Рентгенография обзорная мочевого пузыря (1 снимок)</t>
  </si>
  <si>
    <t>Рентгенография кисти сустава в 2-х проекциях или обе кисти в 1-й проекции</t>
  </si>
  <si>
    <t>Рентгенография одной фаланги пальца в 2-х проекциях</t>
  </si>
  <si>
    <t>Описание рентгеновского снимка врачом</t>
  </si>
  <si>
    <t>Стоматология ортопедическая</t>
  </si>
  <si>
    <t>Первичная консультация стоматолога-ортопеда</t>
  </si>
  <si>
    <t xml:space="preserve"> Несъемное протезирование</t>
  </si>
  <si>
    <t>Снятие и цементировка коронки</t>
  </si>
  <si>
    <t>Оттиски</t>
  </si>
  <si>
    <t>Коронки пластмассовые отечественные временные каппы</t>
  </si>
  <si>
    <t>Коронки цельнолитые металлические  КХС</t>
  </si>
  <si>
    <t xml:space="preserve">Коронки металлопластмассовые КХС </t>
  </si>
  <si>
    <t>Коронки металлокерамические Дуцера</t>
  </si>
  <si>
    <t>Коронки металлокерамические  IVOCLAR</t>
  </si>
  <si>
    <t xml:space="preserve">Коронки металлокерамические  ДИЗАЙН </t>
  </si>
  <si>
    <t xml:space="preserve">Фасетки соответственно  коронкам  МК Дуцера </t>
  </si>
  <si>
    <t>Фасетки соответственно  коронкам  IVOCLAR</t>
  </si>
  <si>
    <t>Фасетки соответственно  коронкам  ДИЗАЙН</t>
  </si>
  <si>
    <t>Литки соответствующие коронкам</t>
  </si>
  <si>
    <t>Вкладки штифтовые</t>
  </si>
  <si>
    <t>Изготовление накладки окклюзионной (лапки)</t>
  </si>
  <si>
    <t xml:space="preserve">Съемные протезы (пластиночные)  из импортного материала </t>
  </si>
  <si>
    <t>Съемный пластмассовый протез 1-4 зуба</t>
  </si>
  <si>
    <t>Съемный пластмассовый протез 4-13 зубов</t>
  </si>
  <si>
    <t>Полный съемный протез в анатомическом артикуляторе с применением индивидуальных ложек</t>
  </si>
  <si>
    <t>Нейлоновый протез</t>
  </si>
  <si>
    <t>Съемные бюгельные протезы</t>
  </si>
  <si>
    <t>Базис литой  верхней челюсти КХС</t>
  </si>
  <si>
    <t>Базис литой  нижней  челюсти КХС</t>
  </si>
  <si>
    <t>Огнеупорные модели</t>
  </si>
  <si>
    <t>Кламмер  опорноудерживающий КХС</t>
  </si>
  <si>
    <t>Кламмер РОУЧА КХС</t>
  </si>
  <si>
    <t>Кламмер Джексона</t>
  </si>
  <si>
    <t xml:space="preserve">Одно звено многозвеньевого кламмера </t>
  </si>
  <si>
    <t>Седло (сетка)</t>
  </si>
  <si>
    <t>Кант ограничительный</t>
  </si>
  <si>
    <t>Кламмер гнутый</t>
  </si>
  <si>
    <t xml:space="preserve">Кламмер МК (пара) Германия </t>
  </si>
  <si>
    <t xml:space="preserve"> Прочие работы</t>
  </si>
  <si>
    <t>Перелом базиса (один)</t>
  </si>
  <si>
    <t>Приварка зуба (одного)</t>
  </si>
  <si>
    <t>Приварка кламмера (одного)</t>
  </si>
  <si>
    <t>Коррекция протезов не изготовленных в поликлинике</t>
  </si>
  <si>
    <t>Перебазировка</t>
  </si>
  <si>
    <t>Посещение врача стоматолога-ортопеда</t>
  </si>
  <si>
    <t xml:space="preserve">Стоматология </t>
  </si>
  <si>
    <t>Прием стоматолога первичный, амбулаторный</t>
  </si>
  <si>
    <t>Прием стоматолога повторный, амбулаторный</t>
  </si>
  <si>
    <t>Прием стоматолога, профилактический</t>
  </si>
  <si>
    <t>Прием стоматолога - хирурга первичный, амбулаторный</t>
  </si>
  <si>
    <t>Прием стоматолога  - хирурга повторный, амбуларорный</t>
  </si>
  <si>
    <t xml:space="preserve">Анестезия: </t>
  </si>
  <si>
    <t>·местная в виде спрея</t>
  </si>
  <si>
    <t>·местная карпульная</t>
  </si>
  <si>
    <t>·местная мандибулярная</t>
  </si>
  <si>
    <t xml:space="preserve">·интралигаминтарным шприцом </t>
  </si>
  <si>
    <t>Механическая и медикаментозная обработка полости зубов</t>
  </si>
  <si>
    <t>Коагуляция десны</t>
  </si>
  <si>
    <t>Лечебные прокладки на проекции пульпы</t>
  </si>
  <si>
    <t>Гемисекция одного зуба</t>
  </si>
  <si>
    <t>Остеопластика</t>
  </si>
  <si>
    <t>Премедикация</t>
  </si>
  <si>
    <t>Наложение одного шва</t>
  </si>
  <si>
    <t>Удаление инородного тела из ротовой полости</t>
  </si>
  <si>
    <t>Лечение стоматологических заболеваний аппаратом "Сургетрон"</t>
  </si>
  <si>
    <t xml:space="preserve">Наложение пломбы  цементной (отечественного производства) </t>
  </si>
  <si>
    <t>Прокладка стекломер  (импортная)</t>
  </si>
  <si>
    <t>Наложение пломбы  химического отверждения (зарубежного производства)</t>
  </si>
  <si>
    <t>Наложение пломбы светового отверждения (зарубежного производства)</t>
  </si>
  <si>
    <t>Инъекции лекарственных веществ</t>
  </si>
  <si>
    <t>Наложение девитализирующих веществ</t>
  </si>
  <si>
    <t>Наложение временной пломбы</t>
  </si>
  <si>
    <t>Медикаментозная, механическая и химическая обработка 1–го корневого канала</t>
  </si>
  <si>
    <t>Пломбирование одного  канала (отечественными пастами)</t>
  </si>
  <si>
    <t>Пломбирование одного  канала (импортная  паста)</t>
  </si>
  <si>
    <t>Пломбирование одного  канала гуттаперчевыми штифтами(импортные пасты)</t>
  </si>
  <si>
    <t>Применения анкерных, парапульпарных штифтов-1 штифт</t>
  </si>
  <si>
    <t>Снятие  пломбы, трепанация зуба.</t>
  </si>
  <si>
    <t>Обработка1 канала лечебной пастой и раствором (1 сеанс)</t>
  </si>
  <si>
    <t>Распломбировка каналов:</t>
  </si>
  <si>
    <t xml:space="preserve">Распломбировка 1 корневого канала пломбированного на окись цинковой основе </t>
  </si>
  <si>
    <t>Распломбировка пломбированного полимеризующей пастой (р-формал)</t>
  </si>
  <si>
    <t>Распломбировка пломбированного фосфат – цементом (анкерными, серебряными штифтами)</t>
  </si>
  <si>
    <t>Покрытие фтор-лаком (2 зуба)</t>
  </si>
  <si>
    <t>Запечатование фисур (фиссулатом)</t>
  </si>
  <si>
    <t>Кюретаж в области 2-х зубов при обострении парадонтита</t>
  </si>
  <si>
    <t xml:space="preserve">Снятие зубных отложений в области 1 зуба </t>
  </si>
  <si>
    <t>Наложение лечебных повязок в области 2-х зубов</t>
  </si>
  <si>
    <t xml:space="preserve">Избирательная пришлифовка одного зуба. </t>
  </si>
  <si>
    <t>Лечение заболеваний слизистой оболочки полости рта (за один сеанс)</t>
  </si>
  <si>
    <t>Удаление зуба  - Однокорневого</t>
  </si>
  <si>
    <t>Удаление зуба  - Двухкорневого</t>
  </si>
  <si>
    <t xml:space="preserve">Удаление зуба  - Трехкорневого </t>
  </si>
  <si>
    <t>Удаление зуба мудрости</t>
  </si>
  <si>
    <t>За сложность при  удалении зуба</t>
  </si>
  <si>
    <t>Перевязка после удаления зуба</t>
  </si>
  <si>
    <t>Лечение периостита, абсцесса (вскрытие и дренаж)</t>
  </si>
  <si>
    <t xml:space="preserve">Перевязка после сложного хирургического вмешательства; снятие швов </t>
  </si>
  <si>
    <t>Лечение перикоронорита, иссечение капюшона</t>
  </si>
  <si>
    <t>Лечение альвеолита с кюретажем лунки</t>
  </si>
  <si>
    <t>Лечение пародонтита (2 зуба)</t>
  </si>
  <si>
    <t>Операция цистектомия</t>
  </si>
  <si>
    <t>Операция иссечения доброкачественных опухолей в полости рта</t>
  </si>
  <si>
    <t>Операция удаление подвижного фрагмента зуба</t>
  </si>
  <si>
    <t>Механическая и медикаментозная остановка кровотечения</t>
  </si>
  <si>
    <t>Операция пластики уздечки верхней губы, нижней губы, тяжи</t>
  </si>
  <si>
    <t>Художественная реставрация зубов</t>
  </si>
  <si>
    <t>Дентинный герметик световой на 1 зуб</t>
  </si>
  <si>
    <t>Снятие налета курильщика с 1 зуба, цветных налетов</t>
  </si>
  <si>
    <t>Снятие зубных отложений ультразвуковым методом (1 сторона 7 зубов)</t>
  </si>
  <si>
    <t>Полировка зубов образивными пастами (1 сторона 7 зубов)</t>
  </si>
  <si>
    <t>Отбеливание депульпированного зуба (один сеанс)</t>
  </si>
  <si>
    <t xml:space="preserve">Снятие коронки </t>
  </si>
  <si>
    <t>Биопсия из полости рта (без стоимости исследования)</t>
  </si>
  <si>
    <t>Визиография 1 или 2 рядом расположенных зубов</t>
  </si>
  <si>
    <t>Электроодонтодиагностика (ЭОД)</t>
  </si>
  <si>
    <t>Расширение корневых каналов (один корневой канал)</t>
  </si>
  <si>
    <t>Депо-форез одного канала (1 сеанс)</t>
  </si>
  <si>
    <t xml:space="preserve">Альвеолотомия </t>
  </si>
  <si>
    <t>Удаление молочного зуба</t>
  </si>
  <si>
    <t>Чтение рентгенограммы (обзорный снимок)</t>
  </si>
  <si>
    <t>Чтение рентгенограммы (прицельный снимок)</t>
  </si>
  <si>
    <t>Обработка слизистой регенерирующими препаратами</t>
  </si>
  <si>
    <t>Шлифовка и полировка пломбы</t>
  </si>
  <si>
    <t>Закрытие перфораций твердых тканей зуба</t>
  </si>
  <si>
    <t>Наложение ретракционной нити (один зуб)</t>
  </si>
  <si>
    <t>Удаление временной пломбы</t>
  </si>
  <si>
    <t>Раскрытие полости зуба</t>
  </si>
  <si>
    <t>Ампутация пульпы с медобработкой</t>
  </si>
  <si>
    <t>Медикаментозная обработка одного пародонтального кармана</t>
  </si>
  <si>
    <t>Подготовка одного канала под культевую вкладку</t>
  </si>
  <si>
    <t>Экстерпация, удаление распада из одного канала</t>
  </si>
  <si>
    <t>Прокладки изолирующие цементные</t>
  </si>
  <si>
    <t>Пломбировка жидкотекучими композитамисветового отверждения</t>
  </si>
  <si>
    <t>Пломбировка одного канала временными лечебными пастами импортного производства</t>
  </si>
  <si>
    <t>Трепанация (перфорация) искусственной коронки (металлокерамическая, цельнолитая)</t>
  </si>
  <si>
    <t>Восстановление коронковой части многокорневого зуба, при разрушении более 50% объема светоотверждаемым материалом</t>
  </si>
  <si>
    <t>Восстановление коронковой части многокорневого зуба, при разрушении менее 50% объема светоотверждаемым материалом</t>
  </si>
  <si>
    <t>Восстановление коронковой части однокорневого зуба, при разрушении более 50% объема светоотверждаемым материалом</t>
  </si>
  <si>
    <t>Восстановление коронковой части однокорневого зуба, при разрушении менее 50% объема светоотверждаемым материалом</t>
  </si>
  <si>
    <t xml:space="preserve">Физиотерапия  </t>
  </si>
  <si>
    <t xml:space="preserve">Прием врача-физиотерапевта, лечебно-диагностический первичный, амбулаторный </t>
  </si>
  <si>
    <t xml:space="preserve">Прием врача-физиотерапевта, лечебно-диагностический повторный, амбулаторный </t>
  </si>
  <si>
    <t>Магнитотерапия (1 поле)</t>
  </si>
  <si>
    <t>УВЧ-терапия, ДМВ-терапия</t>
  </si>
  <si>
    <t>Дарсонвализация токинадтональной частоты (1 поле)</t>
  </si>
  <si>
    <t>УФО-терапия</t>
  </si>
  <si>
    <t>Интерференцтерапия</t>
  </si>
  <si>
    <t xml:space="preserve">Лазеротерапия 1 поле                                                           </t>
  </si>
  <si>
    <t>Лазеротерапия 4-6 полей</t>
  </si>
  <si>
    <t>Магнитовибротермотерапия (1 поле) аппарат "Hot Megher"</t>
  </si>
  <si>
    <t>Фонофорез 1 поле</t>
  </si>
  <si>
    <t>Гипертермия</t>
  </si>
  <si>
    <t>Гипертермия и криотерапия</t>
  </si>
  <si>
    <t>Криотерапия</t>
  </si>
  <si>
    <t>Компрессионный лимфодренаж на аппарате  "Медомер" (1 поле)</t>
  </si>
  <si>
    <t>КУФ-облучение (короткие ультрафиолетовые лучи)</t>
  </si>
  <si>
    <t>СМВ-терапия (сантиметровые волны)</t>
  </si>
  <si>
    <t>Прессотерапия</t>
  </si>
  <si>
    <t>Иглорефлексотерапия</t>
  </si>
  <si>
    <t>Массаж  (один сеанс)</t>
  </si>
  <si>
    <t xml:space="preserve">Лечебный массаж спины (1 один сеанс)                                                        </t>
  </si>
  <si>
    <t xml:space="preserve">Лечебный массаж грудной клетки (1 один сеанс)                                </t>
  </si>
  <si>
    <t xml:space="preserve">Лечебный массаж шейно-грудного отдела (область задней поверхности шеи до I поясничного позвонка, 1 одинс сеанс)                           </t>
  </si>
  <si>
    <t xml:space="preserve">Лечебный массаж воротниковой зоны (1 один сеанс)                          </t>
  </si>
  <si>
    <t xml:space="preserve">Лечебный массаж пояснично-крестцовой зоны ( 1 одинс сеанс)                     </t>
  </si>
  <si>
    <t xml:space="preserve">Лечебный массаж конечности ( 1 один сеанс)                                             </t>
  </si>
  <si>
    <t xml:space="preserve">Лечебный массаж головы ( 1 один сеанс)                                                          </t>
  </si>
  <si>
    <t xml:space="preserve">Лечебный массаж сустава  ( 1 один сеанс)                                                                        </t>
  </si>
  <si>
    <t xml:space="preserve">Лечебный массаж области позвоночника (задняя поверхность шеи, спины, и пояснично- крестцовой области). (1 один сеанс)  </t>
  </si>
  <si>
    <t xml:space="preserve">Лечебный массаж спины и поясницы (от VII шейного позвонка до крестца) (1 один сеанс)                              </t>
  </si>
  <si>
    <t xml:space="preserve">Лечебный массаж лица (1 один сеанс)  </t>
  </si>
  <si>
    <t xml:space="preserve">Лечебный массаж шеи (1 один сеанс)  </t>
  </si>
  <si>
    <t xml:space="preserve">Лечебный массаж верхней конечности, надплечья, области лопатки (1 один сеанс)  </t>
  </si>
  <si>
    <t xml:space="preserve">Лечебный массаж передней брюшной стенки (1 один сеанс)  </t>
  </si>
  <si>
    <t xml:space="preserve">Сегментарный массаж пояснично-крестцовой области (1 один сеанс)  </t>
  </si>
  <si>
    <t xml:space="preserve">Сегментарный массаж шейно-грудного отдела позвоночника (1 один сеанс)  </t>
  </si>
  <si>
    <t>Антицеллюлитный массаж</t>
  </si>
  <si>
    <t xml:space="preserve">Лечебная физкультура и водолечение   </t>
  </si>
  <si>
    <t>Первичный прием инструктора ЛФК</t>
  </si>
  <si>
    <t>Повторный прием инструктора ЛФК</t>
  </si>
  <si>
    <t>Вибромассаж (один сеанс 15 мин)</t>
  </si>
  <si>
    <t>Метод проведения занятий по лечебной физкультуре-групповой</t>
  </si>
  <si>
    <t>Метод проведения занятий по лечебной физкультуре-индивидуальный</t>
  </si>
  <si>
    <t>Механический массаж стоп (один сеанс 10 мин)</t>
  </si>
  <si>
    <t>ЛФК занятия с использование тренажеров при различных заболеваниях (одно занятие 30 мин)</t>
  </si>
  <si>
    <t>Метод проведения занятий по лечебной физкультуре в мини-группе</t>
  </si>
  <si>
    <t xml:space="preserve">Процедурный кабинет </t>
  </si>
  <si>
    <t>Внутримышечная или подкожная инъекция (без стоимости лекарственных препаратов)</t>
  </si>
  <si>
    <t xml:space="preserve">Внутривенная инфузия струйная (без стоимости лекарственных препаратов) </t>
  </si>
  <si>
    <t>Ваккумный забор крови</t>
  </si>
  <si>
    <t>Аутогемотерапия (1 процедура)</t>
  </si>
  <si>
    <t>Взятие материала на бактериальное исследование</t>
  </si>
  <si>
    <t>Мазки на дифтерию</t>
  </si>
  <si>
    <t xml:space="preserve">Медицинское освидетельствование для получения справки </t>
  </si>
  <si>
    <t>Санаторно-курортная карта (форма 072 у-04), справка в бассейн</t>
  </si>
  <si>
    <t>Медицинская справка  (форма 086/у) для поступления на учебу, на работу (ПНД, НД по месту жительства)</t>
  </si>
  <si>
    <t>Справка для трудоустройства (включая у.ф. № 086-1/у на должность судьи) (терапевт, хирург, невролог, офтальмолог, отоларинголог, рентгеновское, лабораторное исследование, врачебное заключение)</t>
  </si>
  <si>
    <t>Справка о прохождении водительской комиссии (без стоимости ЭЭГ, ПНД и НД по месту жительства)</t>
  </si>
  <si>
    <t>Справка на право ношения оружия у/ф-046-1 (ПНД и НД по месту жительства)</t>
  </si>
  <si>
    <t>Медицинское заключение при проведении предварительных (периодических медицинских осмотров) работников к выполнению отдельных видов работ занятых на тяжёлых работах с вредными и опасными условиями труда в т.ч прикреплённых от страховых компаний</t>
  </si>
  <si>
    <t>Медицинское заключение (форма № 001-ГС/у) для поступления на государственную и муниципальную службу и прохождение профилактических медицинских осмотров госслужащих у/ф № 001-гс/у  (ПНД и НД по месту жительства)</t>
  </si>
  <si>
    <t>Справка об отсутствии медицинских противопоказаний для работы с использованием сведений, составляющих государственную тайну (ПНД и НД по месту жительства)</t>
  </si>
  <si>
    <t xml:space="preserve">Медицинская помощь на дому </t>
  </si>
  <si>
    <t>Прием терапевта на дому без использования автомобиля в шаговой доступности (500 м от поликлиники)</t>
  </si>
  <si>
    <t>Прием терапевта на дому с выездом по Москве в пределах МКАД</t>
  </si>
  <si>
    <t>Программы  обслуживания</t>
  </si>
  <si>
    <t>Профилактика факторов риска хронических заболеваний</t>
  </si>
  <si>
    <t>Скрининг "Эндокринная система под контролем(обследование)"</t>
  </si>
  <si>
    <t>Программа годового комплексного наблюдения пациентов, страдающих сахарным диабетом I типа</t>
  </si>
  <si>
    <t>Программа годового комплексного наблюдения пациентов, страдающих сахарным диабетом II типа</t>
  </si>
  <si>
    <t>Обследование щитовидной железы (кроме тиретоксикоза)</t>
  </si>
  <si>
    <t>Диагностика нарушений фосфорно-кальциевого обмена</t>
  </si>
  <si>
    <t>Программа экспресс-диагностики "День здоровья женщины"</t>
  </si>
  <si>
    <t>Годовое медицинское обслуживание с выездом на дом (в пределах МКАД)</t>
  </si>
  <si>
    <t>Годовое медицинское обслуживание без выезда на дом.</t>
  </si>
  <si>
    <t>Годовое медицинское обслуживание с выездом на дом (в пределах МКАД), без стоматологии</t>
  </si>
  <si>
    <t>Годовое медицинское обслуживание без выезда на дом, без стоматологии.</t>
  </si>
  <si>
    <t>CheckUp - "Программа по неврологии "Здоровый мозг"</t>
  </si>
  <si>
    <t>CheckUp - "Программа "Профилактика глаукомы"</t>
  </si>
  <si>
    <t>CheckUp - "Экспресс программа "Женское здоровье"</t>
  </si>
  <si>
    <t>CheckUp - "Программа "Никто кроме Вас" (для женщин)"</t>
  </si>
  <si>
    <t>CheckUp - "Программа "Никто кроме Вас" (для мужчин)"</t>
  </si>
  <si>
    <t>CheckUp - "Программа "Для себя любимой"</t>
  </si>
  <si>
    <t>CheckUp - "Онко - урологический"</t>
  </si>
  <si>
    <t>CheckUp - "Онко - гинекологический"</t>
  </si>
  <si>
    <t>CheckUp - "Программа ранней диагностики колоректального рака (рак прямой кишки)"</t>
  </si>
  <si>
    <t>CheckUp - "Программа "Каникулы для родителей"</t>
  </si>
  <si>
    <t>CheckUp - "Комплексное обследование сердца"</t>
  </si>
  <si>
    <t>CheckUp - "Программа кардиология Кардио Нрофи"</t>
  </si>
  <si>
    <t>CheckUp - "Программа кардиология Кардио Эксперт"</t>
  </si>
  <si>
    <t>CheckUp - "Пусть еда станет удовольствием"</t>
  </si>
  <si>
    <t>CheckUp - "Гинекологическое обследование"</t>
  </si>
  <si>
    <t>CheckUp - "Обследование щитовидной железы"</t>
  </si>
  <si>
    <t>Комплексная программа лечения "Оказание дополнительных медицинских услуг"</t>
  </si>
  <si>
    <t>Комплексная программа лечения "Оказание дополнительных медицинских услуг" без физиотерапии</t>
  </si>
  <si>
    <t>Полугодовое медицинское обслуживание с выездом на дом (в пределах МКАД)</t>
  </si>
  <si>
    <t>Полугодовое медицинское обслуживание без выезда на дом.</t>
  </si>
  <si>
    <t>Полугодовое медицинское обслуживание с выездом на дом (в пределах МКАД), без стоматологии</t>
  </si>
  <si>
    <t>Полугодовое медицинское обслуживание без выезда на дом, без стоматологии.</t>
  </si>
  <si>
    <t xml:space="preserve">Комплексная программа лечения (квартальная) "Оказание дополнительных медицинских услуг" </t>
  </si>
  <si>
    <t xml:space="preserve">Комплексная программа лечения (полугодовая) "Оказание дополнительных медицинских услуг" </t>
  </si>
  <si>
    <t>Медицинские осмотры</t>
  </si>
  <si>
    <t>Проведение предсменных, предрейсовых и послесменных, послерейсовых медицинских осмотров (1 осмотр 1 человека в день)</t>
  </si>
  <si>
    <t>Проведение предсменных, предрейсовых и послесменных, послерейсовых медицинских осмотров более 10 человек (1 осмотр 1 человека в день)</t>
  </si>
  <si>
    <t>Проведение предсменных, предрейсовых и послесменных, послерейсовых медицинских осмотров более 100 человек  (1 осмотр 1 человека в день)</t>
  </si>
  <si>
    <t>Проведение предсменных, предрейсовых и послесменных, послерейсовых медицинских осмотров более 150 человек (1 осмотр 1 человека в день)</t>
  </si>
  <si>
    <t>Проведение диспансеризации государственных служащих (Мужчина до 40 лет)</t>
  </si>
  <si>
    <t>Проведение диспансеризации государственных служащих (Мужчина после 40 лет)</t>
  </si>
  <si>
    <t>Проведение диспансеризации государственных служащих (Женщина до 40 лет)</t>
  </si>
  <si>
    <t>Проведение диспансеризации государственных служащих (Женщина после 40 лет)</t>
  </si>
  <si>
    <t>№ 71/ОД от 01.03.2019</t>
  </si>
  <si>
    <t>Приложение №2</t>
  </si>
  <si>
    <t xml:space="preserve">Прейскурант цен на медицинские услуги, </t>
  </si>
  <si>
    <t xml:space="preserve">оказываемые ФГБУ «МФК Минфина России» </t>
  </si>
  <si>
    <t>(г. Домодедово, Каширское шоссе, д. 112)</t>
  </si>
  <si>
    <t xml:space="preserve"> </t>
  </si>
  <si>
    <t>Наименование услуги</t>
  </si>
  <si>
    <t>Для физических и юридических лиц</t>
  </si>
  <si>
    <t>1. Прием врачей</t>
  </si>
  <si>
    <t>01001</t>
  </si>
  <si>
    <t xml:space="preserve">Первичный прием врача-терапевта* </t>
  </si>
  <si>
    <t>01002</t>
  </si>
  <si>
    <t>Повторный прием врача-терапевта*</t>
  </si>
  <si>
    <t>01003</t>
  </si>
  <si>
    <t xml:space="preserve">Первичный прием врача-кардиолога*  </t>
  </si>
  <si>
    <t>01004</t>
  </si>
  <si>
    <t>Повторный прием врача-кардиолога*</t>
  </si>
  <si>
    <t>01005</t>
  </si>
  <si>
    <t>Первичный прием врача-невролога*</t>
  </si>
  <si>
    <t>01006</t>
  </si>
  <si>
    <t>Повторный прием врача-невролога*</t>
  </si>
  <si>
    <t>01007</t>
  </si>
  <si>
    <t xml:space="preserve">Первичный прием врача-эндокринолога* </t>
  </si>
  <si>
    <t>01008</t>
  </si>
  <si>
    <t>Повторный прием врача-эндокринолога*</t>
  </si>
  <si>
    <t>01009</t>
  </si>
  <si>
    <t>Первичный прием врача – педиатра*</t>
  </si>
  <si>
    <t>01010</t>
  </si>
  <si>
    <t>Повторный прием врача – педиатра*</t>
  </si>
  <si>
    <t>01011</t>
  </si>
  <si>
    <t>Первичный прием врача-физиотерапевта*</t>
  </si>
  <si>
    <t>01012</t>
  </si>
  <si>
    <t>Повторный прием врача-физиотерапевта*</t>
  </si>
  <si>
    <t>01013</t>
  </si>
  <si>
    <t>Первичный прием врача – психотерапевта*</t>
  </si>
  <si>
    <t>01014</t>
  </si>
  <si>
    <t>Повторный прием врача – психотерапевта*</t>
  </si>
  <si>
    <t>01015</t>
  </si>
  <si>
    <t>Групповая психотерапия (до 10 чел.)*</t>
  </si>
  <si>
    <t>01016</t>
  </si>
  <si>
    <t>Консультация врача мануального терапевта, первичная</t>
  </si>
  <si>
    <t>01017</t>
  </si>
  <si>
    <t>Консультация врача мануального терапевта, повторная</t>
  </si>
  <si>
    <t>01018</t>
  </si>
  <si>
    <t>Консультация врача кардиолога к.м.н, первичная</t>
  </si>
  <si>
    <t>01019</t>
  </si>
  <si>
    <t>Консультация врача кардиолога к.м.н, повторная</t>
  </si>
  <si>
    <t>01020</t>
  </si>
  <si>
    <t>Консультация врача кардиолога д.м.н, первичная</t>
  </si>
  <si>
    <t>01021</t>
  </si>
  <si>
    <t>Консультация врача кардиолога д.м.н, повторная</t>
  </si>
  <si>
    <t>01022</t>
  </si>
  <si>
    <t>Первичный прием врача-уролога</t>
  </si>
  <si>
    <t>01023</t>
  </si>
  <si>
    <t>Повторный прием врача-уролога</t>
  </si>
  <si>
    <t>01024</t>
  </si>
  <si>
    <t>Первичный прием врача-оториноларинголога</t>
  </si>
  <si>
    <t>01025</t>
  </si>
  <si>
    <t>Повторный прием врача-оториноларинголога</t>
  </si>
  <si>
    <t>01026</t>
  </si>
  <si>
    <t>Первичный прием врача-гинеколога</t>
  </si>
  <si>
    <t>01027</t>
  </si>
  <si>
    <t>Повторный прием врача-гинеколога</t>
  </si>
  <si>
    <t>01028</t>
  </si>
  <si>
    <t>Консультация клинического психолога</t>
  </si>
  <si>
    <t>2. Процедурный кабинет</t>
  </si>
  <si>
    <t>02001</t>
  </si>
  <si>
    <t>Внутримышечная инъекция*</t>
  </si>
  <si>
    <t>02002</t>
  </si>
  <si>
    <t>Внутривенные инъекции лекарственных веществ*</t>
  </si>
  <si>
    <t>02003</t>
  </si>
  <si>
    <t xml:space="preserve">Капельное внутривенное вливание </t>
  </si>
  <si>
    <t>02004</t>
  </si>
  <si>
    <t xml:space="preserve">Аутогемотерапия </t>
  </si>
  <si>
    <t>02005</t>
  </si>
  <si>
    <t>Озонотерапия (капельное введение) ОСВЛ</t>
  </si>
  <si>
    <t>02006</t>
  </si>
  <si>
    <t>Лаеннек-терапия (плацентарная капельница)</t>
  </si>
  <si>
    <t>02007</t>
  </si>
  <si>
    <t>Лаеннек-терапия (внутримышечная инъекция)</t>
  </si>
  <si>
    <t>02008</t>
  </si>
  <si>
    <t>Лаеннек-терапия (фармакоакупунктура)</t>
  </si>
  <si>
    <t>02009</t>
  </si>
  <si>
    <t>Внутримышечная инъекция Цианокобаламин</t>
  </si>
  <si>
    <t>02010</t>
  </si>
  <si>
    <t>Внутримышечная инъекция Мукостат</t>
  </si>
  <si>
    <t>3. Физиотерапия</t>
  </si>
  <si>
    <t>03001</t>
  </si>
  <si>
    <t>Вытяжение позвоночника на аппарате Ормед-профессионал (1 сеанс – 10 мин.)</t>
  </si>
  <si>
    <t>03002</t>
  </si>
  <si>
    <t>Процедура дозированного вытяжения позвоночника на аппарате Ормед-профессионал</t>
  </si>
  <si>
    <t>03003</t>
  </si>
  <si>
    <t>Ультразвуковая терапия (до 15 мин.)*</t>
  </si>
  <si>
    <t>03004</t>
  </si>
  <si>
    <t>Гидроджет (15 мин.)*</t>
  </si>
  <si>
    <t>03005</t>
  </si>
  <si>
    <t>Магнито-инфакрасный лазер (оптический квантовый генератор) (до 20 мин.)*</t>
  </si>
  <si>
    <t>03006</t>
  </si>
  <si>
    <t xml:space="preserve">Криотерапия (1 зона) </t>
  </si>
  <si>
    <t>03007</t>
  </si>
  <si>
    <t>Электротерапия (постоянным током) «Гальванизация» (15 мин.)*</t>
  </si>
  <si>
    <t>03008</t>
  </si>
  <si>
    <t>КУФ-терапия (1 процедура)*</t>
  </si>
  <si>
    <t>03009</t>
  </si>
  <si>
    <t>Магнитотерапия (20 мин.)*</t>
  </si>
  <si>
    <t>03010</t>
  </si>
  <si>
    <t>Ингаляция (1 сеанс)*</t>
  </si>
  <si>
    <t>03011</t>
  </si>
  <si>
    <t>Синусоидальные модулированные токи (20 мин.)*</t>
  </si>
  <si>
    <t>03012</t>
  </si>
  <si>
    <t>УВЧ-терапия ( до 10 мин.)*</t>
  </si>
  <si>
    <t>03013</t>
  </si>
  <si>
    <t>Дарсонваль (15 мин.)*</t>
  </si>
  <si>
    <t>03014</t>
  </si>
  <si>
    <t>Спелеоклиматотерапия(1 сеанс)*</t>
  </si>
  <si>
    <t>03015</t>
  </si>
  <si>
    <t>Гидромассажная ванна (ручная)</t>
  </si>
  <si>
    <t>03016</t>
  </si>
  <si>
    <t>Гидромассажная ванна (автомат)*</t>
  </si>
  <si>
    <t>03017</t>
  </si>
  <si>
    <t>Экстракорпоральная ударно-волновая терапия (ЭУВТ) ОСВЛ</t>
  </si>
  <si>
    <t>03018</t>
  </si>
  <si>
    <t>Сухая углекислая ванна (сеанс 17 мин.)*</t>
  </si>
  <si>
    <t>03020</t>
  </si>
  <si>
    <t>Прессотерапия верхних и нижних конечностей*</t>
  </si>
  <si>
    <t>03021</t>
  </si>
  <si>
    <t xml:space="preserve">Прессотерапия «Красивая фигура» (сеанс 22 мин.) </t>
  </si>
  <si>
    <t>03022</t>
  </si>
  <si>
    <t>Процедура "мануальная терапия позвоночника" 1 сеанс</t>
  </si>
  <si>
    <t>03023</t>
  </si>
  <si>
    <t>Диадемические токи</t>
  </si>
  <si>
    <t>03024</t>
  </si>
  <si>
    <t>Сканирование стопы на аппарате "Подоскан"</t>
  </si>
  <si>
    <t>03025</t>
  </si>
  <si>
    <t>Гидротерапевтическая процедура - Вихревая ванна для нижних конечностей</t>
  </si>
  <si>
    <t>03026</t>
  </si>
  <si>
    <t>Гидротерапевтическая процедура - Вихревая ванна с применением лекарственных препаратов для нижних конечностей</t>
  </si>
  <si>
    <t>03027</t>
  </si>
  <si>
    <t>Гидротерапевтическая процедура - Вихревая ванна для верхних конечностей</t>
  </si>
  <si>
    <t>03028</t>
  </si>
  <si>
    <t>Гидротерапевтическая процедура - Вихревая ванна с применением лекарственных препаратов для верхних конечностей</t>
  </si>
  <si>
    <t>03029</t>
  </si>
  <si>
    <t>Метаболическая терапия</t>
  </si>
  <si>
    <t>03030</t>
  </si>
  <si>
    <t>Авторская методика лазеротерапии в кардиологии</t>
  </si>
  <si>
    <t>03031</t>
  </si>
  <si>
    <t>Внутривенное лазерное облучение крови (ВЛОК)</t>
  </si>
  <si>
    <t>03032</t>
  </si>
  <si>
    <t>Электрофорез (1 сеанс)</t>
  </si>
  <si>
    <t>03033</t>
  </si>
  <si>
    <t>Грязевые аппликации мелких суставов</t>
  </si>
  <si>
    <t>03034</t>
  </si>
  <si>
    <t>Грязевые аппликации крупных суставов</t>
  </si>
  <si>
    <t>03035</t>
  </si>
  <si>
    <t>Психофизиологическая коррекция с помощью аппаратных методов</t>
  </si>
  <si>
    <t>03036</t>
  </si>
  <si>
    <t>Гальванический воротник по Щербаку</t>
  </si>
  <si>
    <t>4.Стоматология</t>
  </si>
  <si>
    <t>04001</t>
  </si>
  <si>
    <t>Прием врача-стоматолога первичный *</t>
  </si>
  <si>
    <t>04002</t>
  </si>
  <si>
    <t xml:space="preserve">Прием врача-стоматолога повторный </t>
  </si>
  <si>
    <t>04003</t>
  </si>
  <si>
    <t>Прокладка стеклоиномер (импортная)</t>
  </si>
  <si>
    <t>04004</t>
  </si>
  <si>
    <t xml:space="preserve">Наложение девитализирующих веществ </t>
  </si>
  <si>
    <t>04006</t>
  </si>
  <si>
    <t xml:space="preserve">Пломбирование одного канала (импортные пасты) </t>
  </si>
  <si>
    <t>04007</t>
  </si>
  <si>
    <t>Пломбирование одного канала гуттаперчевыми штифтами (импортные пасты)</t>
  </si>
  <si>
    <t>04008</t>
  </si>
  <si>
    <t xml:space="preserve">Кюретаж в области 2 зубов </t>
  </si>
  <si>
    <t>04009</t>
  </si>
  <si>
    <t xml:space="preserve">Покрытие фтор – лаком (2 зуба) </t>
  </si>
  <si>
    <t>04010</t>
  </si>
  <si>
    <t>AIR – FLOW *</t>
  </si>
  <si>
    <t>04011</t>
  </si>
  <si>
    <t xml:space="preserve">Анестезия аппликационная </t>
  </si>
  <si>
    <t>04012</t>
  </si>
  <si>
    <t>04013</t>
  </si>
  <si>
    <t>04014</t>
  </si>
  <si>
    <t>Анестезия интралигаментарная</t>
  </si>
  <si>
    <t>04018</t>
  </si>
  <si>
    <t>Механическая и медикаментозная обработка полости зуба</t>
  </si>
  <si>
    <t>04019</t>
  </si>
  <si>
    <t xml:space="preserve">Лечебные прокладки на проекцию пульпы </t>
  </si>
  <si>
    <t>04021</t>
  </si>
  <si>
    <t>04022</t>
  </si>
  <si>
    <t>Комплексная профессиональная гигиена полости рта*</t>
  </si>
  <si>
    <t>04023</t>
  </si>
  <si>
    <t xml:space="preserve">Наложение лечебных повязок в области 2-х зубов </t>
  </si>
  <si>
    <t>04024</t>
  </si>
  <si>
    <t xml:space="preserve">Извлечение анкерного, стекловолоконного, серебрянного штифта </t>
  </si>
  <si>
    <t>04025</t>
  </si>
  <si>
    <t>Ревизия 1-го канала зуба</t>
  </si>
  <si>
    <t>04026</t>
  </si>
  <si>
    <t xml:space="preserve">Запечатывание фиссур (фиссулатом) </t>
  </si>
  <si>
    <t>04027</t>
  </si>
  <si>
    <t xml:space="preserve">Снятие пломбы, трепанация зуба </t>
  </si>
  <si>
    <t>04028</t>
  </si>
  <si>
    <t xml:space="preserve">Медикаментозная, механическая и химическая обработка 1-го корневого канала </t>
  </si>
  <si>
    <t>04029</t>
  </si>
  <si>
    <t xml:space="preserve">Медикаментозная обработка 1-го канала лечебной пастой или раствором </t>
  </si>
  <si>
    <t>04030</t>
  </si>
  <si>
    <t>Пломбирование одного канала (отечественные пасты)</t>
  </si>
  <si>
    <t>04031</t>
  </si>
  <si>
    <t>Применение анкерных, стекловолоконных штифтов</t>
  </si>
  <si>
    <t>04032</t>
  </si>
  <si>
    <t>Временное пломбирование одного канала пастой</t>
  </si>
  <si>
    <t>04033</t>
  </si>
  <si>
    <t>Ультразвуковая чистка</t>
  </si>
  <si>
    <t>04034</t>
  </si>
  <si>
    <t>04035</t>
  </si>
  <si>
    <t>Наложение пломбы химического отверждения (зарубежного производства)</t>
  </si>
  <si>
    <t>04036</t>
  </si>
  <si>
    <t>04037</t>
  </si>
  <si>
    <t>Художественная реставрация зуба</t>
  </si>
  <si>
    <t>04038</t>
  </si>
  <si>
    <t>Избирательнаяпришлифовка 1 зуба</t>
  </si>
  <si>
    <t>04039</t>
  </si>
  <si>
    <t xml:space="preserve">Дентинный герметик световой на 1 зуб </t>
  </si>
  <si>
    <t>5. Ультразвуковая диагностика</t>
  </si>
  <si>
    <t>05001</t>
  </si>
  <si>
    <t>Допплерометрия маточно-плацентарного кровотока</t>
  </si>
  <si>
    <t>05002</t>
  </si>
  <si>
    <t>Ультразвуковое исследование ЦДС МАГ</t>
  </si>
  <si>
    <t>05003</t>
  </si>
  <si>
    <t xml:space="preserve">Ультразвуковое исследование  органов брюшной полости </t>
  </si>
  <si>
    <t>05004</t>
  </si>
  <si>
    <t>Ультразвуковое исследование  желчного пузыря</t>
  </si>
  <si>
    <t>05005</t>
  </si>
  <si>
    <t>Ультразвуковое исследование почек и надпочечников</t>
  </si>
  <si>
    <t>05006</t>
  </si>
  <si>
    <t>Ультразвуковое исследование мочевой пузырь</t>
  </si>
  <si>
    <t>05007</t>
  </si>
  <si>
    <t xml:space="preserve">Ультразвуковое исследование  молочных желез (молочные железы,региональныелимфотические узлы) – 2 стороны </t>
  </si>
  <si>
    <t>05008</t>
  </si>
  <si>
    <t>Ультразвуковое исследование сердца (ЭХО-КГ) в В- и М-режимах, в режиме импульсного и непрерывного цветового доплера</t>
  </si>
  <si>
    <t>05009</t>
  </si>
  <si>
    <t>Ультразвуковое исследование лимфотических узлов (1 анатомическая сторона)</t>
  </si>
  <si>
    <t>05010</t>
  </si>
  <si>
    <t xml:space="preserve">Ультразвуковое исследование щитовидной железы и регионарных лимфатических узлов с ЦДК </t>
  </si>
  <si>
    <t>05011</t>
  </si>
  <si>
    <t>Ультразвуковое исследование малого таза у женщин (матка, придатки, вены малого таза, свободная жидкость, мочевой пузырь, остаточная моча) трансабдоминально</t>
  </si>
  <si>
    <t>05012</t>
  </si>
  <si>
    <t>Ультразвуковое исследование малого таза у женщин (матка, придатки, вены малого таза, свободная жидкость, мочевой пузырь, остаточная моча) трансвагинально</t>
  </si>
  <si>
    <t>05013</t>
  </si>
  <si>
    <t>05014</t>
  </si>
  <si>
    <t>Ультразвуковое исследование малого таза у мужчин (предстательная железа, семенные пузырьки, мочевой пузырь с определением количества остаточной мочи) трансректально</t>
  </si>
  <si>
    <t>05015</t>
  </si>
  <si>
    <t>05016</t>
  </si>
  <si>
    <t xml:space="preserve">Ультразвуковое исследование слюнных желез (одна группа) </t>
  </si>
  <si>
    <t>05017</t>
  </si>
  <si>
    <t>Ультразвуковое исследование печени</t>
  </si>
  <si>
    <t>05018</t>
  </si>
  <si>
    <t xml:space="preserve">Ультразвуковое исследование  селезенки </t>
  </si>
  <si>
    <t>05019</t>
  </si>
  <si>
    <t>Ультразвуковое исследование сосудов селезенки</t>
  </si>
  <si>
    <t>05020</t>
  </si>
  <si>
    <t>Ультразвуковое исследование  легких и плевральной полости</t>
  </si>
  <si>
    <t>05021</t>
  </si>
  <si>
    <t xml:space="preserve">Ультразвуковое исследование  мягких тканей </t>
  </si>
  <si>
    <t>05022</t>
  </si>
  <si>
    <t>Ультразвуковое исследование артерий и вен нижних конечностей-пробы</t>
  </si>
  <si>
    <t>05023</t>
  </si>
  <si>
    <t xml:space="preserve">Ультразвуковое исследование  паращитовидных желез с ЦДК </t>
  </si>
  <si>
    <t>05024</t>
  </si>
  <si>
    <t>Ультразвуковое исследование  артерий и вен верхних конечностей-пробы</t>
  </si>
  <si>
    <t>05025</t>
  </si>
  <si>
    <t>Ультразвуковое исследование  органов плода во 2-3 триместре беременности</t>
  </si>
  <si>
    <t>05026</t>
  </si>
  <si>
    <t>Ультразвуковое исследование при определении беременности малого срока</t>
  </si>
  <si>
    <t>05027</t>
  </si>
  <si>
    <t>Ультразвуковое исследование голеностопного сустава (2 единицы)</t>
  </si>
  <si>
    <t>05028</t>
  </si>
  <si>
    <t>Ультразвуковое исследование лучезапястного сустава (2 единицы)</t>
  </si>
  <si>
    <t>05029</t>
  </si>
  <si>
    <t>Ультразвуковое исследование коленного сустава (2 единицы)</t>
  </si>
  <si>
    <t>05030</t>
  </si>
  <si>
    <t>Ультразвуковое исследование локтевого сустава (2 единицы)</t>
  </si>
  <si>
    <t>05031</t>
  </si>
  <si>
    <t>Ультразвуковое исследование плечевого сустава (2 единицы)</t>
  </si>
  <si>
    <t>6. ЭКГ</t>
  </si>
  <si>
    <t>06001</t>
  </si>
  <si>
    <t>Электрокардиография*</t>
  </si>
  <si>
    <t>06002</t>
  </si>
  <si>
    <t>Суточное мониторирование ЭКГ*</t>
  </si>
  <si>
    <t>7. ЛФК</t>
  </si>
  <si>
    <t>07001</t>
  </si>
  <si>
    <t>Повторный прием врача ЛФК*</t>
  </si>
  <si>
    <t>07002</t>
  </si>
  <si>
    <t>Первичный прием врача ЛФК*</t>
  </si>
  <si>
    <t>07003</t>
  </si>
  <si>
    <t>Занятие по лечебной физкультуре (групповое)*</t>
  </si>
  <si>
    <t>07004</t>
  </si>
  <si>
    <t>Занятие по лечебной физкультуре (индивидуальное)</t>
  </si>
  <si>
    <t>07005</t>
  </si>
  <si>
    <t>Оздоровительный комплекс для детей*</t>
  </si>
  <si>
    <t>07006</t>
  </si>
  <si>
    <t>Разгрузочно-лечебная гимнастика по запатентованной методике</t>
  </si>
  <si>
    <t>07007</t>
  </si>
  <si>
    <t>Прием инструктора ЛФК</t>
  </si>
  <si>
    <t>8. Урология</t>
  </si>
  <si>
    <t>08001</t>
  </si>
  <si>
    <t>08002</t>
  </si>
  <si>
    <t>08003</t>
  </si>
  <si>
    <t>08004</t>
  </si>
  <si>
    <t>Массаж простаты(один сеанс)</t>
  </si>
  <si>
    <t>08005</t>
  </si>
  <si>
    <t>Инстилляция лекарственных средств в мочевой пуырь</t>
  </si>
  <si>
    <t>08006</t>
  </si>
  <si>
    <t>Цистоскопия смотровая (женщины)</t>
  </si>
  <si>
    <t>08007</t>
  </si>
  <si>
    <t>Цистоскопия смотровая (мужчины)</t>
  </si>
  <si>
    <t>08008</t>
  </si>
  <si>
    <t>Цистоскопия с выполнение биопсии мочевого пузыря (женщины)</t>
  </si>
  <si>
    <t>08009</t>
  </si>
  <si>
    <t>Цистоскопия с выполнение биопсии мочевого пузыря (мужчины)</t>
  </si>
  <si>
    <t>08010</t>
  </si>
  <si>
    <t>Пальцевое ректальное обследование</t>
  </si>
  <si>
    <t>08011</t>
  </si>
  <si>
    <t>Замена эпицистостомы</t>
  </si>
  <si>
    <t>08012</t>
  </si>
  <si>
    <t>Уретроцистоскопия</t>
  </si>
  <si>
    <t>08013</t>
  </si>
  <si>
    <t>Рассечение спаек крайней плоти и головки полового члена</t>
  </si>
  <si>
    <t>08014</t>
  </si>
  <si>
    <t>Взятие мазка</t>
  </si>
  <si>
    <t>9. Медицинские осмотры</t>
  </si>
  <si>
    <t>09001</t>
  </si>
  <si>
    <t>Проведение предсменных, предрейсовых и послесменных, послерейсовых медицинских осмотров</t>
  </si>
  <si>
    <t>10. Лечебный массаж (1 сеанс)</t>
  </si>
  <si>
    <t>Массаж грудного отдела позвоночника (15 мин)*</t>
  </si>
  <si>
    <t>Массаж лица (10 мин)*</t>
  </si>
  <si>
    <t>Массаж шейно-грудного отдела позвоночника (20 мин)</t>
  </si>
  <si>
    <t>Массаж пояснично-крестцового отдела позвоночника (10 мин)*</t>
  </si>
  <si>
    <t>Массаж грудного и поясничного отделов позвоночника (20 мин)</t>
  </si>
  <si>
    <t>Массаж воротниковой зоны (15 мин)*</t>
  </si>
  <si>
    <t>Массаж грудной клетки (25 мин)</t>
  </si>
  <si>
    <t>Массаж головы (10 мин)*</t>
  </si>
  <si>
    <t>Общий массаж (60 мин)</t>
  </si>
  <si>
    <t>Массаж вдоль позвоночника (25 мин)</t>
  </si>
  <si>
    <t>Массаж шеи (10 мин)*</t>
  </si>
  <si>
    <t>Массаж мышц передней брюшной стенки (10 мин)*</t>
  </si>
  <si>
    <t>Массаж верхней конечности (включая суставы, 20 мин)</t>
  </si>
  <si>
    <t>Массаж нижней конечности (включая суставы, 25 мин)</t>
  </si>
  <si>
    <t>Массаж кисти и предплечья (10 мин)*</t>
  </si>
  <si>
    <t>Массаж стопы и голени (10 мин)*</t>
  </si>
  <si>
    <t>Общий массаж до 1 года (30 мин)</t>
  </si>
  <si>
    <t>Общий массаж с 1 до 4 лет (30 мин)</t>
  </si>
  <si>
    <t>Общий массаж с 4 до 14 лет (30 мин)</t>
  </si>
  <si>
    <t>Массаж волосистой части головы, лица и шеи с 4 до 14 лет (10 мин)*</t>
  </si>
  <si>
    <t>Массаж верхних конечностей с 4 до 14 лет (включая суставы, 15 мин) *</t>
  </si>
  <si>
    <t>Массаж нижних конечностей с 4 до 14 лет (включая суставы, 15 мин) *</t>
  </si>
  <si>
    <t>Массаж стоп с 4 до 14 лет(10 мин)*</t>
  </si>
  <si>
    <t>Массаж грудной клетки с 4 до 14 лет (20 мин)</t>
  </si>
  <si>
    <t>Массаж вдоль позвоночника с 4 до 14 лет (15 мин)*</t>
  </si>
  <si>
    <t>Массажное кресло *</t>
  </si>
  <si>
    <t>11. ЛФК «Скандинавская ходьба»</t>
  </si>
  <si>
    <t>ЛФК «Скандинавская ходьба» (для группы из 1-2 чел, продолжительность занятия 45 мин.)*</t>
  </si>
  <si>
    <t>ЛФК «Скандинавская ходьба» (для группы для 3-10 чел, продолжительность занятия 45 мин.)*</t>
  </si>
  <si>
    <t>12.  Медицинская справка (для посещения спортивно-тренировочных и физкультурно-оздоровительных услуг)</t>
  </si>
  <si>
    <t>Медицинская справка (для посещения спортивно-тренировочных и физкультурно-оздоровительных услуг)</t>
  </si>
  <si>
    <t xml:space="preserve">*Услуги оказываются основному контингенту бесплатно при наличии путевки санаторно-курортного лечения в ФГБУ "МФК Минфина России" </t>
  </si>
  <si>
    <t>Приложение №3</t>
  </si>
  <si>
    <t>Прейскурант цен на лабораторные исследования, оказываемые Управлением санаторно-курортного лечения Медицинского управления ФГБУ «МФК Минфина России» (г. Домодедово, мкр. Западный, Каширское шоссе, д. 112)</t>
  </si>
  <si>
    <t>Результат</t>
  </si>
  <si>
    <t>ГЕМАТОЛОГИЯ</t>
  </si>
  <si>
    <t>1.0.A1.202</t>
  </si>
  <si>
    <t>СОЭ</t>
  </si>
  <si>
    <t>кол.</t>
  </si>
  <si>
    <t>1.0.D1.202</t>
  </si>
  <si>
    <t>Клинический анализ крови без лейкоцитарной формулы</t>
  </si>
  <si>
    <t>кол., п/кол.</t>
  </si>
  <si>
    <t>1.0.D2.202</t>
  </si>
  <si>
    <t>Клинический анализ крови с лейкоцитарной формулой (5DIFF)</t>
  </si>
  <si>
    <t>1.0.D3.202</t>
  </si>
  <si>
    <t>Ретикулоциты</t>
  </si>
  <si>
    <t>ИЗОСЕРОЛОГИЯ</t>
  </si>
  <si>
    <t>2.0.D3.202</t>
  </si>
  <si>
    <t>Группа крови + Резус-фактор</t>
  </si>
  <si>
    <t>кач.</t>
  </si>
  <si>
    <t>2.0.A4.202</t>
  </si>
  <si>
    <t>Антитела к антигенам эритроцитов, суммарные (в т.ч. к Rh-фактору, кроме АТ по системе AB0) с определением титра</t>
  </si>
  <si>
    <t>п/кол.</t>
  </si>
  <si>
    <t>2.0.D1.201</t>
  </si>
  <si>
    <t>Антитела по системе AB0</t>
  </si>
  <si>
    <t>2.0.A5.202</t>
  </si>
  <si>
    <t>Определение Kell антигена (K)</t>
  </si>
  <si>
    <t>2.0.D2.202</t>
  </si>
  <si>
    <t>Определение наличия антигенов эритроцитов C, c, E, e, CW, K и k</t>
  </si>
  <si>
    <t>ГЕМОСТАЗ</t>
  </si>
  <si>
    <t>3.0.A1.203</t>
  </si>
  <si>
    <t>Фибриноген</t>
  </si>
  <si>
    <t>3.0.D1.203</t>
  </si>
  <si>
    <t>Протромбин (время, по Квику, МНО)</t>
  </si>
  <si>
    <t>3.0.A2.203</t>
  </si>
  <si>
    <t>3.0.A3.203</t>
  </si>
  <si>
    <t>3.0.A4.203</t>
  </si>
  <si>
    <t>Антитромбин III</t>
  </si>
  <si>
    <t>3.0.A5.203</t>
  </si>
  <si>
    <t>Волчаночный антикоагулянт (скрининг)</t>
  </si>
  <si>
    <t>3.0.A6.203</t>
  </si>
  <si>
    <t>3.0.A7.203</t>
  </si>
  <si>
    <t>Протеин С</t>
  </si>
  <si>
    <t>3.0.D2.203</t>
  </si>
  <si>
    <t>Протеин C Global</t>
  </si>
  <si>
    <t>3.0.A8.203</t>
  </si>
  <si>
    <t>Протеин S</t>
  </si>
  <si>
    <t>3.0.A29.203</t>
  </si>
  <si>
    <t>Фактор Виллебранда</t>
  </si>
  <si>
    <t>3.0.A22.203</t>
  </si>
  <si>
    <t>Плазминоген</t>
  </si>
  <si>
    <t>БИОХИМИЯ КРОВИ</t>
  </si>
  <si>
    <t>Обмен пигментов</t>
  </si>
  <si>
    <t>4.6.A1.201</t>
  </si>
  <si>
    <t>Билирубин общий</t>
  </si>
  <si>
    <t>4.6.A2.201</t>
  </si>
  <si>
    <t>Билирубин прямой</t>
  </si>
  <si>
    <t>4.6.D1.201</t>
  </si>
  <si>
    <t>Билирубин непрямой (включает определение общего и прямого билирубина)</t>
  </si>
  <si>
    <t>Ферменты</t>
  </si>
  <si>
    <t>4.1.A1.201</t>
  </si>
  <si>
    <t xml:space="preserve">Аланинаминотрансфераза (АЛТ) </t>
  </si>
  <si>
    <t>4.1.A2.201</t>
  </si>
  <si>
    <t xml:space="preserve">Аспартатаминотрансфераза (АСТ) </t>
  </si>
  <si>
    <t>4.1.A3.201</t>
  </si>
  <si>
    <t>Щелочная фосфатаза</t>
  </si>
  <si>
    <t>7.5.A6.201</t>
  </si>
  <si>
    <t>Остаза</t>
  </si>
  <si>
    <t>4.1.A4.201</t>
  </si>
  <si>
    <t>4.1.A5.201</t>
  </si>
  <si>
    <t xml:space="preserve">Гамма-глутамилтрансфераза (ГГТ ) </t>
  </si>
  <si>
    <t>4.1.A6.201</t>
  </si>
  <si>
    <t>Лактатдегидрогеназа (ЛДГ)</t>
  </si>
  <si>
    <t>4.1.A7.201</t>
  </si>
  <si>
    <t>Лактатдегидрогеназа (ЛДГ) 1, 2 фракции</t>
  </si>
  <si>
    <t>4.1.A8.201</t>
  </si>
  <si>
    <t>4.1.A9.201</t>
  </si>
  <si>
    <t xml:space="preserve">Альфа-амилаза </t>
  </si>
  <si>
    <t>4.1.A14.201</t>
  </si>
  <si>
    <t xml:space="preserve">Амилаза панкреатическая </t>
  </si>
  <si>
    <t>4.1.A10.201</t>
  </si>
  <si>
    <t>4.1.A11.201</t>
  </si>
  <si>
    <t>Креатинкиназа (КФК)</t>
  </si>
  <si>
    <t>4.1.A12.201</t>
  </si>
  <si>
    <t>Креатинкиназа-МВ</t>
  </si>
  <si>
    <t>Обмен белков</t>
  </si>
  <si>
    <t>4.2.A1.201</t>
  </si>
  <si>
    <t>4.2.A2.201</t>
  </si>
  <si>
    <t>Общий белок</t>
  </si>
  <si>
    <t>4.2.D1.201</t>
  </si>
  <si>
    <t>Белковые фракции (включает определение общего белка и альбумина)</t>
  </si>
  <si>
    <t>4.2.A3.201</t>
  </si>
  <si>
    <t>Креатинин</t>
  </si>
  <si>
    <t>4.2.A4.201</t>
  </si>
  <si>
    <t>4.2.A5.201</t>
  </si>
  <si>
    <t>Мочевая кислота</t>
  </si>
  <si>
    <t>Специфические белки</t>
  </si>
  <si>
    <t>4.3.A1.201</t>
  </si>
  <si>
    <t>Миоглобин</t>
  </si>
  <si>
    <t>4.3.A12.201</t>
  </si>
  <si>
    <t>Тропонин I</t>
  </si>
  <si>
    <t>4.3.A2.201</t>
  </si>
  <si>
    <t>С-реактивный белок</t>
  </si>
  <si>
    <t>4.5.A9.201</t>
  </si>
  <si>
    <t xml:space="preserve">С-реактивный белок ультрачувствительный </t>
  </si>
  <si>
    <t>4.3.A11.202</t>
  </si>
  <si>
    <t>Мозговой натрийуретический пептид B (BNP)</t>
  </si>
  <si>
    <t>4.3.A3.201</t>
  </si>
  <si>
    <t>Гаптоглобин</t>
  </si>
  <si>
    <t>4.3.A5.201</t>
  </si>
  <si>
    <t>Альфа1-антитрипсин</t>
  </si>
  <si>
    <t>4.3.A6.201</t>
  </si>
  <si>
    <t xml:space="preserve">Кислый альфа1-гликопротеин (орозомукоид) </t>
  </si>
  <si>
    <t>4.3.A7.201</t>
  </si>
  <si>
    <t>Церулоплазмин</t>
  </si>
  <si>
    <t>4.3.A8.201</t>
  </si>
  <si>
    <t>Эозинофильный катионный белок (ECP)</t>
  </si>
  <si>
    <t>4.3.A9.201</t>
  </si>
  <si>
    <t>Ревматоидный фактор (РФ)</t>
  </si>
  <si>
    <t>4.3.A10.201</t>
  </si>
  <si>
    <t>Антистрептолизин-О (АСЛО)</t>
  </si>
  <si>
    <t>4.3.A17.201</t>
  </si>
  <si>
    <t>Цистатин C</t>
  </si>
  <si>
    <t>Обмен углеводов</t>
  </si>
  <si>
    <t>4.4.A1.205</t>
  </si>
  <si>
    <t>Глюкоза</t>
  </si>
  <si>
    <t>4.4.D1.202</t>
  </si>
  <si>
    <t>Гликированный гемоглобин А1с</t>
  </si>
  <si>
    <t>4.4.A2.201</t>
  </si>
  <si>
    <t>4.4.A3.201</t>
  </si>
  <si>
    <t>Молочная кислота (лактат)</t>
  </si>
  <si>
    <t>Липидный обмен</t>
  </si>
  <si>
    <t>4.5.A1.201</t>
  </si>
  <si>
    <t>Триглицериды</t>
  </si>
  <si>
    <t>4.5.A2.201</t>
  </si>
  <si>
    <t xml:space="preserve">Холестерин общий </t>
  </si>
  <si>
    <t>4.5.D1.201</t>
  </si>
  <si>
    <t>Холестерин липопротеидов высокой плотности (ЛПВП, HDL)</t>
  </si>
  <si>
    <t>4.5.A4.201</t>
  </si>
  <si>
    <t>Холестерин липопротеидов низкой плотности (ЛПНП, LDL)</t>
  </si>
  <si>
    <t>4.5.D2.201</t>
  </si>
  <si>
    <t>Холестерин липопротеидов очень низкой плотности (ЛПОНП), (включает определение триглицеридов)</t>
  </si>
  <si>
    <t>4.5.A6.201</t>
  </si>
  <si>
    <t>Аполипопротеин А1</t>
  </si>
  <si>
    <t>4.5.A7.201</t>
  </si>
  <si>
    <t>Аполипопротеин В</t>
  </si>
  <si>
    <t>4.5.A8.201</t>
  </si>
  <si>
    <t xml:space="preserve">Липопротеин (а) </t>
  </si>
  <si>
    <t>4.5.A10.201</t>
  </si>
  <si>
    <t>7.7.A5.201</t>
  </si>
  <si>
    <t>Лептин</t>
  </si>
  <si>
    <t>Электролиты и микроэлементы</t>
  </si>
  <si>
    <t>4.7.D1.201</t>
  </si>
  <si>
    <t>Натрий, калий, хлор (Na/K/Cl)</t>
  </si>
  <si>
    <t>4.7.A3.201</t>
  </si>
  <si>
    <t>4.7.A4.204</t>
  </si>
  <si>
    <t xml:space="preserve">Кальций ионизированный             </t>
  </si>
  <si>
    <t>4.7.A5.201</t>
  </si>
  <si>
    <t xml:space="preserve">Магний </t>
  </si>
  <si>
    <t>4.7.A6.201</t>
  </si>
  <si>
    <t>Фосфор неорганический</t>
  </si>
  <si>
    <t>4.7.A7.201</t>
  </si>
  <si>
    <t>4.7.A8.201</t>
  </si>
  <si>
    <t>Медь</t>
  </si>
  <si>
    <t>Диагностика анемий</t>
  </si>
  <si>
    <t>4.8.A1.201</t>
  </si>
  <si>
    <t xml:space="preserve">Железо          </t>
  </si>
  <si>
    <t>4.8.A3.201</t>
  </si>
  <si>
    <t xml:space="preserve">Трансферрин  </t>
  </si>
  <si>
    <t>4.8.D3.201</t>
  </si>
  <si>
    <t>Коэффициент насыщения трансферрина железом (включает определение железа и ЛЖСС)</t>
  </si>
  <si>
    <t>кол. + %</t>
  </si>
  <si>
    <t>4.8.A4.201</t>
  </si>
  <si>
    <t>7.7.A3.201</t>
  </si>
  <si>
    <t>Эритропоэтин</t>
  </si>
  <si>
    <t>4.8.A2.201</t>
  </si>
  <si>
    <t>Латентная железосвязывающая способность сыворотки (ЛЖСС)</t>
  </si>
  <si>
    <t>4.8.D1.201</t>
  </si>
  <si>
    <t>Общая железосвязывающая способность сыворотки (ОЖСС) (включает определение железа, ЛЖСС)</t>
  </si>
  <si>
    <t>БИОХИМИЯ МОЧИ</t>
  </si>
  <si>
    <t>Разовая порция мочи</t>
  </si>
  <si>
    <t>5.0.A1.401</t>
  </si>
  <si>
    <t>Альфа-амилаза мочи (диастаза)</t>
  </si>
  <si>
    <t>5.0.A7.401</t>
  </si>
  <si>
    <t>5.0.D1.401</t>
  </si>
  <si>
    <t>Микроальбумин в разовой порции мочи</t>
  </si>
  <si>
    <t>5.0.A14.401</t>
  </si>
  <si>
    <t>Бета-2-микроглобулин мочи</t>
  </si>
  <si>
    <t>5.0.A15.401</t>
  </si>
  <si>
    <t>Дезоксипиридинолин (DPD) мочи</t>
  </si>
  <si>
    <t>5.0.D5.401</t>
  </si>
  <si>
    <t>Литос-тест (Оценка степени камнеобразования, Глюкоза, Белок, pH)</t>
  </si>
  <si>
    <t>5.0.D11.401</t>
  </si>
  <si>
    <t>Литос комплексный (включая оценку степени камнеобразования)</t>
  </si>
  <si>
    <t>Исследование конкремента</t>
  </si>
  <si>
    <t>5.0.D10.401</t>
  </si>
  <si>
    <t>Определение химического состава мочевого конкремента (ИК-спектрометрия)</t>
  </si>
  <si>
    <t>Суточная порция мочи</t>
  </si>
  <si>
    <t>5.0.D12.402</t>
  </si>
  <si>
    <t>5.0.D13.402</t>
  </si>
  <si>
    <t>Общий белок мочи</t>
  </si>
  <si>
    <t>5.0.D14.402</t>
  </si>
  <si>
    <t>Микроальбумин мочи</t>
  </si>
  <si>
    <t>5.0.D1.402</t>
  </si>
  <si>
    <t>5.0.D1.406</t>
  </si>
  <si>
    <t>Проба Реберга</t>
  </si>
  <si>
    <t>5.0.D15.402</t>
  </si>
  <si>
    <t>Мочевина мочи</t>
  </si>
  <si>
    <t>5.0.D16.402</t>
  </si>
  <si>
    <t>Мочевая кислота мочи</t>
  </si>
  <si>
    <t>5.0.D17.403</t>
  </si>
  <si>
    <t>Кальций общий мочи</t>
  </si>
  <si>
    <t>5.0.A20.403</t>
  </si>
  <si>
    <t>Оксалаты в моче</t>
  </si>
  <si>
    <t>5.0.D18.403</t>
  </si>
  <si>
    <t>Фосфор неорганический мочи</t>
  </si>
  <si>
    <t>5.0.D19.403</t>
  </si>
  <si>
    <t>Магний мочи</t>
  </si>
  <si>
    <t>5.0.D2.403</t>
  </si>
  <si>
    <t>Натрий, калий, хлор мочи (Na/K/Cl)</t>
  </si>
  <si>
    <t>5.0.D4.403</t>
  </si>
  <si>
    <t>Оценка антикристаллообразующей способности мочи (АКОСМ)</t>
  </si>
  <si>
    <t>ГОРМОНЫ КРОВИ</t>
  </si>
  <si>
    <t>Функция щитовидной железы</t>
  </si>
  <si>
    <t>7.1.A1.201</t>
  </si>
  <si>
    <t xml:space="preserve">Тиреотропный гормон (ТТГ) </t>
  </si>
  <si>
    <t>7.1.A2.201</t>
  </si>
  <si>
    <t>Тироксин свободный (Т4 свободный)</t>
  </si>
  <si>
    <t>7.1.A3.201</t>
  </si>
  <si>
    <t>Трийодтиронин свободный (Т3 свободный)</t>
  </si>
  <si>
    <t>7.1.A4.201</t>
  </si>
  <si>
    <t>Тироксин общий (Т4 общий)</t>
  </si>
  <si>
    <t>7.1.A5.201</t>
  </si>
  <si>
    <t>Трийодтиронин общий (Т3 общий)</t>
  </si>
  <si>
    <t>7.1.A6.201</t>
  </si>
  <si>
    <t>Антитела к тиреоглобулину (Анти-ТГ)</t>
  </si>
  <si>
    <t>7.1.A7.201</t>
  </si>
  <si>
    <t>Антитела к микросомальной тиреопероксидазе (Анти-ТПО)</t>
  </si>
  <si>
    <t>9.0.A13.201</t>
  </si>
  <si>
    <t>Антитела к рецепторам тиреотропного гормона (АТ рТТГ)</t>
  </si>
  <si>
    <t>7.1.A8.201</t>
  </si>
  <si>
    <t>Тиреоглобулин</t>
  </si>
  <si>
    <t>7.1.A10.201</t>
  </si>
  <si>
    <t>Тироксин связывающая способность сыворотки (T-uptake)</t>
  </si>
  <si>
    <t>Тесты репродукции</t>
  </si>
  <si>
    <t>7.2.A1.201</t>
  </si>
  <si>
    <t>Фолликулостимулирующий гормон (ФСГ)</t>
  </si>
  <si>
    <t>7.2.A2.201</t>
  </si>
  <si>
    <t>Лютеинизирующий гормон (ЛГ)</t>
  </si>
  <si>
    <t>7.2.A3.201</t>
  </si>
  <si>
    <t>Пролактин</t>
  </si>
  <si>
    <t>7.2.D1.201</t>
  </si>
  <si>
    <t>Макропролактин (включает определение пролактина)</t>
  </si>
  <si>
    <t>7.2.A4.201</t>
  </si>
  <si>
    <t>Эстрадиол (Е2)</t>
  </si>
  <si>
    <t>7.2.A5.201</t>
  </si>
  <si>
    <t>Прогестерон</t>
  </si>
  <si>
    <t>7.2.A6.201</t>
  </si>
  <si>
    <t>Гидроксипрогестерон (17-OH-прогестерон)</t>
  </si>
  <si>
    <t>7.2.A7.201</t>
  </si>
  <si>
    <t>7.2.A14.201</t>
  </si>
  <si>
    <t>Андростендиол глюкуронид</t>
  </si>
  <si>
    <t>7.2.A8.201</t>
  </si>
  <si>
    <t>Дегидроэпиандростерон сульфат (ДГЭА-сульфат)</t>
  </si>
  <si>
    <t>7.2.A9.201</t>
  </si>
  <si>
    <t>Тестостерон общий</t>
  </si>
  <si>
    <t>50.0.H57.201</t>
  </si>
  <si>
    <t>Тестостерон свободный (включает определение тестостерона общего и свободного, ГСПГ (SHBG), расчет индекса свободных андрогенов)</t>
  </si>
  <si>
    <t>7.4.A4.201</t>
  </si>
  <si>
    <t>7.2.A11.201</t>
  </si>
  <si>
    <t>Глобулин, связывающий половые гормоны (ГСПГ, SHBG)</t>
  </si>
  <si>
    <t>7.2.A17.201</t>
  </si>
  <si>
    <t>Ингибин A</t>
  </si>
  <si>
    <t>7.2.A12.201</t>
  </si>
  <si>
    <t>7.2.A13.201</t>
  </si>
  <si>
    <t>Антимюллеров гормон (АМГ, АМН, MiS)</t>
  </si>
  <si>
    <t>Пренатальная диагностика</t>
  </si>
  <si>
    <t>7.3.A1.201</t>
  </si>
  <si>
    <t>Ассоциированный с беременностью протеин А (PAPP-A)</t>
  </si>
  <si>
    <t>7.3.A2.201</t>
  </si>
  <si>
    <t>Эстриол свободный</t>
  </si>
  <si>
    <t>7.3.A7.201</t>
  </si>
  <si>
    <t xml:space="preserve">Общий бета-ХГЧ (диагностика беременности, онкомаркер) </t>
  </si>
  <si>
    <t>7.3.A4.201</t>
  </si>
  <si>
    <t>Свободная субъединица бета-ХГЧ (пренатальный скрининг)</t>
  </si>
  <si>
    <t>8.0.A1.201</t>
  </si>
  <si>
    <t>7.3.A6.201</t>
  </si>
  <si>
    <t>Плацентарный лактоген</t>
  </si>
  <si>
    <t>7.3.A8.201</t>
  </si>
  <si>
    <t>Трофобластический бета-1-гликопротеин</t>
  </si>
  <si>
    <t xml:space="preserve">кол. </t>
  </si>
  <si>
    <t>7.3.A9.201</t>
  </si>
  <si>
    <t>Плацентарный фактор роста (Placental Growth Factor, PIGF)</t>
  </si>
  <si>
    <t>Программа пренатального скрининга (PRISCA)</t>
  </si>
  <si>
    <t>7.3.D1.201</t>
  </si>
  <si>
    <t>Пренатальный скрининг I триместра беременности (10-13 недель): ассоциированный с беременностью протеин A (PAPP-A), свободная субъединица бета-ХГЧ</t>
  </si>
  <si>
    <t>7.3.D2.201</t>
  </si>
  <si>
    <t>Пренатальный скрининг II триместра беременности (15-19 недель): альфа-фетопротеин (АФП), общий бета-ХГЧ, эстриол свободный</t>
  </si>
  <si>
    <t>Маркеры остеопороза</t>
  </si>
  <si>
    <t>7.5.A1.209</t>
  </si>
  <si>
    <t>Паратгормон</t>
  </si>
  <si>
    <t>7.5.A2.209</t>
  </si>
  <si>
    <t>7.5.A3.209</t>
  </si>
  <si>
    <t>Остеокальцин</t>
  </si>
  <si>
    <t>7.5.A4.201</t>
  </si>
  <si>
    <t>С-концевые телопептиды коллагена I типа (Beta-Cross laps)</t>
  </si>
  <si>
    <t>7.5.A5.201</t>
  </si>
  <si>
    <t>Маркер формирования костного матрикса P1NP  
(N-терминальный пропептид проколлагена 1 типа)</t>
  </si>
  <si>
    <t>Функция поджелудочной железы</t>
  </si>
  <si>
    <t>7.6.A1.201</t>
  </si>
  <si>
    <t>7.6.A3.201</t>
  </si>
  <si>
    <t>Проинсулин</t>
  </si>
  <si>
    <t>7.6.A2.201</t>
  </si>
  <si>
    <t xml:space="preserve">C-пептид </t>
  </si>
  <si>
    <t>7.7.A1.201</t>
  </si>
  <si>
    <t>Гастрин</t>
  </si>
  <si>
    <t>7.7.D1.201</t>
  </si>
  <si>
    <t xml:space="preserve">Соотношение концентраций пепсиногена I и пепсиногена II </t>
  </si>
  <si>
    <t>Ренин-альдостероновая система</t>
  </si>
  <si>
    <t>7.8.A2.209</t>
  </si>
  <si>
    <t>7.8.A1.209</t>
  </si>
  <si>
    <t>Гормоны гипофиза и гипофизарно-адреналовая система</t>
  </si>
  <si>
    <t>7.4.A1.209</t>
  </si>
  <si>
    <t>7.4.A2.201</t>
  </si>
  <si>
    <t xml:space="preserve">Кортизол </t>
  </si>
  <si>
    <t>7.7.A2.209</t>
  </si>
  <si>
    <t>Соматотропный гормон роста (СТГ)</t>
  </si>
  <si>
    <t>7.7.A4.201</t>
  </si>
  <si>
    <t>Соматомедин С (ИФР-I)</t>
  </si>
  <si>
    <t>7.4.D5.202</t>
  </si>
  <si>
    <t>Катехоламины крови (адреналин, норадреналин, дофамин) и серотонин</t>
  </si>
  <si>
    <t>7.4.D6.407</t>
  </si>
  <si>
    <t>Катехоламины крови (адреналин, норадреналин, дофамин), серотонин и их метаболиты в моче (ванилилминдальная кислота, гомованилиновая кислота, 5-гидроксииндолуксусная кислота)</t>
  </si>
  <si>
    <t>ГОРМОНЫ МОЧИ</t>
  </si>
  <si>
    <t>7.4.A3.403</t>
  </si>
  <si>
    <t>Кортизол мочи</t>
  </si>
  <si>
    <t>5.0.D3.403</t>
  </si>
  <si>
    <t>17-кетостероиды (андростерон, андростендион, ДГЭА, этиохоланолон, эпиандростерон)</t>
  </si>
  <si>
    <t>5.0.D8.403</t>
  </si>
  <si>
    <t>Общие метанефрины и норметанефрины</t>
  </si>
  <si>
    <t>5.0.D9.403</t>
  </si>
  <si>
    <t xml:space="preserve">Свободные метанефрины и норметанефрины </t>
  </si>
  <si>
    <t>7.4.D1.403</t>
  </si>
  <si>
    <t>Катехоламины мочи (адреналин, норадреналин, дофамин)</t>
  </si>
  <si>
    <t>7.4.D2.403</t>
  </si>
  <si>
    <t>Катехоламины мочи (адреналин, норадреналин, дофамин) и их метаболиты (ванилилминдальная кислота, гомованилиновая кислота, 5-гидроксииндолуксусная кислота)</t>
  </si>
  <si>
    <t>7.4.D3.403</t>
  </si>
  <si>
    <t>Метаболиты катехоламинов в моче (ванилилминдальная кислота, гомованилиновая кислота, 5-гидроксииндолуксусная кислота)</t>
  </si>
  <si>
    <t>ОНКОМАРКЕРЫ</t>
  </si>
  <si>
    <t>8.0.A2.201</t>
  </si>
  <si>
    <t>Раково-эмбриональный антиген (РЭА)</t>
  </si>
  <si>
    <t>8.0.A3.201</t>
  </si>
  <si>
    <t>Антиген CA 19-9</t>
  </si>
  <si>
    <t>8.0.A9.201</t>
  </si>
  <si>
    <t>Антиген СА 72-4</t>
  </si>
  <si>
    <t>8.0.A16.201</t>
  </si>
  <si>
    <t>Антиген СА 242</t>
  </si>
  <si>
    <t>8.0.A4.201</t>
  </si>
  <si>
    <t>Антиген СА 125</t>
  </si>
  <si>
    <t>8.0.A17.201</t>
  </si>
  <si>
    <t>Опухолевый маркер НЕ 4</t>
  </si>
  <si>
    <t>8.0.D4</t>
  </si>
  <si>
    <t xml:space="preserve">Прогностическая вероятность (значение ROMA, постменопауза) (включает определение антигена СА 125 и опухолевого маркера HE 4) </t>
  </si>
  <si>
    <t>50.0.H83.201</t>
  </si>
  <si>
    <t xml:space="preserve">Прогностическая вероятность (значение ROMA, пременопауза) (включает определение антигена СА 125 и опухолевого маркера HE 4) </t>
  </si>
  <si>
    <t>8.0.A7.201</t>
  </si>
  <si>
    <t>Антиген CA 15-3</t>
  </si>
  <si>
    <t>8.0.A23.201</t>
  </si>
  <si>
    <t>MCA (муциноподобный рако-ассоциированный антиген)</t>
  </si>
  <si>
    <t>8.0.A5.201</t>
  </si>
  <si>
    <t xml:space="preserve">Простатоспецифический антиген (ПСА) общий </t>
  </si>
  <si>
    <t>8.0.D1.201</t>
  </si>
  <si>
    <t xml:space="preserve">Простатоспецифический антиген (ПСА) свободный </t>
  </si>
  <si>
    <t>8.0.D2.201</t>
  </si>
  <si>
    <t>Индекс здоровья простаты (PHI)</t>
  </si>
  <si>
    <t>8.0.A10.201</t>
  </si>
  <si>
    <t>Антиген плоскоклеточной карциномы (SCCA)</t>
  </si>
  <si>
    <t>8.0.A12.201</t>
  </si>
  <si>
    <t>Фрагмент цитокератина 19 (Cyfra 21-1)</t>
  </si>
  <si>
    <t>8.0.A11.201</t>
  </si>
  <si>
    <t>Нейрон-специфическая енолаза (NSE)</t>
  </si>
  <si>
    <t>8.0.A8.201</t>
  </si>
  <si>
    <t>Бета2-микроглобулин</t>
  </si>
  <si>
    <t>8.0.A13.201</t>
  </si>
  <si>
    <t>Белок S-100</t>
  </si>
  <si>
    <t>8.0.A19.201</t>
  </si>
  <si>
    <t>Хромогранин A CgA</t>
  </si>
  <si>
    <t>8.0.A22.201</t>
  </si>
  <si>
    <t>Опухолевая-M2-пируваткиназа (Tu M2-PK)</t>
  </si>
  <si>
    <t>8.0.A14.401</t>
  </si>
  <si>
    <t>Специфический антиген рака мочевого пузыря (UBC) в моче</t>
  </si>
  <si>
    <t>8.0.A18.101</t>
  </si>
  <si>
    <t>Опухолевая пируваткиназа Тu M2 (в кале)</t>
  </si>
  <si>
    <t>8.0.D3.101</t>
  </si>
  <si>
    <t>Исследование кала на трансферрин и гемоглобин</t>
  </si>
  <si>
    <t>МОЛЕКУЛЯРНАЯ (ДНК/РНК) ДИАГНОСТИКА МЕТОДОМ ПЦР (кровь)</t>
  </si>
  <si>
    <t>Гепатит А</t>
  </si>
  <si>
    <t>12.7.A1.202</t>
  </si>
  <si>
    <t>РНК вируса гепатита А</t>
  </si>
  <si>
    <t>Гепатит В</t>
  </si>
  <si>
    <t>12.8.A1.202</t>
  </si>
  <si>
    <t>ДНК вируса гепатита B</t>
  </si>
  <si>
    <t>12.8.A2.202</t>
  </si>
  <si>
    <t xml:space="preserve">ДНК вируса гепатита B, количественно </t>
  </si>
  <si>
    <t>Гепатит С</t>
  </si>
  <si>
    <t>12.9.A1.202</t>
  </si>
  <si>
    <t>РНК вируса гепатита C</t>
  </si>
  <si>
    <t>12.9.A2.202</t>
  </si>
  <si>
    <t xml:space="preserve">РНК вируса гепатита C, количественно </t>
  </si>
  <si>
    <t>12.9.A3.202</t>
  </si>
  <si>
    <t xml:space="preserve">РНК вируса гепатита C, генотипирование (без определения субтипов) </t>
  </si>
  <si>
    <t>генотипирование, кач.</t>
  </si>
  <si>
    <t>12.9.D1.202</t>
  </si>
  <si>
    <t>РНК вируса гепатита C, расширенное генотипирование с количественным определением (1a, 1b, 2, 3a, 4, 5, 6)</t>
  </si>
  <si>
    <t>Гепатит D</t>
  </si>
  <si>
    <t>12.10.A1.202</t>
  </si>
  <si>
    <t>РНК вируса гепатита D</t>
  </si>
  <si>
    <t>Гепатит G</t>
  </si>
  <si>
    <t>12.11.A1.202</t>
  </si>
  <si>
    <t>РНК вируса гепатита G</t>
  </si>
  <si>
    <t>Вирус простого герпеса</t>
  </si>
  <si>
    <t>12.14.A1.202</t>
  </si>
  <si>
    <t>ДНК вируса простого герпеса I, II типа (Herpes simplex virus I, II)</t>
  </si>
  <si>
    <t>Вирус герпеса VI</t>
  </si>
  <si>
    <t>12.15.A1.202</t>
  </si>
  <si>
    <t>ДНК вируса герпеса VI типа (Human Herpes virus VI)</t>
  </si>
  <si>
    <t>Цитомегаловирус</t>
  </si>
  <si>
    <t>12.13.A1.202</t>
  </si>
  <si>
    <t>ДНК цитомегаловируса (Cytomegalovirus)</t>
  </si>
  <si>
    <t>12.13.A2.202</t>
  </si>
  <si>
    <t>ДНК цитомегаловируса (Cytomegalovirus), количественно</t>
  </si>
  <si>
    <t>Вирус краснухи</t>
  </si>
  <si>
    <t>12.23.A1.202</t>
  </si>
  <si>
    <t>РНК вируса краснухи (Rubella virus)</t>
  </si>
  <si>
    <t>Вирус Эпштейна-Барр</t>
  </si>
  <si>
    <t>12.16.A1.202</t>
  </si>
  <si>
    <t>ДНК вируса Эпштейна-Барр (Epstein-Barr virus)</t>
  </si>
  <si>
    <t>12.16.A2.202</t>
  </si>
  <si>
    <t>ДНК вируса Эпштейна-Барр (Epstein-Barr virus), количественно</t>
  </si>
  <si>
    <t>Вирус Варицелла-Зостер</t>
  </si>
  <si>
    <t>12.17.A1.202</t>
  </si>
  <si>
    <t>ДНК вируса Варицелла-Зостер (Varicella-Zoster virus)</t>
  </si>
  <si>
    <t>Парвовирус</t>
  </si>
  <si>
    <t>12.22.A2.202</t>
  </si>
  <si>
    <t xml:space="preserve">ДНК парвовируса B19 (Parvovirus B19), кол. </t>
  </si>
  <si>
    <t>Листерии</t>
  </si>
  <si>
    <t>12.4.A1.202</t>
  </si>
  <si>
    <t>ДНК листерии (Listeria monocytogenes)</t>
  </si>
  <si>
    <t>Микобактерии</t>
  </si>
  <si>
    <t>12.6.A1.202</t>
  </si>
  <si>
    <t>ДНК микобактерии туберкулеза (Mycobacterium tuberculosis)</t>
  </si>
  <si>
    <t>Токсоплазма</t>
  </si>
  <si>
    <t>12.5.A1.202</t>
  </si>
  <si>
    <t>ДНК токсоплазмы (Toxoplasma gondii)</t>
  </si>
  <si>
    <t>Аденовирус</t>
  </si>
  <si>
    <t>12.25.A1.202</t>
  </si>
  <si>
    <t>ДНК аденовируса (типы 3, 2, 5, 4, 7, 12, 16, 40, 41, 48)</t>
  </si>
  <si>
    <t>ВИЧ</t>
  </si>
  <si>
    <t>12.18.A1.202</t>
  </si>
  <si>
    <t>РНК ВИЧ I типа</t>
  </si>
  <si>
    <t>12.18.A2.202</t>
  </si>
  <si>
    <t xml:space="preserve">РНК ВИЧ I типа, количественно </t>
  </si>
  <si>
    <t>12.21.D1.202</t>
  </si>
  <si>
    <t>Одновременное определение ДНК вируса гепатита В, РНК вируса гепатита С, РНК ВИЧ I типа.</t>
  </si>
  <si>
    <t xml:space="preserve">МОЛЕКУЛЯРНАЯ (ДНК/РНК) ДИАГНОСТИКА МЕТОДОМ ПЦР   </t>
  </si>
  <si>
    <t>Соскоб из цервикального канала, соскоб из уретры, соскоб из влагалища, смешанный соскоб из урогенитального тракта, секрет простаты, соскоб с эрозивно-язвенных  элементов, мазок с поверхности миндалины, мазок из носоглотки, мазок из ротоглотки, отделяемое конъюнктивы, биоптат легких, биоптат лимфоузлов, биоптат печени, биоптат ЖКТ, бронхо-альвеолярный лаваж, мокрота, моча, амниотическая жидкость, плевральная жидкость, синовиальная жидкость, слюна, спинномозговая жидкость, сперма, другое (указать)</t>
  </si>
  <si>
    <t>Хламидии</t>
  </si>
  <si>
    <t>13.1.A1.900</t>
  </si>
  <si>
    <t xml:space="preserve">ДНК хламидии (Chlamydia trachomatis) </t>
  </si>
  <si>
    <t>13.1.A3.900</t>
  </si>
  <si>
    <t>ДНК хламидии (Chlamydia trachomatis), количественно</t>
  </si>
  <si>
    <t>Микоплазмы</t>
  </si>
  <si>
    <t>13.2.A1.900</t>
  </si>
  <si>
    <t>ДНК микоплазмы (Mycoplasma hominis)</t>
  </si>
  <si>
    <t>13.2.A5.900</t>
  </si>
  <si>
    <t>ДНК микоплазмы (Mycoplasma hominis), количественно</t>
  </si>
  <si>
    <t>13.2.A2.900</t>
  </si>
  <si>
    <t>ДНК микоплазмы (Mycoplasma genitalium)</t>
  </si>
  <si>
    <t>13.2.A4.900</t>
  </si>
  <si>
    <t>ДНК микоплазмы (Mycoplasma genitalium), количественно</t>
  </si>
  <si>
    <t>50.0.H65.900</t>
  </si>
  <si>
    <t>ДНК хламидофил и микоплазм (Chlamydophila pneumoniae, Mycoplasma pneumoniae)</t>
  </si>
  <si>
    <t>Уреаплазмы</t>
  </si>
  <si>
    <t>13.3.A1.900</t>
  </si>
  <si>
    <t>ДНК уреаплазмы (Ureaplasma urealyticum)</t>
  </si>
  <si>
    <t>13.3.A5.900</t>
  </si>
  <si>
    <t>ДНК уреаплазмы (Ureaplasma urealyticum), количественно</t>
  </si>
  <si>
    <t>13.3.A2.900</t>
  </si>
  <si>
    <t>ДНК уреаплазмы (Ureaplasma parvum)</t>
  </si>
  <si>
    <t>13.3.A6.900</t>
  </si>
  <si>
    <t>ДНК уреаплазмы (Ureaplasma parvum), количественно</t>
  </si>
  <si>
    <t>13.3.A3.900</t>
  </si>
  <si>
    <t xml:space="preserve">ДНК уреаплазмы (Ureaplasma species) </t>
  </si>
  <si>
    <t>13.3.A4.900</t>
  </si>
  <si>
    <t xml:space="preserve">ДНК уреаплазмы (Ureaplasma species), количественно </t>
  </si>
  <si>
    <t>Гарднереллы</t>
  </si>
  <si>
    <t>13.4.A1.900</t>
  </si>
  <si>
    <t xml:space="preserve">ДНК гарднереллы (Gardnerella vaginalis) </t>
  </si>
  <si>
    <t>13.4.A2.900</t>
  </si>
  <si>
    <t>ДНК гарднереллы (Gardnerella vaginalis), количественно</t>
  </si>
  <si>
    <t>Нейссерии</t>
  </si>
  <si>
    <t>13.6.A1.900</t>
  </si>
  <si>
    <t xml:space="preserve">ДНК гонококка (Neisseria gonorrhoeae) </t>
  </si>
  <si>
    <t>13.6.A2.900</t>
  </si>
  <si>
    <t>ДНК гонококка (Neisseria gonorrhoeae), количественно</t>
  </si>
  <si>
    <t>Трепонемы</t>
  </si>
  <si>
    <t>13.5.A1.900</t>
  </si>
  <si>
    <t>ДНК бледной трепонемы (Treponema pallidum)</t>
  </si>
  <si>
    <t>13.8.A1.900</t>
  </si>
  <si>
    <t>Стрептококки</t>
  </si>
  <si>
    <t>13.11.A2.900</t>
  </si>
  <si>
    <t xml:space="preserve">ДНК стрептококков (Streptococcus species) </t>
  </si>
  <si>
    <t>13.13.A1.900</t>
  </si>
  <si>
    <t>Пневмоцисты</t>
  </si>
  <si>
    <t>13.37.A1.900</t>
  </si>
  <si>
    <t>ДНК пневмоцисты (Pneumocystis jirovecii (carinii))</t>
  </si>
  <si>
    <t>Кандиды</t>
  </si>
  <si>
    <t>13.15.A1.900</t>
  </si>
  <si>
    <t>ДНК кандиды (Candida albicans)</t>
  </si>
  <si>
    <t>13.15.A2.900</t>
  </si>
  <si>
    <t>ДНК кандиды (Сandida albicans), количественно</t>
  </si>
  <si>
    <t>13.15.D1.900</t>
  </si>
  <si>
    <t>ДНК грибов рода кандиды (Candida albicans/Candida glabrata/Candida krusei) с определением типа</t>
  </si>
  <si>
    <t>50.0.H117.900</t>
  </si>
  <si>
    <t>Типирование грибов, расширенный (Candida albicans, Fungi spp, Candida krusei, Candida glabrata, Candida tropicalis, Candida parapsilosis, Candida famata, Candida guilliermondii)</t>
  </si>
  <si>
    <t>Токсоплазмы</t>
  </si>
  <si>
    <t>13.16.A1.900</t>
  </si>
  <si>
    <t>13.16.A2.900</t>
  </si>
  <si>
    <t>ДНК токсоплазмы (Toxoplasma gondii), количественно</t>
  </si>
  <si>
    <t>Трихомонады</t>
  </si>
  <si>
    <t>13.17.A1.900</t>
  </si>
  <si>
    <t>ДНК трихомонады (Trichomonas vaginalis)</t>
  </si>
  <si>
    <t>13.17.A2.900</t>
  </si>
  <si>
    <t>ДНК трихомонады (Trichomonas vaginalis), количественно</t>
  </si>
  <si>
    <t>13.18.A1.900</t>
  </si>
  <si>
    <t>ДНК цитомегаловируса (Cytomegalovirus, CMV)</t>
  </si>
  <si>
    <t>13.18.A2.900</t>
  </si>
  <si>
    <t>ДНК цитомегаловируса (Cytomegalovirus, CMV), количественно</t>
  </si>
  <si>
    <t>Вирус простого герпеса I и II типа</t>
  </si>
  <si>
    <t>13.19.A1.900</t>
  </si>
  <si>
    <t>ДНК вируса простого герпеса I типа (Herpes simplex virus I)</t>
  </si>
  <si>
    <t>13.19.A4.900</t>
  </si>
  <si>
    <t>ДНК вируса простого герпеса I типа (Herpes simplex virus I), количественно</t>
  </si>
  <si>
    <t>13.19.A2.900</t>
  </si>
  <si>
    <t>ДНК вируса простого герпеса II типа (Herpes simplex virus II)</t>
  </si>
  <si>
    <t>13.19.A5.900</t>
  </si>
  <si>
    <t>ДНК вируса простого герпеса II типа (Herpes simplex virus II), количественно</t>
  </si>
  <si>
    <t>13.19.A3.900</t>
  </si>
  <si>
    <t>ДНК вируса простого герпеса I и II типов (Herpes simplex virus I и II)</t>
  </si>
  <si>
    <t>Вирус герпеса VI типа</t>
  </si>
  <si>
    <t>13.20.A1.900</t>
  </si>
  <si>
    <t>13.20.A2.900</t>
  </si>
  <si>
    <t>ДНК вируса герпеса VI типа (Human Herpes virus VI), количественно</t>
  </si>
  <si>
    <t>13.21.A1.900</t>
  </si>
  <si>
    <t>13.21.A2.900</t>
  </si>
  <si>
    <t>13.22.A1.900</t>
  </si>
  <si>
    <t>13.34.A1.900</t>
  </si>
  <si>
    <t>ДНК парвовируса B19 (Parvovirus B19)</t>
  </si>
  <si>
    <t>13.29.A1.900</t>
  </si>
  <si>
    <t>Коклюш</t>
  </si>
  <si>
    <t>13.31.D1.900</t>
  </si>
  <si>
    <t>ДНК возбудителей коклюша/паракоклюша/бронхосептикоза (Bordetella pertussis/Bordetella parapertussis/Bordetella bronchiseptica)</t>
  </si>
  <si>
    <t>Диагностика папилломавируса методом ПЦР</t>
  </si>
  <si>
    <t>13.23.D2.900</t>
  </si>
  <si>
    <t>ДНК папилломавирусов (Human Papillomavirus, ВПЧ) 6/11 типов с определением типа</t>
  </si>
  <si>
    <t>13.23.D3.900</t>
  </si>
  <si>
    <t>ДНК папилломавирусов (Human Papillomavirus, ВПЧ) 6/11 типов с определением типа, количественно</t>
  </si>
  <si>
    <t>13.23.A1.900</t>
  </si>
  <si>
    <t xml:space="preserve">ДНК папилломавируса (Human Papillomavirus, ВПЧ) 16 типа </t>
  </si>
  <si>
    <t>13.23.A2.900</t>
  </si>
  <si>
    <t xml:space="preserve">ДНК папилломавируса (Human Papillomavirus, ВПЧ) 18 типа </t>
  </si>
  <si>
    <t>13.24.D1.900</t>
  </si>
  <si>
    <t>ДНК папилломавирусов (Human Papillomavirus, ВПЧ) 16/18 типов, количественно</t>
  </si>
  <si>
    <t>13.23.D1.900</t>
  </si>
  <si>
    <t>ДНК папилломавирусов (Human Papillomavirus, ВПЧ) 31/33 типов с определением типа</t>
  </si>
  <si>
    <t>13.23.D4.900</t>
  </si>
  <si>
    <t>ДНК папилломавирусов (Human Papillomavirus, ВПЧ) 31/33 типов с определением типа, количественно</t>
  </si>
  <si>
    <t>13.23.A3.900</t>
  </si>
  <si>
    <t>ДНК папилломавирусов (Human Papoiilmavirus) высокого канцерогенного риска (16-68 типов: 16,18,31,33,35,39,45,51,52,56,58,59,66,68) без определения типа</t>
  </si>
  <si>
    <t>13.23.D6.900</t>
  </si>
  <si>
    <t>ДНК папилломавирусов (Human Papoiilmavirus) высокого канцерогенного риска (16, 18, 31, 33, 35, 39, 45, 51, 52, 56, 58, 59 типов) с определением типа</t>
  </si>
  <si>
    <t>Респираторные вирусные инфекции</t>
  </si>
  <si>
    <t>13.30.A2.900</t>
  </si>
  <si>
    <t xml:space="preserve">РНК вируса гриппа A/H1N1 (свиной грипп), (кач.) </t>
  </si>
  <si>
    <t>13.30.D3.900</t>
  </si>
  <si>
    <t>РНК вирусов гриппа A/H1N1, A/H3N2</t>
  </si>
  <si>
    <t xml:space="preserve">13.30.D1.900 </t>
  </si>
  <si>
    <t>Генотипирование вируса гриппа (А/B)</t>
  </si>
  <si>
    <t>13.30.D2.900</t>
  </si>
  <si>
    <t>ОРВИ-Скрин
(РНК респираторносинцитиального вируса/ РНК метапневмовируса/ 
РНК  парагриппа (типов 1, 2, 3 и 4)/ РНК коронавирусов/ РНК риновирусов/           ДНК аденовирусов  (групп B, C и E)/ ДНК бокавируса)</t>
  </si>
  <si>
    <t>Хеликобактеры</t>
  </si>
  <si>
    <t>13.9.A1.101</t>
  </si>
  <si>
    <t>ДНК хеликобактера (Helicobacter pylori)</t>
  </si>
  <si>
    <t>Кишечные инфекции</t>
  </si>
  <si>
    <t>13.14.A1.101</t>
  </si>
  <si>
    <t>ДНК сальмонелл (Salmonella species)</t>
  </si>
  <si>
    <t>13.14.A5.101</t>
  </si>
  <si>
    <t>ДНК возбудителя псевдотуберкулеза (Yersinia pseudotuberculosis)</t>
  </si>
  <si>
    <t>60.30.H31.101</t>
  </si>
  <si>
    <t>ОКИ-тест (Shigella spp./Salmonella spp./Adenovirus F/Rotavirus A/Norovirus 2/Astrovirus )</t>
  </si>
  <si>
    <t>Энтеровирус</t>
  </si>
  <si>
    <t>13.25.A1.101</t>
  </si>
  <si>
    <t>РНК энтеровируса (Enterovirus)</t>
  </si>
  <si>
    <t>Ротавирус А и С</t>
  </si>
  <si>
    <t>13.26.A1.101</t>
  </si>
  <si>
    <t xml:space="preserve">РНК ротавирусов (Rotavirus) A </t>
  </si>
  <si>
    <t>Норовирус 1 и 2 типов</t>
  </si>
  <si>
    <t>13.28.A1.101</t>
  </si>
  <si>
    <t>РНК норовирусов (Norovirus) II типа</t>
  </si>
  <si>
    <t>СЕРОЛОГИЧЕСКИЕ МАРКЕРЫ ИНФЕКЦИОННЫХ ЗАБОЛЕВАНИЙ</t>
  </si>
  <si>
    <t>Диагностика гепатита А</t>
  </si>
  <si>
    <t>11.1.A1.201</t>
  </si>
  <si>
    <t xml:space="preserve">Антитела к вирусу гепатита А, IgM (Anti-HAV IgM) </t>
  </si>
  <si>
    <t>11.1.A2.201</t>
  </si>
  <si>
    <t>Антитела к вирусу гепатита А, IgG (Anti-HAV IgG)</t>
  </si>
  <si>
    <t>Диагностика гепатита В</t>
  </si>
  <si>
    <t>11.2.A1.201</t>
  </si>
  <si>
    <t>Поверхностный антиген вируса гепатита В (австралийский антиген, HbsAg)</t>
  </si>
  <si>
    <t>11.2.A7.201</t>
  </si>
  <si>
    <t>Поверхностный антиген вируса гепатита В (австралийский антиген, HbsAg), количественно</t>
  </si>
  <si>
    <t>11.2.A2.201</t>
  </si>
  <si>
    <t>Антитела к поверхностному антигену вируса гепатита В (Anti-HBs)</t>
  </si>
  <si>
    <t>11.2.A3.201</t>
  </si>
  <si>
    <t>Антитела к ядерному (cor) антигену вируса гепатита В, суммарные (Anti-HBcor)</t>
  </si>
  <si>
    <t>11.2.A4.201</t>
  </si>
  <si>
    <t>Антитела к ядерному (cor) антигену вируса гепатита В, IgM (Anti-HBcor IgM)</t>
  </si>
  <si>
    <t>11.2.A5.201</t>
  </si>
  <si>
    <t>Антиген HBе вируса гепатита В (HbеAg)</t>
  </si>
  <si>
    <t>11.2.A6.201</t>
  </si>
  <si>
    <t>Антитела к HBе-антигену вируса гепатита B, суммарные (Anti-HBе)</t>
  </si>
  <si>
    <t>Диагностика гепатита С</t>
  </si>
  <si>
    <t>11.3.A1.201</t>
  </si>
  <si>
    <t>Антитела к вирусу гепатита С, суммарные (Anti-HCV)</t>
  </si>
  <si>
    <t>11.3.A2.201</t>
  </si>
  <si>
    <t>Антитела к вирусу гепатита C, IgM (Anti-HCV IgM)</t>
  </si>
  <si>
    <t>Диагностика гепатита D</t>
  </si>
  <si>
    <t>11.4.A1.201</t>
  </si>
  <si>
    <t>Антитела к вирусу гепатита D, суммарные (Anti-HDV)</t>
  </si>
  <si>
    <t>11.4.A2.201</t>
  </si>
  <si>
    <t>Антитела к вирусу гепатита D, IgM (Anti-HDV IgM)</t>
  </si>
  <si>
    <t>Диагностика гепатита Е</t>
  </si>
  <si>
    <t>11.5.A2.201</t>
  </si>
  <si>
    <t>Антитела к вирусу гепатита E, IgM (Anti-HEV IgM)</t>
  </si>
  <si>
    <t>11.5.A1.201</t>
  </si>
  <si>
    <t>Антитела к вирусу гепатита E, IgG (Anti-HEV IgG)</t>
  </si>
  <si>
    <t>Диагностика ВИЧ-инфекции</t>
  </si>
  <si>
    <t>11.7.A1.201</t>
  </si>
  <si>
    <t>ВИЧ (антитела и антигены)</t>
  </si>
  <si>
    <t>Диагностика сифилиса</t>
  </si>
  <si>
    <t>11.6.A1.201</t>
  </si>
  <si>
    <t xml:space="preserve">Микрореакция на сифилис качественно (RPR) </t>
  </si>
  <si>
    <t>11.6.A6.201</t>
  </si>
  <si>
    <t>Микрореакция на сифилис, полуколичественно (RPR)</t>
  </si>
  <si>
    <t>11.6.A2.201</t>
  </si>
  <si>
    <t>Реакция пассивной гемагглютинации на сифилис (РПГА), качественно</t>
  </si>
  <si>
    <t>11.6.A3.201</t>
  </si>
  <si>
    <t>Реакция пассивной гемагглютинации на сифилис (РПГА), полуколичественно</t>
  </si>
  <si>
    <t>11.6.A4.201</t>
  </si>
  <si>
    <t>Антитела к бледной трепонеме (Treponema pallidum), суммарные</t>
  </si>
  <si>
    <t>11.6.A5.201</t>
  </si>
  <si>
    <t xml:space="preserve">Антитела к бледной трепонеме (Treponema pallidum), IgM </t>
  </si>
  <si>
    <t>11.6.A8.201</t>
  </si>
  <si>
    <t>Антитела к бледной трепонеме (Treponema palidum), IgG</t>
  </si>
  <si>
    <t>Диагностика Т-лимфотропных вирусов человека</t>
  </si>
  <si>
    <t>11.38.A1.201</t>
  </si>
  <si>
    <t xml:space="preserve">Антитела к антигенам Т-лимфотропных вирусов (HTLV) 1 и 2 типов </t>
  </si>
  <si>
    <t>Диагностика герпес-вирусных инфекций</t>
  </si>
  <si>
    <t>11.8.A1.201</t>
  </si>
  <si>
    <t>Антитела к вирусу простого герпеса I, II типов (Herpes simplex virus I, II), IgM</t>
  </si>
  <si>
    <t>11.8.A9.201</t>
  </si>
  <si>
    <t>Антитела к вирусу простого герпеса I, II типов (Herpes simplex virus I, II), IgA</t>
  </si>
  <si>
    <t>11.8.A2.201</t>
  </si>
  <si>
    <t>Антитела к вирусу простого герпеса I, II типов (Herpes simplex virus I, II), IgG</t>
  </si>
  <si>
    <t>50.0.H75.201</t>
  </si>
  <si>
    <t>Авидность IgG к вирусу простого герпеса I, II типов (Herpes simplex virus I, II) (включает определение антител к вирусу простого герпеса I, II типов, IgG)</t>
  </si>
  <si>
    <t>11.8.D1.201</t>
  </si>
  <si>
    <t>Антитела к вирусу простого герпеса I, II типов (Herpes simplex virus I, II), IgM (иммуноблот)</t>
  </si>
  <si>
    <t>11.8.D2.201</t>
  </si>
  <si>
    <t>Антитела к вирусу простого герпеса I, II типов (Herpes simplex virus I, II), IgG (иммуноблот)</t>
  </si>
  <si>
    <t>11.8.A4.201</t>
  </si>
  <si>
    <t>Антитела к вирусу простого герпеса I типа
(Herpes simplex virus I), IgM</t>
  </si>
  <si>
    <t>11.8.A5.201</t>
  </si>
  <si>
    <t>Антитела к вирусу простого герпеса I типа (Herpes simplex virus I), IgG</t>
  </si>
  <si>
    <t>11.8.A6.201</t>
  </si>
  <si>
    <t>Антитела к вирусу простого герпеса II типа
(Herpes simplex virus II), IgM</t>
  </si>
  <si>
    <t>11.8.A7.201</t>
  </si>
  <si>
    <t>Антитела к вирусу простого герпеса II типа
(Herpes simplex virus II), IgG</t>
  </si>
  <si>
    <t>11.8.A8.201</t>
  </si>
  <si>
    <t>Антитела к вирусу герпеса VI типа (Human herpes virus VI), IgG</t>
  </si>
  <si>
    <t>Вирус Varicella-Zoster</t>
  </si>
  <si>
    <t>11.49.A1.201</t>
  </si>
  <si>
    <t>Антитела к вирусу Варицелла-Зостер (Varicella-Zoster), IgM</t>
  </si>
  <si>
    <t>11.49.A2.201</t>
  </si>
  <si>
    <t>Антитела к вирусу Варицелла-Зостер (Varicella-Zoster), IgA</t>
  </si>
  <si>
    <t>11.49.A3.201</t>
  </si>
  <si>
    <t>Антитела к вирусу Варицелла-Зостер (Varicella-Zoster), IgG</t>
  </si>
  <si>
    <t>Вирус Эпштейна-Барр (инфекционный мононуклеоз)</t>
  </si>
  <si>
    <t>11.10.A1.201</t>
  </si>
  <si>
    <t>Антитела к капсидному антигену вируса Эпштейна-Барр (Epstein-Barr virus VCA), IgM</t>
  </si>
  <si>
    <t>11.10.A2.201</t>
  </si>
  <si>
    <t>Антитела к капсидному антигену вируса Эпштейна-Барр (Epstein-Barr virus VCA), IgG</t>
  </si>
  <si>
    <t>11.10.A8.201</t>
  </si>
  <si>
    <t>Антитела к раннему антигену вируса Эпштейна-Барр (Epstein-Barr virus EA), IgG</t>
  </si>
  <si>
    <t>11.10.A7.201</t>
  </si>
  <si>
    <t>Антитела к ядерному антигену вируса Эпштейна-Барр (Epstein-Barr virus EBNA), IgG</t>
  </si>
  <si>
    <t>50.0.H76.201</t>
  </si>
  <si>
    <t>Авидность IgG к вирусу Эпштейна-Барр (Epstein-Barr virus) (включает определение антител к капсидному антигену вируса Эпштейна-Барр, IgG)</t>
  </si>
  <si>
    <t>11.10.D1.201</t>
  </si>
  <si>
    <t>Антитела к вирусу Эпштейна-Барр (Epstein-Barr virus), IgM (иммуноблот)</t>
  </si>
  <si>
    <t>11.10.D2.201</t>
  </si>
  <si>
    <t>Антитела к вирусу Эпштейна-Барр (Epstein-Barr virus), IgG (иммуноблот)</t>
  </si>
  <si>
    <t>Цитомегаловирусная инфекция</t>
  </si>
  <si>
    <t>11.9.A1.201</t>
  </si>
  <si>
    <t>Антитела к цитомегаловирусу (Cytomegalovirus), IgM</t>
  </si>
  <si>
    <t>11.9.A6.201</t>
  </si>
  <si>
    <t>Антитела к цитомегаловирусу (Cytomegalovirus), IgA</t>
  </si>
  <si>
    <t>11.9.A2.201</t>
  </si>
  <si>
    <t>Антитела к цитомегаловирусу (Cytomegalovirus), IgG</t>
  </si>
  <si>
    <t>50.0.H74.201</t>
  </si>
  <si>
    <t>Авидность IgG к цитомегаловирусу (Cytomegalovirus) (включает определение антител к цитомегаловирусу, IgG)</t>
  </si>
  <si>
    <t>11.9.D2.201</t>
  </si>
  <si>
    <t>Антитела к цитомегаловирусу (Cytomegalovirus), IgG (иммуноблот)</t>
  </si>
  <si>
    <t>Диагностика вируса краснухи</t>
  </si>
  <si>
    <t>11.11.A1.201</t>
  </si>
  <si>
    <t>Антитела к вирусу краснухи, IgM</t>
  </si>
  <si>
    <t>11.11.A2.201</t>
  </si>
  <si>
    <t>Антитела к вирусу краснухи, IgG</t>
  </si>
  <si>
    <t>50.0.H77.201</t>
  </si>
  <si>
    <t>Авидность IgG к вирусу краснухи (включает определение антител к вирусу краснухи, IgG)</t>
  </si>
  <si>
    <t>11.11.D1.201</t>
  </si>
  <si>
    <t>Антитела к вирусу краснухи, IgG (иммуноблот)</t>
  </si>
  <si>
    <t>Диагностика токсоплазмоза</t>
  </si>
  <si>
    <t>11.19.A1.201</t>
  </si>
  <si>
    <t>Антитела к токсоплазме (Toxoplasma gondii), IgM</t>
  </si>
  <si>
    <t>11.19.A4.201</t>
  </si>
  <si>
    <t>Антитела к токсоплазме (Toxoplasma gondii), IgA</t>
  </si>
  <si>
    <t>11.19.A2.201</t>
  </si>
  <si>
    <t>Антитела к токсоплазме (Toxoplasma gondii), IgG</t>
  </si>
  <si>
    <t>50.0.H78.201</t>
  </si>
  <si>
    <t>Авидность IgG к токсоплазме (Toxoplasma gondii) (включает определение антител к токсоплазме, IgG)</t>
  </si>
  <si>
    <t>Диагностика парвовируса</t>
  </si>
  <si>
    <t>11.26.A2.201</t>
  </si>
  <si>
    <t>Антитела к парвовирусу (Parvovirus) B19, IgM</t>
  </si>
  <si>
    <t>11.26.A1.201</t>
  </si>
  <si>
    <t>Антитела к парвовирусу (Parvovirus) B19, IgG</t>
  </si>
  <si>
    <t>Диагностика вируса кори</t>
  </si>
  <si>
    <t>11.12.A2.201</t>
  </si>
  <si>
    <t>Антитела к вирусу кори, IgG</t>
  </si>
  <si>
    <t>Диагностика вируса эпидемического паротита</t>
  </si>
  <si>
    <t>11.13.A1.201</t>
  </si>
  <si>
    <t>Антитела к вирусу эпидемического паротита, IgМ</t>
  </si>
  <si>
    <t>11.13.A2.201</t>
  </si>
  <si>
    <t>Антитела к вирусу эпидемического паротита, IgG</t>
  </si>
  <si>
    <t>Диагностика коклюша и паракоклюша</t>
  </si>
  <si>
    <t>11.33.A1.201</t>
  </si>
  <si>
    <t>Антитела к коклюшному токсину, IgА</t>
  </si>
  <si>
    <t>11.33.A2.201</t>
  </si>
  <si>
    <t>Антитела к коклюшному токсину, IgG</t>
  </si>
  <si>
    <t>11.33.D1.201</t>
  </si>
  <si>
    <t>Антитела к возбудителям коклюша и паракоклюша (Bordetella pertussis, Bordetella parapertussis), суммарные (РПГА) полуколичественно</t>
  </si>
  <si>
    <t>Диагностика аденовирусной инфекции</t>
  </si>
  <si>
    <t>11.51.A3.201</t>
  </si>
  <si>
    <t>Антитела к Аденовирусу (Adenoviridae), IgM</t>
  </si>
  <si>
    <t>11.51.A1.201</t>
  </si>
  <si>
    <t>Антитела к Аденовирусу (Adenoviridae), IgA</t>
  </si>
  <si>
    <t>11.51.A2.201</t>
  </si>
  <si>
    <t>Антитела к Аденовирусу (Adenoviridae), IgG</t>
  </si>
  <si>
    <t>Диагностика дифтерии и столбняка</t>
  </si>
  <si>
    <t>11.28.A1.201</t>
  </si>
  <si>
    <t>Антитела к возбудителю дифтерии (Corynebacterium diphtheriae)</t>
  </si>
  <si>
    <t>11.28.A2.201</t>
  </si>
  <si>
    <t xml:space="preserve">Антитела к возбудителю столбняка (Clostridium tetani) </t>
  </si>
  <si>
    <t>Диагностика хламидиоза</t>
  </si>
  <si>
    <t>11.15.A2.201</t>
  </si>
  <si>
    <t>Антитела к хламидии (Chlamydia trachomatis), IgM</t>
  </si>
  <si>
    <t>11.15.A1.201</t>
  </si>
  <si>
    <t>Антитела к хламидии (Chlamydia trachomatis), IgA</t>
  </si>
  <si>
    <t>11.15.A3.201</t>
  </si>
  <si>
    <t>Антитела к хламидии (Chlamydia trachomatis), IgG</t>
  </si>
  <si>
    <t>11.15.A5.201</t>
  </si>
  <si>
    <t>Антитела к хламидофиле (Chlamydophila pneumoniae), IgM</t>
  </si>
  <si>
    <t>11.15.A4.201</t>
  </si>
  <si>
    <t>Антитела к хламидофиле (Chlamydophila pneumoniae), IgА</t>
  </si>
  <si>
    <t>11.15.A6.201</t>
  </si>
  <si>
    <t>Антитела к хламидофиле (Chlamydophila pneumoniae), IgG</t>
  </si>
  <si>
    <t>Диагностика микоплазмоза</t>
  </si>
  <si>
    <t>11.16.A1.201</t>
  </si>
  <si>
    <t>Антитела к микоплазме (Mycoplasma hominis), IgА</t>
  </si>
  <si>
    <t>11.16.A3.201</t>
  </si>
  <si>
    <t>Антитела к микоплазме (Mycoplasma hominis), IgG</t>
  </si>
  <si>
    <t>11.16.A6.201</t>
  </si>
  <si>
    <t xml:space="preserve">Антитела к микоплазме (Mycoplasma pneumoniae), IgM </t>
  </si>
  <si>
    <t>11.16.A4.201</t>
  </si>
  <si>
    <t>Антитела к микоплазме (Mycoplasma pneumoniae), IgА</t>
  </si>
  <si>
    <t>11.16.A5.201</t>
  </si>
  <si>
    <t xml:space="preserve">Антитела к микоплазме (Mycoplasma pneumoniae), IgG </t>
  </si>
  <si>
    <t>Диагностика уреаплазмоза</t>
  </si>
  <si>
    <t>11.17.A1.201</t>
  </si>
  <si>
    <t>Антитела к уреаплазме (Ureaplasma urealyticum), IgА</t>
  </si>
  <si>
    <t>11.17.A3.201</t>
  </si>
  <si>
    <t>Антитела к уреаплазме (Ureaplasma urealyticum), IgG</t>
  </si>
  <si>
    <t>Диагностика трихомониаза</t>
  </si>
  <si>
    <t>11.18.A1.201</t>
  </si>
  <si>
    <t>Антитела к трихомонаде (Trichomonas vaginalis), IgG.</t>
  </si>
  <si>
    <t>Диагностика кандидоза</t>
  </si>
  <si>
    <t>11.21.A3.201</t>
  </si>
  <si>
    <t>Антитела к кандиде (Candida albicans), IgM</t>
  </si>
  <si>
    <t>11.21.A1.201</t>
  </si>
  <si>
    <t>Антитела к кандиде (Candida albicans), IgA</t>
  </si>
  <si>
    <t>11.21.A2.201</t>
  </si>
  <si>
    <t>Антитела к кандиде (Candida albicans), IgG</t>
  </si>
  <si>
    <t>Диагностика аспергиллеза</t>
  </si>
  <si>
    <t>11.47.A2.201</t>
  </si>
  <si>
    <t>Антитела к грибам (Aspergillus fumigatus), IgG</t>
  </si>
  <si>
    <t>Диагностика туберкулеза</t>
  </si>
  <si>
    <t>11.23.A1.201</t>
  </si>
  <si>
    <t>Антитела к микобактериям туберкулеза (Mycobacterium tuberculosis), суммарные</t>
  </si>
  <si>
    <t>Диагностика легионеллеза</t>
  </si>
  <si>
    <t>11.25.A1.201</t>
  </si>
  <si>
    <t>Антитела к легионеллам (Legionella pneumophila), суммарные</t>
  </si>
  <si>
    <t>Диагностика бруцеллеза</t>
  </si>
  <si>
    <t>11.39.A1.201</t>
  </si>
  <si>
    <t>Антитела к бруцелле (Brucella), IgА</t>
  </si>
  <si>
    <t>11.39.A2.201</t>
  </si>
  <si>
    <t>Антитела к бруцелле (Brucella ), IgG</t>
  </si>
  <si>
    <t>Диагностика вируса клещевого энцефалита</t>
  </si>
  <si>
    <t>11.40.A1.201</t>
  </si>
  <si>
    <t>Антитела к вирусу клещевого энцефалита, IgM</t>
  </si>
  <si>
    <t>11.40.A2.201</t>
  </si>
  <si>
    <t>Антитела к вирусу клещевого энцефалита, IgG</t>
  </si>
  <si>
    <t>Диагностика боррелиоза</t>
  </si>
  <si>
    <t>11.24.A1.201</t>
  </si>
  <si>
    <t>Антитела к боррелиям (Borrelia burgdorferi), IgM</t>
  </si>
  <si>
    <t>11.24.A2.201</t>
  </si>
  <si>
    <t>Антитела к боррелиям (Borrelia burgdorferi), IgG</t>
  </si>
  <si>
    <t>11.24.D1.201</t>
  </si>
  <si>
    <t>Антитела к боррелиям (Borrelia), IgM (иммуноблот)</t>
  </si>
  <si>
    <t>11.24.D2.201</t>
  </si>
  <si>
    <t>Антитела к боррелиям (Borrelia), IgG (иммуноблот)</t>
  </si>
  <si>
    <t>Диагностика гельминтозов</t>
  </si>
  <si>
    <t>11.20.A10.201</t>
  </si>
  <si>
    <t>Антитела к описторхам (Opisthorchis felineus), IgM</t>
  </si>
  <si>
    <t>11.20.A1.201</t>
  </si>
  <si>
    <t>Антитела к описторхам (Opisthorchis felineus), IgG</t>
  </si>
  <si>
    <t>11.20.A14.201</t>
  </si>
  <si>
    <t>ЦИК, содержащие антигены описторхов</t>
  </si>
  <si>
    <t>11.20.A2.201</t>
  </si>
  <si>
    <t>Антитела к эхинококкам (Echinococcus granulosus), IgG</t>
  </si>
  <si>
    <t>11.20.A3.201</t>
  </si>
  <si>
    <t>Антитела к токсокарам (Toxocara canis), IgG</t>
  </si>
  <si>
    <t>11.20.A4.201</t>
  </si>
  <si>
    <t>Антитела к трихинеллам (Trichinella spiralis), IgG</t>
  </si>
  <si>
    <t>11.20.A5.201</t>
  </si>
  <si>
    <t>Антитела к шистосомам (Schistosoma mansoni), IgG</t>
  </si>
  <si>
    <t>11.20.A6.201</t>
  </si>
  <si>
    <t>Антитела к угрицам кишечным (Strongyloides stercoralis), IgG</t>
  </si>
  <si>
    <t>11.20.A7.201</t>
  </si>
  <si>
    <t xml:space="preserve">Антитела к цистицеркам свиного цепня (Taenia solium), IgG </t>
  </si>
  <si>
    <t>11.20.A8.201</t>
  </si>
  <si>
    <t>Антитела к печеночным сосальщикам (Fasciola hepatica), IgG</t>
  </si>
  <si>
    <t>11.20.A12.201</t>
  </si>
  <si>
    <t>Антитела к аскаридам (Ascaris lumbricoides), IgG</t>
  </si>
  <si>
    <t>11.20.A13.201</t>
  </si>
  <si>
    <t>Антитела к клонорхам (Clonorchis sinensis), IgG</t>
  </si>
  <si>
    <t>Диагностика лямблиоза</t>
  </si>
  <si>
    <t>11.22.A1.201</t>
  </si>
  <si>
    <t>Антитела к лямблиям (Lamblia intestinalis), суммарные</t>
  </si>
  <si>
    <t>11.22.A2.201</t>
  </si>
  <si>
    <t>Антитела к лямблиям (Lamblia intestinalis), IgM</t>
  </si>
  <si>
    <t>Диагностика амебиаза</t>
  </si>
  <si>
    <t>11.41.A1.201</t>
  </si>
  <si>
    <t>Антитела к амебе дизентерийной (Entamoeba histolytica), IgG</t>
  </si>
  <si>
    <t>Диагностика лейшманиоза</t>
  </si>
  <si>
    <t>11.30.A1.201</t>
  </si>
  <si>
    <t>Антитела к лейшмании (Leishmania infantum), суммарные</t>
  </si>
  <si>
    <t>Диагностика хеликобактериоза</t>
  </si>
  <si>
    <t>11.14.A3.201</t>
  </si>
  <si>
    <t>Антитела к хеликобактеру (Helicobacter pylori), IgМ</t>
  </si>
  <si>
    <t>11.14.A2.201</t>
  </si>
  <si>
    <t>Антитела к хеликобактеру (Helicobacter pylori), IgA</t>
  </si>
  <si>
    <t>11.14.A1.201</t>
  </si>
  <si>
    <t>Антитела к хеликобактеру (Helicobacter pylori), IgG</t>
  </si>
  <si>
    <t>Диагностика шигеллеза (дизентерии)</t>
  </si>
  <si>
    <t>11.35.D1.201</t>
  </si>
  <si>
    <t>Антитела к шигеллам (Shigella flexneri I-V, VI, Shigella sonnei)</t>
  </si>
  <si>
    <t>Диагностика псевдотуберкулеза и иерсиниоза</t>
  </si>
  <si>
    <t>11.32.D1.201</t>
  </si>
  <si>
    <t>Антитела к возбудителям псевдотуберкулеза и иерсиниоза (Yersinia pseudotuberculosis + Yersinia enterocolitica), IgA; IgG</t>
  </si>
  <si>
    <t>Диагностика сальмонеллеза</t>
  </si>
  <si>
    <t>11.36.A1.201</t>
  </si>
  <si>
    <t>Антитела к сальмонеллам (Salmonella) A, B, C1, C2, D, E</t>
  </si>
  <si>
    <t>Диагностика брюшного тифа</t>
  </si>
  <si>
    <t>11.37.A1.201</t>
  </si>
  <si>
    <t>Антитела к Vi-aнтигену вобудителя брюшного тифа (Salmonella typhi)</t>
  </si>
  <si>
    <t>Диагностика вируса Коксаки</t>
  </si>
  <si>
    <t>11.46.A1.201</t>
  </si>
  <si>
    <t>Антитела к вирусу Коксаки (Coxsackievirus), IgM</t>
  </si>
  <si>
    <t>Диагностика менингококковой инфекции</t>
  </si>
  <si>
    <t>11.34.A1.201</t>
  </si>
  <si>
    <t xml:space="preserve">Антитела к менингококку (Neisseria meningitidis) </t>
  </si>
  <si>
    <t>ЦИТОЛОГИЧЕСКИЕ ИССЛЕДОВАНИЯ</t>
  </si>
  <si>
    <t>15.0.D1.309</t>
  </si>
  <si>
    <t>Цитологическое исследование отделяемого влагалища</t>
  </si>
  <si>
    <t>15.0.D2.310</t>
  </si>
  <si>
    <t xml:space="preserve">Цитологическое исследование соскоба с шейки матки </t>
  </si>
  <si>
    <t>15.0.D3.311</t>
  </si>
  <si>
    <t>Цитологическое исследование соскоба из цервикального канала</t>
  </si>
  <si>
    <t>15.0.D15.301</t>
  </si>
  <si>
    <t>Цитологическое исследование смешанного соскоба c шейки матки и из цервикального канала</t>
  </si>
  <si>
    <t>15.0.D4.111</t>
  </si>
  <si>
    <t>Цитологическое исследование аспирата из полости матки</t>
  </si>
  <si>
    <t>15.0.D5.102</t>
  </si>
  <si>
    <t>Цитологическое исследование мокроты</t>
  </si>
  <si>
    <t>15.0.D6.603</t>
  </si>
  <si>
    <t>Цитологическое исследование плевральной жидкости</t>
  </si>
  <si>
    <t>15.0.D7.605</t>
  </si>
  <si>
    <t>Цитологическое исследование перикардиальной жидкости</t>
  </si>
  <si>
    <t>15.0.D10.703</t>
  </si>
  <si>
    <t>Цитологическое исследование пунктатов других органов и тканей</t>
  </si>
  <si>
    <t>15.0.D8.701</t>
  </si>
  <si>
    <t>Цитологическое исследование пунктатов молочной железы</t>
  </si>
  <si>
    <t>15.0.D9.701</t>
  </si>
  <si>
    <t>Цитологическое исследование отделяемого молочной железы</t>
  </si>
  <si>
    <t>15.0.D19.313</t>
  </si>
  <si>
    <t>Цитологическое исследование эндоскопического материала на Helicobacter pylori</t>
  </si>
  <si>
    <t>15.0.D11.313</t>
  </si>
  <si>
    <t>Цитологическое исследование эндоскопического материала</t>
  </si>
  <si>
    <t>15.0.D12.120</t>
  </si>
  <si>
    <t>Цитологическое исследование материала, полученного при хирургических вмешательствах</t>
  </si>
  <si>
    <t>15.0.D24.121</t>
  </si>
  <si>
    <t>Цитологическое исследование осадка мочи</t>
  </si>
  <si>
    <t>15.0.D9.702</t>
  </si>
  <si>
    <t>Цитологическое исследование пунктатов щитовидной железы</t>
  </si>
  <si>
    <t>15.0.D23.122</t>
  </si>
  <si>
    <t>Цитологическое исследование новообразований кожи</t>
  </si>
  <si>
    <t>15.0.D13.121</t>
  </si>
  <si>
    <t xml:space="preserve">Цитологическое исследование соскобов и отпечатков </t>
  </si>
  <si>
    <t>ЖИДКОСТНАЯ ЦИТОЛОГИЯ</t>
  </si>
  <si>
    <t>15.0.D21.900</t>
  </si>
  <si>
    <t>Жидкостная цитология BD ShurePath</t>
  </si>
  <si>
    <t>15.0.D22.900</t>
  </si>
  <si>
    <t>Жидкостная цитология BD ShurePath с автоматизированной системой просмотра цитологических препаратов BD FocalPoint GS: определение онкомаркера p16ink4a</t>
  </si>
  <si>
    <t>15.0.D20.900</t>
  </si>
  <si>
    <t>Скрининг рака шейки матки (жидкостная цитология BD ShurePath ) с ВПЧ-тестом (ROCHE COBAS4800)</t>
  </si>
  <si>
    <t>ГИСТОЛОГИЧЕСКИЕ ИССЛЕДОВАНИЯ</t>
  </si>
  <si>
    <t>16.0.A1.110</t>
  </si>
  <si>
    <t>Гистологическое исследование материала, полученного при хирургических вмешательствах и других срочных исследованиях (анальная трещина, грыжевые мешки, желчный пузырь, стенка раневого канала, ткань свищевого хода и грануляции, аппендикс, придаточные пазухи носа, аневризма сосуда, варикозно расширенные вены, геморроидальные узлы, миндалины, аденоиды, эпулиды, кисты яичника)</t>
  </si>
  <si>
    <t>16.0.A2.110</t>
  </si>
  <si>
    <t>Гистологическое исследование биопсийного материала (эндоскопического материала, соскобов полости матки, соскобов цервикального канала, тканей женской половой системы, кожи, мягких тканей, кроветворной и лимфоидной ткани, костно-хрящевой ткани)</t>
  </si>
  <si>
    <t>16.0.A17.110</t>
  </si>
  <si>
    <t>Гистологическое исследование биопсийного материала (эндоскопического материала, соскобов полости матки, соскобов цервикального канала, тканей женской половой системы, кожи, мягких тканей, кроветворной и лимфоидной ткани, костно-хрящевой ткани) (срочное)</t>
  </si>
  <si>
    <t>16.0.A3.110</t>
  </si>
  <si>
    <t>Пункционная биопсия простаты мультифокальная</t>
  </si>
  <si>
    <t>16.0.A7.110</t>
  </si>
  <si>
    <t>Гистологическое исследование эндоскопического материала желудка с выявлением Helicobacter pylori</t>
  </si>
  <si>
    <t>16.0.A18.110</t>
  </si>
  <si>
    <t>Консультация готовых препаратов  (1 локус)</t>
  </si>
  <si>
    <t>16.0.A8.110</t>
  </si>
  <si>
    <t>Гистологическое исследование эндометрия (в т.ч. пайпель-биопсия)</t>
  </si>
  <si>
    <t xml:space="preserve">16.0.A24.110 </t>
  </si>
  <si>
    <t>Гистологическое исследование плаценты</t>
  </si>
  <si>
    <t>ГИСТОЛОГИЧЕСКИЕ ИССЛЕДОВАНИЯ ПУНКЦИОННОГО МАТЕРИАЛА</t>
  </si>
  <si>
    <t xml:space="preserve">16.0.A20.110 </t>
  </si>
  <si>
    <t>Гистологическое исследование пункционного материала щитовидной железы</t>
  </si>
  <si>
    <t xml:space="preserve">16.0.A21.110 </t>
  </si>
  <si>
    <t>Гистологическое исследование пункционного материала молочной железы</t>
  </si>
  <si>
    <t xml:space="preserve">16.0.A22.110 </t>
  </si>
  <si>
    <t>Гистологическое исследование пункционного материала почек</t>
  </si>
  <si>
    <t xml:space="preserve">16.0.A23.110 </t>
  </si>
  <si>
    <t>Гистологическое исследование пункционного материала печени</t>
  </si>
  <si>
    <t>ИММУНОГИСТОХИМИЧЕСКИЕ ИССЛЕДОВАНИЯ</t>
  </si>
  <si>
    <t>16.0.A10.110</t>
  </si>
  <si>
    <t>Иммуногистохимическое исследование (1 антитело)</t>
  </si>
  <si>
    <t>16.0.A15.110</t>
  </si>
  <si>
    <t>Консультация готового препарата перед ИГХ</t>
  </si>
  <si>
    <t>ИММУНОЛОГИЧЕСКИЕ ИССЛЕДОВАНИЯ</t>
  </si>
  <si>
    <t>Оценка гуморального иммунитета</t>
  </si>
  <si>
    <t>10.0.A1.201</t>
  </si>
  <si>
    <t>С3 компонент комплемента</t>
  </si>
  <si>
    <t>10.0.A2.201</t>
  </si>
  <si>
    <t>С4 компонент комплемента</t>
  </si>
  <si>
    <t>10.0.A3.201</t>
  </si>
  <si>
    <t>Иммуноглобулин А (IgA)</t>
  </si>
  <si>
    <t>10.0.A4.201</t>
  </si>
  <si>
    <t>Иммуноглобулин М (IgM)</t>
  </si>
  <si>
    <t>10.0.A5.201</t>
  </si>
  <si>
    <t>Иммуноглобулин G (IgG)</t>
  </si>
  <si>
    <t>10.0.A6.201</t>
  </si>
  <si>
    <t>Иммуноглобулин Е (IgE)</t>
  </si>
  <si>
    <t>10.0.A7.201</t>
  </si>
  <si>
    <t>Фактор некроза опухоли (ФНО-альфа)</t>
  </si>
  <si>
    <t>10.0.A8.201</t>
  </si>
  <si>
    <t>Криоглобулины, 37°C</t>
  </si>
  <si>
    <t>10.0.A73.201</t>
  </si>
  <si>
    <t xml:space="preserve">Циркулирующие иммунные комплексы </t>
  </si>
  <si>
    <t>10.1.A1.201</t>
  </si>
  <si>
    <t>Интерлейкин-6</t>
  </si>
  <si>
    <t>Оценка клеточного иммунитета</t>
  </si>
  <si>
    <t>10.0.D4.202</t>
  </si>
  <si>
    <t>Иммунограмма базовая (CD-типирование лимфоцитов периферической крови, общий анализ крови)</t>
  </si>
  <si>
    <t>10.0.D68.202</t>
  </si>
  <si>
    <t>Иммунограмма расширенная (CD3, CD4, CD8, CD19, CD16(56), CD3+HLA-DR+, CD3+CD16(56)+(EK-T), CD8+CD38+, CD3+CD25+, CD3+CD56+, CD95, CD4/CD8)</t>
  </si>
  <si>
    <t xml:space="preserve">10.0.D7.202  </t>
  </si>
  <si>
    <t>Сокращенная панель CD4/CD8 (включает клинический анализ крови с лейкоцитарной формулой (5DIFF))</t>
  </si>
  <si>
    <t xml:space="preserve">10.0.D9.202  </t>
  </si>
  <si>
    <t>Иммунограмма - скрининг:T-,B-, NK-клетки</t>
  </si>
  <si>
    <t>10.0.D2.204</t>
  </si>
  <si>
    <t>Фаготест</t>
  </si>
  <si>
    <t>10.0.D8.204</t>
  </si>
  <si>
    <t>Бактерицидная активность крови</t>
  </si>
  <si>
    <t>Оценка интерферонового статуса</t>
  </si>
  <si>
    <t>10.0.D1.204</t>
  </si>
  <si>
    <t>Интерфероновый статус (4 показателя: сывороточный интерферон, спонтанный интерферон, интерферон-альфа, интерферон-гамма)</t>
  </si>
  <si>
    <t>Определение чувствительности к индукторам интерферона</t>
  </si>
  <si>
    <t>10.0.A14.204</t>
  </si>
  <si>
    <t>Чувствительность к Амиксину</t>
  </si>
  <si>
    <t>10.0.A15.204</t>
  </si>
  <si>
    <t>Чувствительность к Кагоцелу</t>
  </si>
  <si>
    <t>10.0.A16.204</t>
  </si>
  <si>
    <t>Чувствительность к Неовиру</t>
  </si>
  <si>
    <t>10.0.A17.204</t>
  </si>
  <si>
    <t>Чувствительность к Ридостину</t>
  </si>
  <si>
    <t>10.0.A18.204</t>
  </si>
  <si>
    <t>Чувствительность к Циклоферону</t>
  </si>
  <si>
    <t>Определение чувствительности к иммуномодуляторам</t>
  </si>
  <si>
    <t>10.0.A19.204</t>
  </si>
  <si>
    <t>Чувствительность к Галавиту</t>
  </si>
  <si>
    <t>10.0.A20.204</t>
  </si>
  <si>
    <t>Чувствительность к Гепону</t>
  </si>
  <si>
    <t>10.0.A21.204</t>
  </si>
  <si>
    <t>Чувствительность к Иммуналу</t>
  </si>
  <si>
    <t>10.0.A28.204</t>
  </si>
  <si>
    <t>Чувствительность к Иммунофану</t>
  </si>
  <si>
    <t>10.0.A22.204</t>
  </si>
  <si>
    <t>Чувствительность к Иммуномаксу</t>
  </si>
  <si>
    <t>10.0.A23.204</t>
  </si>
  <si>
    <t>Чувствительность к Иммунориксу</t>
  </si>
  <si>
    <t>10.0.A24.204</t>
  </si>
  <si>
    <t>Чувствительность к Ликопиду</t>
  </si>
  <si>
    <t>10.0.A25.204</t>
  </si>
  <si>
    <t>Чувствительность к Полиоксидонию</t>
  </si>
  <si>
    <t>10.0.A26.204</t>
  </si>
  <si>
    <t>Чувствительность к Тактивину</t>
  </si>
  <si>
    <t>10.0.A27.204</t>
  </si>
  <si>
    <t>Чувствительность к Тимогену</t>
  </si>
  <si>
    <t>ДИАГНОСТИКА ЛИМФОПРОЛИФЕРАТИВНЫХ ЗАБОЛЕВАНИЙ</t>
  </si>
  <si>
    <t>1.0.A6.202</t>
  </si>
  <si>
    <t>Иммунофенотипирование клеток костного мозга и периферической крови при лимфопролиферативных заболеваниях методом проточной цитометрии (лимфопролиферативные заболевания, острый лейкоз, множественная миелома). Исследование проводится для первичной диагностики заболевания</t>
  </si>
  <si>
    <t>1.0.A13.202</t>
  </si>
  <si>
    <t>Иммунофенотипирование клеток костного мозга и периферической крови для диагностики остаточной минимальной болезни (МОБ) методом проточной цитометрии (лимфопролиферативные заболевания, острый лейкоз, множественная миелома). Исследование проводится после лечения</t>
  </si>
  <si>
    <t>МАРКЕРЫ АУТОИММУННЫХ ЗАБОЛЕВАНИЙ</t>
  </si>
  <si>
    <t>Системные ревматические заболевания</t>
  </si>
  <si>
    <t>9.0.A33.201</t>
  </si>
  <si>
    <t>Антинуклеарный фактор на клеточной линии HEp-2 (АНФ)</t>
  </si>
  <si>
    <t>9.0.A34.201</t>
  </si>
  <si>
    <t>Антитела к экстрагируемому нуклеарному АГ (ЭНА/ENA-скрин)</t>
  </si>
  <si>
    <t>9.0.A3.201</t>
  </si>
  <si>
    <t>Антитела к ядерным антигенам (ANA)</t>
  </si>
  <si>
    <t>9.0.A1.201</t>
  </si>
  <si>
    <t>Антитела к двуспиральной ДНК (нативной, a-dsDNA)</t>
  </si>
  <si>
    <t>9.0.A2.201</t>
  </si>
  <si>
    <t>Антитела к односпиральной ДНК (a-ssDNА)</t>
  </si>
  <si>
    <t>9.0.D4.201</t>
  </si>
  <si>
    <t>Антинуклеарные антитела, иммуноблот (аутоантитела класса IgG к 14 различным антигенам: nRNP/Sm, Sm, SS-A (SS-A нативный и Ro-52), SS-B, Scl-70, Jo-1, PM-Scl, протеин B центромера, PCNA, dsDNA, нуклеосомы, гистоны, рибосомальный белок P, AMA-M2)</t>
  </si>
  <si>
    <t>9.0.D9.201</t>
  </si>
  <si>
    <t>Антитела при полимиозите, иммуноблот (Mi-2, Ku, Pm-Scl100, Pm-Scl75, SPR, Ro-52, Jo-1, PL-7, PL-12, EJ, OJ)</t>
  </si>
  <si>
    <t>9.0.D10.201</t>
  </si>
  <si>
    <t>Развернутое серологическое обследование при полимиозите (АНФ на Hep-2 клетках, ENA-скрин, иммуноблот аутоантител при полимиозите)</t>
  </si>
  <si>
    <t>Аутоиммунные неврологические заболевания</t>
  </si>
  <si>
    <t>8.0.A84.201</t>
  </si>
  <si>
    <t>Антитела к миелину</t>
  </si>
  <si>
    <t>9.0.A80.201</t>
  </si>
  <si>
    <t>Антитела к скелетным мышцам (АСМ)</t>
  </si>
  <si>
    <t>9.0.A81.201</t>
  </si>
  <si>
    <t>Антитела к аквапорину -4</t>
  </si>
  <si>
    <t>9.0.A82.201</t>
  </si>
  <si>
    <t>Антитела к ацетилхолиновым рецепторам (АХР)</t>
  </si>
  <si>
    <t>9.0.A84.201</t>
  </si>
  <si>
    <t>Антитела к глутаматному рецептору NMDA-типа</t>
  </si>
  <si>
    <t>9.0.D11.201</t>
  </si>
  <si>
    <t>Антитела  при паранеопластических синдромах, иммуноблот (к Yo-1, Hu, Ri, CV2, Ma2, амфифизину)</t>
  </si>
  <si>
    <t>Антифосфолипидный синдром (АФС)</t>
  </si>
  <si>
    <t>9.0.D1.201</t>
  </si>
  <si>
    <t>Антитела к фосфолипидам (кардиолипину, фосфатидилсерину, фосфатидилинозитолу, фосфатидиловой кислоте), суммарные</t>
  </si>
  <si>
    <t>9.0.A6.201</t>
  </si>
  <si>
    <t>Антитела класса IgМ к фосфолипидам (кардиолипину, фосфатидилсерину, фосфатидилинозитолу, фосфатидиловой кислоте)</t>
  </si>
  <si>
    <t>9.0.A7.201</t>
  </si>
  <si>
    <t>Антитела класса IgG к фосфолипидам (кардиолипину, фосфатидилсерину, фосфатидилинозитолу, фосфатидиловой кислоте)</t>
  </si>
  <si>
    <t>9.0.A46.201</t>
  </si>
  <si>
    <t>Антитела к кардиолипину (суммарные)</t>
  </si>
  <si>
    <t>9.0.A76.201</t>
  </si>
  <si>
    <t>Антитела к кардиолипину, IgM</t>
  </si>
  <si>
    <t>9.0.A75.201</t>
  </si>
  <si>
    <t>Антитела к кардиолипину, IgG</t>
  </si>
  <si>
    <t>9.0.A18.201</t>
  </si>
  <si>
    <t>Антитела к бета2-гликопротеину</t>
  </si>
  <si>
    <t>9.0.A78.201</t>
  </si>
  <si>
    <t>Антитела к бета-2-гликопротеину, IgM</t>
  </si>
  <si>
    <t>9.0.A77.201</t>
  </si>
  <si>
    <t>Антитела к бета-2-гликопротеину, IgG</t>
  </si>
  <si>
    <t>9.0.A54.201</t>
  </si>
  <si>
    <t>Антитела к фосфатидилсерину-протромбину, суммарные (IgM, G)</t>
  </si>
  <si>
    <t>9.0.A53.201</t>
  </si>
  <si>
    <t>Антитела к аннексину V класса IgM</t>
  </si>
  <si>
    <t>9.0.A52.201</t>
  </si>
  <si>
    <t>Антитела к аннексину V класса IgG</t>
  </si>
  <si>
    <t>9.0.A42.201</t>
  </si>
  <si>
    <t>Антитела к тромбоцитам, класса IgG</t>
  </si>
  <si>
    <t>Диагностика артритов</t>
  </si>
  <si>
    <t>9.0.A11.201</t>
  </si>
  <si>
    <t>Антитела к циклическому цитруллиновому пептиду (ACCP, anti-CCP)</t>
  </si>
  <si>
    <t>9.0.A26.201</t>
  </si>
  <si>
    <t>Антитела к цитруллинированному виментину (анти-MCV)</t>
  </si>
  <si>
    <t>9.0.A19.201</t>
  </si>
  <si>
    <t>Антикератиновые антитела (АКА)</t>
  </si>
  <si>
    <t>Аутоиммунные поражения почек и васкулиты</t>
  </si>
  <si>
    <t>9.0.A20.201</t>
  </si>
  <si>
    <t>Антитела к базальной мембране клубочка (БМК)</t>
  </si>
  <si>
    <t>9.0.D3.201</t>
  </si>
  <si>
    <t>Антинейтрофильные цитоплазматические антитела, IgG (ANCA), Combi 6</t>
  </si>
  <si>
    <t>9.0.A22.201</t>
  </si>
  <si>
    <t>Антитела к клеткам сосудистого эндотелия (HUVEC)</t>
  </si>
  <si>
    <t>9.0.A21.201</t>
  </si>
  <si>
    <t>Антитела к С1q фактору комплемента</t>
  </si>
  <si>
    <t>Аутоиммунные поражения печени</t>
  </si>
  <si>
    <t>9.0.A4.201</t>
  </si>
  <si>
    <t>Антитела к митохондриям</t>
  </si>
  <si>
    <t>9.0.A23.201</t>
  </si>
  <si>
    <t>Антитела к гладким мышцам (АГМА)</t>
  </si>
  <si>
    <t>9.0.A5.201</t>
  </si>
  <si>
    <t>Антитела к микросомальной фракции печени и почек (anti-LKM)</t>
  </si>
  <si>
    <t>9.0.D2.201</t>
  </si>
  <si>
    <t>Антитела к антигенам печени, иммуноблот (аутоантитела класса IgG к 4 различным антигенам: пируватдегидрогеназному комплексу (M2), микросомам печени и почек (LKM-1), цитозольному печеночному антигену типа 1 (LC-1), растворимому печеночному антигену/антигену печени и поджелудочной железы (SLA/LP))</t>
  </si>
  <si>
    <t>Аутоиммунные поражения ЖКТ и целиакия</t>
  </si>
  <si>
    <t>9.0.A56.201</t>
  </si>
  <si>
    <t>Антитела к париетальным клеткам желудка (АПЖК)</t>
  </si>
  <si>
    <t>9.0.A57.201</t>
  </si>
  <si>
    <t>Определение антител к ф.Кастла -  внутреннему фактору (АВФ)</t>
  </si>
  <si>
    <t>9.0.A62.201</t>
  </si>
  <si>
    <t>Определение содержания подкласса IgG4</t>
  </si>
  <si>
    <t>8.0.A81.201</t>
  </si>
  <si>
    <t>Антитела к бокаловидным клеткам кишечника( БКК)</t>
  </si>
  <si>
    <t>9.0.A30.201</t>
  </si>
  <si>
    <t>Антитела к дрожжам Sacchаromyces cerevisiae (ASCA), IgA</t>
  </si>
  <si>
    <t>9.0.A31.201</t>
  </si>
  <si>
    <t>Антитела к дрожжам Sacchаromyces cerevisiae (ASCA), IgG</t>
  </si>
  <si>
    <t>9.0.A14.201</t>
  </si>
  <si>
    <t>Антитела к глиадину, IgA</t>
  </si>
  <si>
    <t>9.0.A15.201</t>
  </si>
  <si>
    <t>Антитела к глиадину, IgG</t>
  </si>
  <si>
    <t>8.0.A82.201</t>
  </si>
  <si>
    <t>Антитела к дезаминированным пептидам альфа-глиадина IgА (ААГ)</t>
  </si>
  <si>
    <t>9.0.A83.201</t>
  </si>
  <si>
    <t>Антитела к дезаминированным пептидам альфа-глиадина IgG (ААГ)</t>
  </si>
  <si>
    <t>9.0.A16.201</t>
  </si>
  <si>
    <t>Антитела к тканевой трансглутаминазе, IgA</t>
  </si>
  <si>
    <t>9.0.A17.201</t>
  </si>
  <si>
    <t>Антитела к тканевой трансглутаминазе, IgG</t>
  </si>
  <si>
    <t>9.0.A24.201</t>
  </si>
  <si>
    <t>Антитела к эндомизию, IgA (AЭA)</t>
  </si>
  <si>
    <t>9.0.A25.201</t>
  </si>
  <si>
    <t>Антиретикулиновые антитела (APA)</t>
  </si>
  <si>
    <t>Аутоиммунные заболевания легких и сердца</t>
  </si>
  <si>
    <t>9.0.A51.201</t>
  </si>
  <si>
    <t>Диагностика саркоидоза (активность ангиотензин-превращающего фермента -  АПФ)</t>
  </si>
  <si>
    <t>9.0.A29.201</t>
  </si>
  <si>
    <t>Антитела к миокарду (Mio)</t>
  </si>
  <si>
    <t>9.0.A27.201</t>
  </si>
  <si>
    <t>Антитела к десмосомам кожи</t>
  </si>
  <si>
    <t>9.0.A28.201</t>
  </si>
  <si>
    <t>Антитела к базальной мембране кожи (АМБ)</t>
  </si>
  <si>
    <t>Аутоиммунные эндокринопатии и аутоиммунное бесплодие</t>
  </si>
  <si>
    <t>9.0.A9.201</t>
  </si>
  <si>
    <t>Антитела к островковым клеткам (ICA)</t>
  </si>
  <si>
    <t>9.0.A49.201</t>
  </si>
  <si>
    <t>Антитела к глутаматдекарбоксилазе (GAD)</t>
  </si>
  <si>
    <t>9.0.A10.201</t>
  </si>
  <si>
    <t>Антитела к инсулину (IAA)</t>
  </si>
  <si>
    <t>9.0.A32.201</t>
  </si>
  <si>
    <t>Антитела к стероид-продуцирующим клеткам надпочечника (АСПК)</t>
  </si>
  <si>
    <t>9.0.A50.201</t>
  </si>
  <si>
    <t>Антитела к стероид-продуцирующим клеткам яичника (АСКП-Ovary)</t>
  </si>
  <si>
    <t>9.0.A8.201</t>
  </si>
  <si>
    <t>Антиспермальные антитела</t>
  </si>
  <si>
    <t>Эли-тесты</t>
  </si>
  <si>
    <t>9.0.D5.201</t>
  </si>
  <si>
    <t>ЭЛИ-В-Тест-6 (антитела к ds-ДНК, бета2-гликопротеину 1, Fc-lg, коллагену, интерферону альфа, интерферону гамма)</t>
  </si>
  <si>
    <t>9.0.D6.201</t>
  </si>
  <si>
    <t>ЭЛИ-АФС-ХГЧ-Тест-6 (антитела к ХГЧ, бета2-гликопротеину 1, Fc-lg, ds-ДНК, коллагену, суммарные к фосфолипидам)</t>
  </si>
  <si>
    <t>9.0.D8.201</t>
  </si>
  <si>
    <t>ЭЛИ-П-Комплекс-12</t>
  </si>
  <si>
    <t>9.0.D7.201</t>
  </si>
  <si>
    <t>ЭЛИ-Висцеро-Тест-24 (антитела к 24 антигенам основных органов и систем человека)</t>
  </si>
  <si>
    <t>Парапротеинемии и иммунофиксация</t>
  </si>
  <si>
    <t>9.0.A58.201</t>
  </si>
  <si>
    <t>Скрининг парапротеинов в сыворотке (иммунофиксация)</t>
  </si>
  <si>
    <t>9.0.A59.401</t>
  </si>
  <si>
    <t>Скрининг белка Бенс-Джонса в разовой моче (иммунофиксация)</t>
  </si>
  <si>
    <t>9.0.A61.201</t>
  </si>
  <si>
    <t>Типирование парапротеина в сыворотке крови (с помощью иммунофиксации с панелью антисывороток IgG, IgA, IgM, kappa, lambda)</t>
  </si>
  <si>
    <t>9.0.A60.401</t>
  </si>
  <si>
    <t>Иммунофиксация белка Бенс-Джонса с панелью антисывороток</t>
  </si>
  <si>
    <t>АЛЛЕРГОЛОГИЯ</t>
  </si>
  <si>
    <t>Специфические антитела класса IgE к индивидуальным аллергенам. Пищевые аллергены</t>
  </si>
  <si>
    <t>17.1.A102.201</t>
  </si>
  <si>
    <t xml:space="preserve">Абрикос </t>
  </si>
  <si>
    <t>17.1.A103.201</t>
  </si>
  <si>
    <t xml:space="preserve">Авокадо </t>
  </si>
  <si>
    <t>17.1.A9.201</t>
  </si>
  <si>
    <t xml:space="preserve">Альфа-лактоальбумин </t>
  </si>
  <si>
    <t>17.1.A104.201</t>
  </si>
  <si>
    <t xml:space="preserve">Ананас </t>
  </si>
  <si>
    <t>17.1.A105.201</t>
  </si>
  <si>
    <t xml:space="preserve">Апельсин </t>
  </si>
  <si>
    <t>17.1.A56.201</t>
  </si>
  <si>
    <t xml:space="preserve">Арахис </t>
  </si>
  <si>
    <t>17.1.A68.201</t>
  </si>
  <si>
    <t xml:space="preserve">Баклажан </t>
  </si>
  <si>
    <t>17.1.A106.201</t>
  </si>
  <si>
    <t>Банан</t>
  </si>
  <si>
    <t>17.1.A31.201</t>
  </si>
  <si>
    <t xml:space="preserve">Баранина </t>
  </si>
  <si>
    <t>17.1.A3.201</t>
  </si>
  <si>
    <t xml:space="preserve">Белок яичный </t>
  </si>
  <si>
    <t>17.1.A10.201</t>
  </si>
  <si>
    <t xml:space="preserve">Бета-лактоглобулин </t>
  </si>
  <si>
    <t>17.1.A46.201</t>
  </si>
  <si>
    <t xml:space="preserve">Бобы соевые </t>
  </si>
  <si>
    <t>17.1.A86.201</t>
  </si>
  <si>
    <t xml:space="preserve">Ваниль </t>
  </si>
  <si>
    <t>17.1.A107.201</t>
  </si>
  <si>
    <t xml:space="preserve">Виноград </t>
  </si>
  <si>
    <t>17.1.A108.201</t>
  </si>
  <si>
    <t xml:space="preserve">Вишня </t>
  </si>
  <si>
    <t>17.1.A30.201</t>
  </si>
  <si>
    <t xml:space="preserve">Говядина </t>
  </si>
  <si>
    <t>17.1.A47.201</t>
  </si>
  <si>
    <t>Горошек зеленый</t>
  </si>
  <si>
    <t>17.1.A87.201</t>
  </si>
  <si>
    <t xml:space="preserve">Горчица </t>
  </si>
  <si>
    <t>17.1.A25.201</t>
  </si>
  <si>
    <t>Гребешок</t>
  </si>
  <si>
    <t>17.1.A109.201</t>
  </si>
  <si>
    <t xml:space="preserve">Грейпфрут </t>
  </si>
  <si>
    <t>17.1.A58.201</t>
  </si>
  <si>
    <t xml:space="preserve">Грецкий орех </t>
  </si>
  <si>
    <t>17.1.A34.201</t>
  </si>
  <si>
    <t xml:space="preserve">Грибы </t>
  </si>
  <si>
    <t>17.1.A110.201</t>
  </si>
  <si>
    <t xml:space="preserve">Груша </t>
  </si>
  <si>
    <t>17.1.A64.201</t>
  </si>
  <si>
    <t xml:space="preserve">Дрожжи пекарские </t>
  </si>
  <si>
    <t>17.1.A65.201</t>
  </si>
  <si>
    <t xml:space="preserve">Дрожжи пивные </t>
  </si>
  <si>
    <t>17.1.A111.201</t>
  </si>
  <si>
    <t xml:space="preserve">Дыня </t>
  </si>
  <si>
    <t>17.1.A2.201</t>
  </si>
  <si>
    <t xml:space="preserve">Желток яичный </t>
  </si>
  <si>
    <t>17.1.A89.201</t>
  </si>
  <si>
    <t xml:space="preserve">Имбирь </t>
  </si>
  <si>
    <t>17.1.A32.201</t>
  </si>
  <si>
    <t>Индейка</t>
  </si>
  <si>
    <t>17.1.A112.201</t>
  </si>
  <si>
    <t xml:space="preserve">Инжир </t>
  </si>
  <si>
    <t>17.1.A11.201</t>
  </si>
  <si>
    <t xml:space="preserve">Казеин </t>
  </si>
  <si>
    <t>17.1.A54.201</t>
  </si>
  <si>
    <t xml:space="preserve">Какао </t>
  </si>
  <si>
    <t>17.1.A14.201</t>
  </si>
  <si>
    <t xml:space="preserve">Камбала </t>
  </si>
  <si>
    <t>17.1.A69.201</t>
  </si>
  <si>
    <t xml:space="preserve">Капуста брокколи </t>
  </si>
  <si>
    <t>17.1.A70.201</t>
  </si>
  <si>
    <t xml:space="preserve">Капуста брюссельская </t>
  </si>
  <si>
    <t>17.1.A71.201</t>
  </si>
  <si>
    <t xml:space="preserve">Капуста кочанная </t>
  </si>
  <si>
    <t>17.1.A72.201</t>
  </si>
  <si>
    <t>Капуста цветная</t>
  </si>
  <si>
    <t>17.1.A90.201</t>
  </si>
  <si>
    <t xml:space="preserve">Карри (приправа) </t>
  </si>
  <si>
    <t>17.1.A73.201</t>
  </si>
  <si>
    <t xml:space="preserve">Картофель </t>
  </si>
  <si>
    <t>17.1.A60.201</t>
  </si>
  <si>
    <t xml:space="preserve">Кешью </t>
  </si>
  <si>
    <t>17.1.A113.201</t>
  </si>
  <si>
    <t xml:space="preserve">Киви </t>
  </si>
  <si>
    <t>17.1.A35.201</t>
  </si>
  <si>
    <t>Клейковина (глютеин)</t>
  </si>
  <si>
    <t>17.1.A114.201</t>
  </si>
  <si>
    <t xml:space="preserve">Клубника </t>
  </si>
  <si>
    <t>17.1.A115.201</t>
  </si>
  <si>
    <t xml:space="preserve">Кокос </t>
  </si>
  <si>
    <t>17.1.A53.201</t>
  </si>
  <si>
    <t xml:space="preserve">Кофе </t>
  </si>
  <si>
    <t>17.1.A21.201</t>
  </si>
  <si>
    <t xml:space="preserve">Краб </t>
  </si>
  <si>
    <t>17.1.A22.201</t>
  </si>
  <si>
    <t xml:space="preserve">Креветки </t>
  </si>
  <si>
    <t>17.1.A45.201</t>
  </si>
  <si>
    <t xml:space="preserve">Кунжут </t>
  </si>
  <si>
    <t>17.1.A33.201</t>
  </si>
  <si>
    <t xml:space="preserve">Куриное мясо </t>
  </si>
  <si>
    <t>17.1.A91.201</t>
  </si>
  <si>
    <t xml:space="preserve">Лавровый лист </t>
  </si>
  <si>
    <t>17.1.A116.201</t>
  </si>
  <si>
    <t xml:space="preserve">Лимон </t>
  </si>
  <si>
    <t>17.1.A23.201</t>
  </si>
  <si>
    <t>Лобстер (омар)</t>
  </si>
  <si>
    <t>17.1.A15.201</t>
  </si>
  <si>
    <t xml:space="preserve">Лосось </t>
  </si>
  <si>
    <t>17.1.A84.201</t>
  </si>
  <si>
    <t xml:space="preserve">Лук </t>
  </si>
  <si>
    <t>17.1.A118.201</t>
  </si>
  <si>
    <t xml:space="preserve">Манго </t>
  </si>
  <si>
    <t>17.1.A127.201</t>
  </si>
  <si>
    <t>Масло подсолнечное</t>
  </si>
  <si>
    <t>17.1.A24.201</t>
  </si>
  <si>
    <t xml:space="preserve">Мидия </t>
  </si>
  <si>
    <t>17.1.A59.201</t>
  </si>
  <si>
    <t xml:space="preserve">Миндаль </t>
  </si>
  <si>
    <t>17.1.A7.201</t>
  </si>
  <si>
    <t xml:space="preserve">Молоко кипяченое </t>
  </si>
  <si>
    <t>17.1.A6.201</t>
  </si>
  <si>
    <t xml:space="preserve">Молоко коровье </t>
  </si>
  <si>
    <t>17.1.A74.201</t>
  </si>
  <si>
    <t xml:space="preserve">Морковь </t>
  </si>
  <si>
    <t>17.1.A36.201</t>
  </si>
  <si>
    <t xml:space="preserve">Мука гречневая </t>
  </si>
  <si>
    <t>17.1.A37.201</t>
  </si>
  <si>
    <t xml:space="preserve">Мука кукурузная </t>
  </si>
  <si>
    <t>17.1.A38.201</t>
  </si>
  <si>
    <t xml:space="preserve">Мука овсяная </t>
  </si>
  <si>
    <t>17.1.A39.201</t>
  </si>
  <si>
    <t xml:space="preserve">Мука пшеничная </t>
  </si>
  <si>
    <t>17.1.A40.201</t>
  </si>
  <si>
    <t xml:space="preserve">Мука ржаная </t>
  </si>
  <si>
    <t>17.1.A41.201</t>
  </si>
  <si>
    <t xml:space="preserve">Мука ячменная </t>
  </si>
  <si>
    <t>17.1.A94.201</t>
  </si>
  <si>
    <t xml:space="preserve">Мята </t>
  </si>
  <si>
    <t>17.1.A48.201</t>
  </si>
  <si>
    <t>Нут (турецкий горох)</t>
  </si>
  <si>
    <t>17.1.A4.201</t>
  </si>
  <si>
    <t xml:space="preserve">Овальбумин </t>
  </si>
  <si>
    <t>17.1.A5.201</t>
  </si>
  <si>
    <t xml:space="preserve">Овомукоид </t>
  </si>
  <si>
    <t>17.1.A77.201</t>
  </si>
  <si>
    <t xml:space="preserve">Огурец </t>
  </si>
  <si>
    <t>17.1.A96.201</t>
  </si>
  <si>
    <t xml:space="preserve">Перец зеленый </t>
  </si>
  <si>
    <t>17.1.A95.201</t>
  </si>
  <si>
    <t xml:space="preserve">Перец красный (паприка) </t>
  </si>
  <si>
    <t>17.1.A97.201</t>
  </si>
  <si>
    <t>Перец черный</t>
  </si>
  <si>
    <t>17.1.A121.201</t>
  </si>
  <si>
    <t xml:space="preserve">Персик </t>
  </si>
  <si>
    <t>17.1.A79.201</t>
  </si>
  <si>
    <t xml:space="preserve">Петрушка </t>
  </si>
  <si>
    <t>17.1.A42.201</t>
  </si>
  <si>
    <t xml:space="preserve">Просо </t>
  </si>
  <si>
    <t>17.1.A43.201</t>
  </si>
  <si>
    <t>Рис</t>
  </si>
  <si>
    <t>17.1.A16.201</t>
  </si>
  <si>
    <t>Сардина</t>
  </si>
  <si>
    <t>17.1.A29.201</t>
  </si>
  <si>
    <t xml:space="preserve">Свинина </t>
  </si>
  <si>
    <t>17.1.A81.201</t>
  </si>
  <si>
    <t xml:space="preserve">Сельдерей </t>
  </si>
  <si>
    <t>17.1.A17.201</t>
  </si>
  <si>
    <t xml:space="preserve">Скумбрия </t>
  </si>
  <si>
    <t>17.1.A122.201</t>
  </si>
  <si>
    <t xml:space="preserve">Слива </t>
  </si>
  <si>
    <t>17.1.A66.201</t>
  </si>
  <si>
    <t xml:space="preserve">Солод </t>
  </si>
  <si>
    <t>17.1.A78.201</t>
  </si>
  <si>
    <t xml:space="preserve">Спаржа </t>
  </si>
  <si>
    <t>17.1.A8.201</t>
  </si>
  <si>
    <t xml:space="preserve">Сыворотка молочная </t>
  </si>
  <si>
    <t>17.1.A13.201</t>
  </si>
  <si>
    <t xml:space="preserve">Сыр типа "Моулд" </t>
  </si>
  <si>
    <t>17.1.A12.201</t>
  </si>
  <si>
    <t>Сыр типа "Чеддер"</t>
  </si>
  <si>
    <t>17.1.A76.201</t>
  </si>
  <si>
    <t xml:space="preserve">Томат </t>
  </si>
  <si>
    <t>17.1.A18.201</t>
  </si>
  <si>
    <t xml:space="preserve">Треска </t>
  </si>
  <si>
    <t>17.1.A19.201</t>
  </si>
  <si>
    <t xml:space="preserve">Тунец </t>
  </si>
  <si>
    <t>17.1.A75.201</t>
  </si>
  <si>
    <t xml:space="preserve">Тыква </t>
  </si>
  <si>
    <t>17.1.A27.201</t>
  </si>
  <si>
    <t xml:space="preserve">Устрицы </t>
  </si>
  <si>
    <t>17.1.A49.201</t>
  </si>
  <si>
    <t xml:space="preserve">Фасоль белая </t>
  </si>
  <si>
    <t>17.1.A50.201</t>
  </si>
  <si>
    <t xml:space="preserve">Фасоль зеленая </t>
  </si>
  <si>
    <t>17.1.A51.201</t>
  </si>
  <si>
    <t>Фасоль красная</t>
  </si>
  <si>
    <t>17.1.A123.201</t>
  </si>
  <si>
    <t xml:space="preserve">Финики </t>
  </si>
  <si>
    <t>17.1.A62.201</t>
  </si>
  <si>
    <t xml:space="preserve">Фисташки </t>
  </si>
  <si>
    <t>17.1.A20.201</t>
  </si>
  <si>
    <t xml:space="preserve">Форель </t>
  </si>
  <si>
    <t>17.1.A63.201</t>
  </si>
  <si>
    <t xml:space="preserve">Фундук </t>
  </si>
  <si>
    <t>17.1.A124.201</t>
  </si>
  <si>
    <t xml:space="preserve">Хурма </t>
  </si>
  <si>
    <t>17.1.A83.201</t>
  </si>
  <si>
    <t xml:space="preserve">Чеснок </t>
  </si>
  <si>
    <t>17.1.A44.201</t>
  </si>
  <si>
    <t xml:space="preserve">Чечевица </t>
  </si>
  <si>
    <t>17.1.A55.201</t>
  </si>
  <si>
    <t xml:space="preserve">Шоколад </t>
  </si>
  <si>
    <t>17.1.A82.201</t>
  </si>
  <si>
    <t xml:space="preserve">Шпинат </t>
  </si>
  <si>
    <t>17.1.A125.201</t>
  </si>
  <si>
    <t xml:space="preserve">Яблоко </t>
  </si>
  <si>
    <t>17.1.A126.201</t>
  </si>
  <si>
    <t xml:space="preserve">Ягоды рода брусничные (черника, голубика, брусника) </t>
  </si>
  <si>
    <t>17.1.A1.201</t>
  </si>
  <si>
    <t xml:space="preserve">Яйцо куриное </t>
  </si>
  <si>
    <t>Специфические антитела класса IgE к индивидуальным аллергенам. Аллергены животных и птиц</t>
  </si>
  <si>
    <t>17.2.A1.201</t>
  </si>
  <si>
    <t xml:space="preserve">Голубь (помет) </t>
  </si>
  <si>
    <t>17.2.A2.201</t>
  </si>
  <si>
    <t xml:space="preserve">Гусь (перо) </t>
  </si>
  <si>
    <t>17.2.A4.201</t>
  </si>
  <si>
    <t xml:space="preserve">Канарейка (перо) </t>
  </si>
  <si>
    <t>17.2.A5.201</t>
  </si>
  <si>
    <t xml:space="preserve">Коза (эпителий) </t>
  </si>
  <si>
    <t>17.2.A6.201</t>
  </si>
  <si>
    <t xml:space="preserve">Корова (перхоть) </t>
  </si>
  <si>
    <t>17.2.A7.201</t>
  </si>
  <si>
    <t xml:space="preserve">Кошка (эпителий) </t>
  </si>
  <si>
    <t>17.2.A8.201</t>
  </si>
  <si>
    <t xml:space="preserve">Кролик (эпителий) </t>
  </si>
  <si>
    <t>17.2.A9.201</t>
  </si>
  <si>
    <t xml:space="preserve">Крыса </t>
  </si>
  <si>
    <t>17.2.A10.201</t>
  </si>
  <si>
    <t xml:space="preserve">Крыса (моча) </t>
  </si>
  <si>
    <t>17.2.A12.201</t>
  </si>
  <si>
    <t xml:space="preserve">Крыса (эпителий) </t>
  </si>
  <si>
    <t>17.2.A13.201</t>
  </si>
  <si>
    <t xml:space="preserve">Курица (перо) </t>
  </si>
  <si>
    <t>17.2.A14.201</t>
  </si>
  <si>
    <t>Курица (протеины сыворотки)</t>
  </si>
  <si>
    <t>17.2.A15.201</t>
  </si>
  <si>
    <t xml:space="preserve">Лошадь (перхоть) </t>
  </si>
  <si>
    <t>17.2.A16.201</t>
  </si>
  <si>
    <t xml:space="preserve">Морская свинка (эпителий) </t>
  </si>
  <si>
    <t>17.2.A17.201</t>
  </si>
  <si>
    <t xml:space="preserve">Мышь </t>
  </si>
  <si>
    <t>17.2.A21.201</t>
  </si>
  <si>
    <t xml:space="preserve">Овца (эпителий) </t>
  </si>
  <si>
    <t>17.2.A22.201</t>
  </si>
  <si>
    <t xml:space="preserve">Попугай (перо) </t>
  </si>
  <si>
    <t>17.2.A23.201</t>
  </si>
  <si>
    <t>Попугай волнистый (перо)</t>
  </si>
  <si>
    <t>17.2.A24.201</t>
  </si>
  <si>
    <t xml:space="preserve">Свинья (эпителий) </t>
  </si>
  <si>
    <t>17.2.A25.201</t>
  </si>
  <si>
    <t xml:space="preserve">Собака (перхоть) </t>
  </si>
  <si>
    <t>17.2.A26.201</t>
  </si>
  <si>
    <t xml:space="preserve">Собака (эпителий) </t>
  </si>
  <si>
    <t>17.2.A27.201</t>
  </si>
  <si>
    <t xml:space="preserve">Утка (перо) </t>
  </si>
  <si>
    <t>17.2.A28.201</t>
  </si>
  <si>
    <t xml:space="preserve">Хомяк (эпителий) </t>
  </si>
  <si>
    <t>Специфические антитела класса IgE к индивидуальным аллергенам. Аллергены деревьев</t>
  </si>
  <si>
    <t>17.3.A1.201</t>
  </si>
  <si>
    <t xml:space="preserve">Акация (Acacia species) </t>
  </si>
  <si>
    <t>17.3.A4.201</t>
  </si>
  <si>
    <t xml:space="preserve">Береза (Betula alba) </t>
  </si>
  <si>
    <t>17.3.A5.201</t>
  </si>
  <si>
    <t xml:space="preserve">Бук (Fagus grandifolia) </t>
  </si>
  <si>
    <t>17.3.A6.201</t>
  </si>
  <si>
    <t xml:space="preserve">Вяз (Ulmus spp) </t>
  </si>
  <si>
    <t>17.3.A7.201</t>
  </si>
  <si>
    <t xml:space="preserve">Граб обыкновенный (Carpinus betulus) </t>
  </si>
  <si>
    <t>17.3.A8.201</t>
  </si>
  <si>
    <t xml:space="preserve">Дуб белый (Quercus alba) </t>
  </si>
  <si>
    <t>17.3.A9.201</t>
  </si>
  <si>
    <t xml:space="preserve">Дуб смешанный (Querans rubra, alba, valentina) </t>
  </si>
  <si>
    <t>17.3.A11.201</t>
  </si>
  <si>
    <t xml:space="preserve">Ива (Salix nigra) </t>
  </si>
  <si>
    <t>17.3.A13.201</t>
  </si>
  <si>
    <t xml:space="preserve">Клен ясенелистный (Acer negundo) </t>
  </si>
  <si>
    <t>17.3.A14.201</t>
  </si>
  <si>
    <t xml:space="preserve">Лещина обыкновенная (Corylus avellana) </t>
  </si>
  <si>
    <t>17.3.A17.201</t>
  </si>
  <si>
    <t xml:space="preserve">Ольха (Alnus incana) </t>
  </si>
  <si>
    <t>17.3.A18.201</t>
  </si>
  <si>
    <t xml:space="preserve">Орех грецкий (Juglans regia) </t>
  </si>
  <si>
    <t>17.3.A23.201</t>
  </si>
  <si>
    <t xml:space="preserve">Платан (Platanus acerifolia) </t>
  </si>
  <si>
    <t>17.3.A25.201</t>
  </si>
  <si>
    <t xml:space="preserve">Сосна белая (Pinus silvestris) </t>
  </si>
  <si>
    <t>17.3.A26.201</t>
  </si>
  <si>
    <t xml:space="preserve">Тополь (Populus spp) </t>
  </si>
  <si>
    <t>17.3.A29.201</t>
  </si>
  <si>
    <t xml:space="preserve">Эвкалипт (Eucalyptus globulus) </t>
  </si>
  <si>
    <t>17.3.A30.201</t>
  </si>
  <si>
    <t xml:space="preserve">Ясень (Fraxinus excelsior) </t>
  </si>
  <si>
    <t>Специфические антитела класса IgE к индивидуальным аллергенам. Аллергены трав</t>
  </si>
  <si>
    <t>17.3.A2.201</t>
  </si>
  <si>
    <t xml:space="preserve">Амброзия обыкновенная (Ambrosia elatior) </t>
  </si>
  <si>
    <t>17.3.A3.201</t>
  </si>
  <si>
    <t xml:space="preserve">Амброзия смешанная (Heterocera spp.) </t>
  </si>
  <si>
    <t>17.4.A2.201</t>
  </si>
  <si>
    <t xml:space="preserve">Бухарник шерстистый (Holcus lanatus) </t>
  </si>
  <si>
    <t>17.4.A1.201</t>
  </si>
  <si>
    <t xml:space="preserve">Ежа сборная (Dactylis glomerata) </t>
  </si>
  <si>
    <t>17.4.A6.201</t>
  </si>
  <si>
    <t xml:space="preserve">Колосок душистый (Anthoxanthum odoratum) </t>
  </si>
  <si>
    <t>17.4.A7.201</t>
  </si>
  <si>
    <t xml:space="preserve">Костер (кострец) безостый (Bromus inermis) </t>
  </si>
  <si>
    <t>17.5.A2.201</t>
  </si>
  <si>
    <t xml:space="preserve">Крапива двудомная (Urtica dioica) </t>
  </si>
  <si>
    <t>17.5.A3.201</t>
  </si>
  <si>
    <t xml:space="preserve">Лебеда сереющая (Atriplex canescens) </t>
  </si>
  <si>
    <t>17.5.A4.201</t>
  </si>
  <si>
    <t xml:space="preserve">Лебеда чечевицеобразная (Atriplex lentiformis) </t>
  </si>
  <si>
    <t>17.4.A9.201</t>
  </si>
  <si>
    <t xml:space="preserve">Лисохвост луговой (Alopecurus pratensis) </t>
  </si>
  <si>
    <t>17.5.A5.201</t>
  </si>
  <si>
    <t xml:space="preserve">Марь белая (Chenopodium album) </t>
  </si>
  <si>
    <t>17.4.A10.201</t>
  </si>
  <si>
    <t xml:space="preserve">Мятлик луговой (Poa pratensis) </t>
  </si>
  <si>
    <t>17.4.A11.201</t>
  </si>
  <si>
    <t xml:space="preserve">Овес культивированный (Avena sativa) </t>
  </si>
  <si>
    <t>17.4.A12.201</t>
  </si>
  <si>
    <t xml:space="preserve">Овсянница луговая (Festuca elatior) </t>
  </si>
  <si>
    <t>17.5.A6.201</t>
  </si>
  <si>
    <t xml:space="preserve">Одуванчик (Taraxacum officinale) </t>
  </si>
  <si>
    <t>17.5.A7.201</t>
  </si>
  <si>
    <t xml:space="preserve">Подорожник (Plantago lanceolata) </t>
  </si>
  <si>
    <t>17.4.A13.201</t>
  </si>
  <si>
    <t xml:space="preserve">Полевица (Agrostis alba) </t>
  </si>
  <si>
    <t>17.5.A8.201</t>
  </si>
  <si>
    <t xml:space="preserve">Полынь горькая (Artemisia absinthum) </t>
  </si>
  <si>
    <t>17.5.A9.201</t>
  </si>
  <si>
    <t xml:space="preserve">Полынь обыкновенная (Artemisia vulgaris) </t>
  </si>
  <si>
    <t>17.5.A10.201</t>
  </si>
  <si>
    <t xml:space="preserve">Постенница лекарственная (Parietaria officinalis) </t>
  </si>
  <si>
    <t>17.4.A14.201</t>
  </si>
  <si>
    <t xml:space="preserve">Пшеница (Triticum sativum) </t>
  </si>
  <si>
    <t>17.4.A15.201</t>
  </si>
  <si>
    <t xml:space="preserve">Рожь культивированная (Secale cereale) </t>
  </si>
  <si>
    <t>17.4.A16.201</t>
  </si>
  <si>
    <t xml:space="preserve">Рожь многолетняя (Lolium perenne) </t>
  </si>
  <si>
    <t>17.5.A11.201</t>
  </si>
  <si>
    <t xml:space="preserve">Ромашка (нивяник) (Chrysanthebum leucanthenum) </t>
  </si>
  <si>
    <t>17.4.A8.201</t>
  </si>
  <si>
    <t xml:space="preserve">Рыльца кукурузные (Zea mays) </t>
  </si>
  <si>
    <t>17.4.A18.201</t>
  </si>
  <si>
    <t xml:space="preserve">Тимофеевка (Phleum pratense) </t>
  </si>
  <si>
    <t>17.15.A5.201</t>
  </si>
  <si>
    <t>Фикус</t>
  </si>
  <si>
    <t>Специфические антитела класса IgE к индивидуальным аллергенам. Аллергены пыли</t>
  </si>
  <si>
    <t>17.7.A1.201</t>
  </si>
  <si>
    <t xml:space="preserve">Домашняя пыль </t>
  </si>
  <si>
    <t>17.15.A3.201</t>
  </si>
  <si>
    <t>Пыль муки пшеничной</t>
  </si>
  <si>
    <t>Специфические антитела класса IgE к индивидуальным аллергенам. Аллергены клещей</t>
  </si>
  <si>
    <t>17.8.A1.201</t>
  </si>
  <si>
    <t>Клещ-дерматофаг мучной (Dermatophagoides farinae)</t>
  </si>
  <si>
    <t>17.8.A2.201</t>
  </si>
  <si>
    <t xml:space="preserve">Клещ-дерматофаг перинный (Dermatophagoides pteronyssinus) </t>
  </si>
  <si>
    <t>Специфические антитела класса IgE к индивидуальным аллергенам. Аллергены грибов и плесени</t>
  </si>
  <si>
    <t>17.9.A1.201</t>
  </si>
  <si>
    <t>Грибы рода кандида (Candida albicans)</t>
  </si>
  <si>
    <t>17.9.A2.201</t>
  </si>
  <si>
    <t>Плесневый гриб (Chaetomium globosum)</t>
  </si>
  <si>
    <t>17.9.A3.201</t>
  </si>
  <si>
    <t>Плесневый гриб (Aspergillus fumigatus)</t>
  </si>
  <si>
    <t>17.9.A4.201</t>
  </si>
  <si>
    <t>Плесневый гриб (Alternaria tenuis)</t>
  </si>
  <si>
    <t>Специфические антитела класса IgE к индивидуальным аллергенам. Токсины</t>
  </si>
  <si>
    <t>17.10.A1.201</t>
  </si>
  <si>
    <t xml:space="preserve">Энтеротоксин А (Staphylococcus aureus) </t>
  </si>
  <si>
    <t>17.10.A2.201</t>
  </si>
  <si>
    <t xml:space="preserve">Энтеротоксин B (Staphylococcus aureus) </t>
  </si>
  <si>
    <t>Специфические антитела класса IgE к индивидуальным аллергенам. Аллергены гельминтов</t>
  </si>
  <si>
    <t>17.11.A1.201</t>
  </si>
  <si>
    <t>Аскарида (Ascaris lumbricoides)</t>
  </si>
  <si>
    <t>17.11.A2.201</t>
  </si>
  <si>
    <t xml:space="preserve">Личинки анизакид (Anisakis Larvae) </t>
  </si>
  <si>
    <t>Специфические антитела класса IgE к индивидуальным аллергенам. Аллергены насекомых и их ядов</t>
  </si>
  <si>
    <t>17.12.A1.201</t>
  </si>
  <si>
    <t>Комар (сем. Culicidae)</t>
  </si>
  <si>
    <t>17.12.A2.201</t>
  </si>
  <si>
    <t>Моль (сем. Tineidae)</t>
  </si>
  <si>
    <t>17.12.A4.201</t>
  </si>
  <si>
    <t xml:space="preserve">Муравей рыжий (Solenopsis invicta) </t>
  </si>
  <si>
    <t>17.12.A5.201</t>
  </si>
  <si>
    <t xml:space="preserve">Слепень (сем. Tabanidae) </t>
  </si>
  <si>
    <t>17.12.A6.201</t>
  </si>
  <si>
    <t xml:space="preserve">Таракан рыжий (Blatella germanica) </t>
  </si>
  <si>
    <t>17.12.A7.201</t>
  </si>
  <si>
    <t>Шершень (оса пятнистая) (Dolichovespula maculata)</t>
  </si>
  <si>
    <t>17.12.A10.201</t>
  </si>
  <si>
    <t xml:space="preserve">Яд осиный (род Vespula) </t>
  </si>
  <si>
    <t>17.12.A11.201</t>
  </si>
  <si>
    <t xml:space="preserve">Яд осиный (род Polistes) </t>
  </si>
  <si>
    <t>17.12.A12.201</t>
  </si>
  <si>
    <t xml:space="preserve">Яд пчелы (Apis mellifera) </t>
  </si>
  <si>
    <t>Специфические антитела класса IgE к индивидуальным аллергенам. Аллергены лекарств и химических веществ</t>
  </si>
  <si>
    <t>17.13.A8.201</t>
  </si>
  <si>
    <t>Азитромицин</t>
  </si>
  <si>
    <t>17.13.A4.201</t>
  </si>
  <si>
    <t xml:space="preserve">Амоксициллин </t>
  </si>
  <si>
    <t>17.13.A3.201</t>
  </si>
  <si>
    <t xml:space="preserve">Ампициллин </t>
  </si>
  <si>
    <t>17.13.A9.201</t>
  </si>
  <si>
    <t>Доксициклин</t>
  </si>
  <si>
    <t>17.13.A7.201</t>
  </si>
  <si>
    <t xml:space="preserve">Инсулин человеческий </t>
  </si>
  <si>
    <t>17.13.A10.201</t>
  </si>
  <si>
    <t>Нистатин</t>
  </si>
  <si>
    <t>17.13.A1.201</t>
  </si>
  <si>
    <t xml:space="preserve">Пенициллин G </t>
  </si>
  <si>
    <t>17.13.A2.201</t>
  </si>
  <si>
    <t xml:space="preserve">Пенициллин V </t>
  </si>
  <si>
    <t>17.15.A4.201</t>
  </si>
  <si>
    <t xml:space="preserve">Формальдегид </t>
  </si>
  <si>
    <t>17.13.A11.201</t>
  </si>
  <si>
    <t>Цефуроксим</t>
  </si>
  <si>
    <t>17.13.A12.201</t>
  </si>
  <si>
    <t>Ципрофлоксацин</t>
  </si>
  <si>
    <t>Специфические антитела класса IgE к индивидуальным аллергенам. Аллергены ткани</t>
  </si>
  <si>
    <t>17.15.A1.201</t>
  </si>
  <si>
    <t xml:space="preserve">Латекс </t>
  </si>
  <si>
    <t>17.14.A1.201</t>
  </si>
  <si>
    <t xml:space="preserve">Хлопок </t>
  </si>
  <si>
    <t>17.14.A2.201</t>
  </si>
  <si>
    <t xml:space="preserve">Шерсть </t>
  </si>
  <si>
    <t>17.14.A3.201</t>
  </si>
  <si>
    <t xml:space="preserve">Шелк </t>
  </si>
  <si>
    <t>Специфические антитела класса IgE к панелям аллергенов</t>
  </si>
  <si>
    <t>17.35.D8.201</t>
  </si>
  <si>
    <t>Панель аллергенов смешанная № 1 (RIDA-screen), IgE</t>
  </si>
  <si>
    <t>17.35.D5.900</t>
  </si>
  <si>
    <t>Панель аллергенов респираторная № 2 (RIDA-screen), IgE</t>
  </si>
  <si>
    <t xml:space="preserve">17.35.D7.201         </t>
  </si>
  <si>
    <t>Панель аллергенов пищевая № 3 (RIDA-screen), IgE</t>
  </si>
  <si>
    <t>17.35.D6.900</t>
  </si>
  <si>
    <t>Панель аллергенов педиатрическая № 4 (RIDA-screen), IgE</t>
  </si>
  <si>
    <t>17.34.D2.201</t>
  </si>
  <si>
    <t>Местные анестетики. Комплекс 1. Артикаин (брилокаин, септанест, убистезин, ультракаин) / Скандонест (мепивакаин, изокаин), IgE</t>
  </si>
  <si>
    <t>17.34.D3.201</t>
  </si>
  <si>
    <t>Местные анестетики. Комплекс 2. Новокаин (прокаин, аминокаин, неокаин) / Лидокаин (ксилокаин, астракаин, октокаин, ксилотон, солкаин), IgE</t>
  </si>
  <si>
    <t>17.16.A8.201</t>
  </si>
  <si>
    <t>Панель аллергенов плесени № 1 (penicillium notatum, cladosporium herbarum, aspergillus fumigatus, candida albicans, alternaria tenuis)</t>
  </si>
  <si>
    <t>17.16.A7.201</t>
  </si>
  <si>
    <t>Панель клещевых аллергенов № 1 (клещ-дерматофаг перинный, клещ-дерматофаг мучной, клещ домашней пыли (Dermatophagoides microceras), складской клещ (Lepidoglyphus destructor), гнилостный удлиненный клещ (Tyrophagus putrescentiae), волосатый домовый клещ (Glycyphagus domesticus), клещ домашней пыли (Euroglyphus maynei), клещ (Blomia tropicalis))</t>
  </si>
  <si>
    <t>17.16.A6.201</t>
  </si>
  <si>
    <t>Панель аллергенов пыли № 1 (домашняя пыль, клещ-дерматофаг перинный, клещ-дерматофаг мучной, таракан)</t>
  </si>
  <si>
    <t>Специфические антитела класса IgE к панелям аллергенов. Панели пищевых аллергенов</t>
  </si>
  <si>
    <t>17.16.A19.201</t>
  </si>
  <si>
    <t>Панель пищевых аллергенов № 1 (арахис, миндаль, фундук, кокос, бразильский орех)</t>
  </si>
  <si>
    <t>17.16.A20.201</t>
  </si>
  <si>
    <t>Панель пищевых аллергенов № 2 (треска, тунец, креветки, лосось, мидии)</t>
  </si>
  <si>
    <t>17.16.A21.201</t>
  </si>
  <si>
    <t>Панель пищевых аллергенов № 3 (пшеничная мука, овсяная мука, кукурузная мука, семена кунжута, гречневая мука)</t>
  </si>
  <si>
    <t>17.16.A22.201</t>
  </si>
  <si>
    <t>Панель пищевых аллергенов № 5 (яичный белок, молоко, треска, пшеничная мука, арахис, соевые бобы)</t>
  </si>
  <si>
    <t>17.16.A23.201</t>
  </si>
  <si>
    <t>Панель пищевых аллергенов № 6 (рис, семена кунжута, пшеничная мука, гречневая мука, соевые бобы)</t>
  </si>
  <si>
    <t>17.16.A24.201</t>
  </si>
  <si>
    <t>Панель пищевых аллергенов № 7 (яичный белок, рис, коровье молоко, aрахис, пшеничная мука, соевые бобы)</t>
  </si>
  <si>
    <t>17.16.A25.201</t>
  </si>
  <si>
    <t>Панель пищевых аллергенов № 13 (зеленый горошек, белые бобы, морковь, картофель)</t>
  </si>
  <si>
    <t>17.16.A26.201</t>
  </si>
  <si>
    <t>Панель пищевых аллергенов № 15 (апельсин, банан, яблоко, персик)</t>
  </si>
  <si>
    <t>17.16.A27.201</t>
  </si>
  <si>
    <t>Панель пищевых аллергенов № 24 (фундук, креветки, киви, банан)</t>
  </si>
  <si>
    <t>17.16.A28.201</t>
  </si>
  <si>
    <t>Панель пищевых аллергенов № 25 (семена кунжута, пекарские дрожжи, чеснок, сельдерей)</t>
  </si>
  <si>
    <t>17.16.A29.201</t>
  </si>
  <si>
    <t>Панель пищевых аллергенов № 26 (яичный белок, молоко, арахис,горчица)</t>
  </si>
  <si>
    <t>17.16.A32.201</t>
  </si>
  <si>
    <t>Панель пищевых аллергенов № 50 (киви, манго, бананы, ананас)</t>
  </si>
  <si>
    <t>17.16.A33.201</t>
  </si>
  <si>
    <t>Панель пищевых аллергенов № 51 (помидор, картофель, морковь, чеснок, горчица)</t>
  </si>
  <si>
    <t>17.16.A34.201</t>
  </si>
  <si>
    <t>Панель пищевых аллергенов № 73 (свинина, куриное мясо, говядина, баранина)</t>
  </si>
  <si>
    <t>Специфические антитела класса IgE к панелям аллергенов. Панели аллергенов животных</t>
  </si>
  <si>
    <t>17.16.A5.201</t>
  </si>
  <si>
    <t>Панель "профессиональных" аллергенов № 1 (перхоть лошади, перхоть коровы, перо гуся, перо курицы)</t>
  </si>
  <si>
    <t>17.16.A1.201</t>
  </si>
  <si>
    <t>Панель аллергенов животных № 1 (эпителий кошки, перхоть лошади, перхоть коровы, перхоть собаки)</t>
  </si>
  <si>
    <t>17.16.A2.201</t>
  </si>
  <si>
    <t>Панель аллергенов животных № 70 (эпителий морской свинки, эпителий кролика, хомяк, крыса, мышь)</t>
  </si>
  <si>
    <t>17.16.A3.201</t>
  </si>
  <si>
    <t>Панель аллергенов животных № 71 (перо гуся, перо курицы, перо утки, перо индюка)</t>
  </si>
  <si>
    <t>17.16.A4.201</t>
  </si>
  <si>
    <t>Панель аллергенов животных № 72 (перо волнистого попугая, перо попугая, перо канарейки)</t>
  </si>
  <si>
    <t>Специфические антитела класса IgE к панелям аллергенов. Панели аллергенов деревьев</t>
  </si>
  <si>
    <t>17.16.A9.201</t>
  </si>
  <si>
    <t>Панель аллергенов деревьев № 1 (клен ясенелистный, береза, вяз, дуб, грецкий орех)</t>
  </si>
  <si>
    <t>17.16.A10.201</t>
  </si>
  <si>
    <t>Панель аллергенов деревьев № 2 (клен ясенелистный, тополь (Populus spp), вяз, дуб, пекан)</t>
  </si>
  <si>
    <t>17.16.A12.201</t>
  </si>
  <si>
    <t>Панель аллергенов деревьев № 5 (oльха, лещина обыкновенная, вяз, ива,тополь (Populus spp))</t>
  </si>
  <si>
    <t>17.16.A13.201</t>
  </si>
  <si>
    <t>Панель аллергенов деревьев № 9 (ольха, береза, лещина обыкновенная, дуб, ива)</t>
  </si>
  <si>
    <t>Специфические антитела класса IgE к панелям аллергенов. Панели аллергенов трав</t>
  </si>
  <si>
    <t>17.16.A14.201</t>
  </si>
  <si>
    <t>Панель аллергенов трав № 1 (ежа сборная, овсяница луговая, рожь многолетняя, тимофеевка, мятлик луговой)</t>
  </si>
  <si>
    <t>17.16.A15.201</t>
  </si>
  <si>
    <t>Панель аллергенов трав № 3 (колосок душистый, рожь многолетняя, тимофеевка, рожь культивированная, бухарник шерстистый)</t>
  </si>
  <si>
    <t>17.16.A16.201</t>
  </si>
  <si>
    <t xml:space="preserve">Панель аллергенов сорных растений и цветов № 1 (амброзия обыкновенная, полынь обыкновенная, подорожник, марь белая, зольник/cолянка, поташник)            </t>
  </si>
  <si>
    <t>17.16.A17.201</t>
  </si>
  <si>
    <t>Панель аллергенов сорных растений и цветов № 3 (полынь обыкновенная, подорожник, марь белая, золотарник, крапива двудомная)</t>
  </si>
  <si>
    <t>17.16.A18.201</t>
  </si>
  <si>
    <t>Панель аллергенов сорных растений и цветов № 5 (амброзия обыкновенная, полынь обыкновенная, золотарник, нивяник, одуванчик лекарственный)</t>
  </si>
  <si>
    <t>Специфические антитела класса IgE к панелям аллергенов. Панели ингаляционных аллергенов</t>
  </si>
  <si>
    <t>17.16.A35.201</t>
  </si>
  <si>
    <t>Панель ингаляционных аллергенов № 1 (ежа сборная, тимофеевка, криптомерия японская, амброзия обыкновенная, полынь обыкновенная)</t>
  </si>
  <si>
    <t>17.16.A36.201</t>
  </si>
  <si>
    <t>Панель ингаляционных аллергенов № 2 (тимофеевка, плесневый гриб (Alternaria tenuis), береза, полынь обыкновенная)</t>
  </si>
  <si>
    <t>17.16.A37.201</t>
  </si>
  <si>
    <t>Панель ингаляционных аллергенов № 3 (клещ - дерматофаг перинный, эпителий кошки, эпителий собаки, плесневый гриб (Aspergillus fumigatus))</t>
  </si>
  <si>
    <t>17.16.A38.201</t>
  </si>
  <si>
    <t>Панель ингаляционных аллергенов № 6 (плесневый гриб (Cladosporium herbarum), тимофеевка, плесневый гриб (Alternaria tenuis), береза, полынь обыкновенная)</t>
  </si>
  <si>
    <t>17.16.A39.201</t>
  </si>
  <si>
    <t>Панель ингаляционных аллергенов № 7 (эпителий кошки, клещ-дерматофаг перинный, перхоть лошади, перхоть собаки, эпителий кролика)</t>
  </si>
  <si>
    <t>17.16.A40.201</t>
  </si>
  <si>
    <t>Панель ингаляционных аллергенов № 8 (эпителий кошки, клещ-дерматофаг перинный, береза, перхоть собаки, полынь обыкновенная, тимофеевка, рожь культивированная, плесневый гриб (Cladosporum herbarum))</t>
  </si>
  <si>
    <t>17.16.A41.201</t>
  </si>
  <si>
    <t>Панель ингаляционных аллергенов № 9 (эпителий кошки, перхоть собаки, овсяница луговая, плесневый гриб (Alternaria tenuis), подорожник (Plantago lanceolata))</t>
  </si>
  <si>
    <t>Диагностика пищевой непереносимости</t>
  </si>
  <si>
    <t>17.17.D1.201</t>
  </si>
  <si>
    <t>Определение специфических IgG4 к пищевым аллергенам 
(88 аллергенов и микстов аллергенов): белок яичный, молоко коровье, треска, мука пшеничная, мука ржаная, мука овсяная, рис, кунжут, мука гречневая, горох, арахис, бобы соевые, орех грецкий, фундук, миндаль, сельдь, форель, креветки, томат, свинина, говядина, бананы, груша, морковь, апельсин, мандарин, картофель, капуста белокочанная, лосось, дрожжи пивные, клубника, дрожжи пекарские, чеснок, лук репчатый, яблоко, шоколад, персик, капуста цветная, ананас, вишня, кукуруза (зерно), желток яичный, бета-лактоглобулин, казеин, клейковина, сыр с плесенью, куриное мясо, киви, сельдерей</t>
  </si>
  <si>
    <t>Специфические антитела класса IgG к индивидуальным аллергенам. Пищевые аллергены</t>
  </si>
  <si>
    <t>17.18.A102.201</t>
  </si>
  <si>
    <t>17.18.A103.201</t>
  </si>
  <si>
    <t>17.18.A9.201</t>
  </si>
  <si>
    <t>17.18.A104.201</t>
  </si>
  <si>
    <t>17.18.A105.201</t>
  </si>
  <si>
    <t>17.18.A56.201</t>
  </si>
  <si>
    <t>17.18.A68.201</t>
  </si>
  <si>
    <t>17.18.A106.201</t>
  </si>
  <si>
    <t>17.18.A31.201</t>
  </si>
  <si>
    <t>17.18.A3.201</t>
  </si>
  <si>
    <t>17.18.A10.201</t>
  </si>
  <si>
    <t>17.18.A46.201</t>
  </si>
  <si>
    <t>17.18.A86.201</t>
  </si>
  <si>
    <t>17.18.A107.201</t>
  </si>
  <si>
    <t>17.18.A108.201</t>
  </si>
  <si>
    <t>17.18.A30.201</t>
  </si>
  <si>
    <t>17.18.A47.201</t>
  </si>
  <si>
    <t>17.18.A87.201</t>
  </si>
  <si>
    <t>17.18.A25.201</t>
  </si>
  <si>
    <t>17.18.A109.201</t>
  </si>
  <si>
    <t>17.18.A58.201</t>
  </si>
  <si>
    <t>17.18.A34.201</t>
  </si>
  <si>
    <t>17.18.A110.201</t>
  </si>
  <si>
    <t>17.18.A64.201</t>
  </si>
  <si>
    <t>17.18.A65.201</t>
  </si>
  <si>
    <t>17.18.A111.201</t>
  </si>
  <si>
    <t>17.18.A2.201</t>
  </si>
  <si>
    <t>17.18.A89.201</t>
  </si>
  <si>
    <t>17.18.A32.201</t>
  </si>
  <si>
    <t>17.18.A112.201</t>
  </si>
  <si>
    <t>17.18.A11.201</t>
  </si>
  <si>
    <t>17.18.A54.201</t>
  </si>
  <si>
    <t>17.18.A14.201</t>
  </si>
  <si>
    <t>17.18.A69.201</t>
  </si>
  <si>
    <t>17.18.A70.201</t>
  </si>
  <si>
    <t>17.18.A71.201</t>
  </si>
  <si>
    <t>17.18.A72.201</t>
  </si>
  <si>
    <t>17.18.A90.201</t>
  </si>
  <si>
    <t>17.18.A73.201</t>
  </si>
  <si>
    <t>17.18.A60.201</t>
  </si>
  <si>
    <t>17.18.A113.201</t>
  </si>
  <si>
    <t>17.18.A35.201</t>
  </si>
  <si>
    <t>17.18.A114.201</t>
  </si>
  <si>
    <t>17.18.A115.201</t>
  </si>
  <si>
    <t>17.18.A53.201</t>
  </si>
  <si>
    <t>17.18.A21.201</t>
  </si>
  <si>
    <t>17.18.A22.201</t>
  </si>
  <si>
    <t>17.18.A45.201</t>
  </si>
  <si>
    <t>17.18.A33.201</t>
  </si>
  <si>
    <t>17.18.A91.201</t>
  </si>
  <si>
    <t>17.18.A116.201</t>
  </si>
  <si>
    <t>17.18.A23.201</t>
  </si>
  <si>
    <t>17.18.A15.201</t>
  </si>
  <si>
    <t>17.18.A84.201</t>
  </si>
  <si>
    <t>17.18.A118.201</t>
  </si>
  <si>
    <t>17.18.A127.201</t>
  </si>
  <si>
    <t>17.18.A24.201</t>
  </si>
  <si>
    <t>17.18.A59.201</t>
  </si>
  <si>
    <t>17.18.A7.201</t>
  </si>
  <si>
    <t>17.18.A6.201</t>
  </si>
  <si>
    <t>17.18.A74.201</t>
  </si>
  <si>
    <t>17.18.A36.201</t>
  </si>
  <si>
    <t>17.18.A37.201</t>
  </si>
  <si>
    <t>17.18.A38.201</t>
  </si>
  <si>
    <t>17.18.A39.201</t>
  </si>
  <si>
    <t>17.18.A40.201</t>
  </si>
  <si>
    <t>17.18.A41.201</t>
  </si>
  <si>
    <t>17.18.A94.201</t>
  </si>
  <si>
    <t>17.18.A48.201</t>
  </si>
  <si>
    <t>17.18.A4.201</t>
  </si>
  <si>
    <t>17.18.A5.201</t>
  </si>
  <si>
    <t>17.18.A77.201</t>
  </si>
  <si>
    <t>17.18.A96.201</t>
  </si>
  <si>
    <t>17.18.A95.201</t>
  </si>
  <si>
    <t>17.18.A97.201</t>
  </si>
  <si>
    <t>17.18.A121.201</t>
  </si>
  <si>
    <t>17.18.A79.201</t>
  </si>
  <si>
    <t>17.18.A42.201</t>
  </si>
  <si>
    <t>17.18.A43.201</t>
  </si>
  <si>
    <t xml:space="preserve">Рис </t>
  </si>
  <si>
    <t>17.18.A16.201</t>
  </si>
  <si>
    <t>17.18.A29.201</t>
  </si>
  <si>
    <t>17.18.A81.201</t>
  </si>
  <si>
    <t>17.18.A17.201</t>
  </si>
  <si>
    <t>17.18.A122.201</t>
  </si>
  <si>
    <t>17.18.A66.201</t>
  </si>
  <si>
    <t>17.18.A78.201</t>
  </si>
  <si>
    <t>17.18.A8.201</t>
  </si>
  <si>
    <t>17.18.A13.201</t>
  </si>
  <si>
    <t>17.18.A12.201</t>
  </si>
  <si>
    <t>17.18.A76.201</t>
  </si>
  <si>
    <t>17.18.A18.201</t>
  </si>
  <si>
    <t>17.18.A19.201</t>
  </si>
  <si>
    <t>17.18.A75.201</t>
  </si>
  <si>
    <t>17.18.A27.201</t>
  </si>
  <si>
    <t>17.18.A49.201</t>
  </si>
  <si>
    <t>17.18.A50.201</t>
  </si>
  <si>
    <t>17.18.A51.201</t>
  </si>
  <si>
    <t>17.18.A123.201</t>
  </si>
  <si>
    <t>17.18.A62.201</t>
  </si>
  <si>
    <t>17.18.A20.201</t>
  </si>
  <si>
    <t>17.18.A63.201</t>
  </si>
  <si>
    <t>17.18.A124.201</t>
  </si>
  <si>
    <t>17.18.A83.201</t>
  </si>
  <si>
    <t>17.18.A44.201</t>
  </si>
  <si>
    <t>17.18.A55.201</t>
  </si>
  <si>
    <t>17.18.A82.201</t>
  </si>
  <si>
    <t>17.18.A125.201</t>
  </si>
  <si>
    <t>17.18.A126.201</t>
  </si>
  <si>
    <t>17.18.A1.201</t>
  </si>
  <si>
    <t>Специфические антитела класса IgG к панелям аллергенов. Панели пищевых аллергенов</t>
  </si>
  <si>
    <t>17.33.A19.201</t>
  </si>
  <si>
    <t>17.33.A20.201</t>
  </si>
  <si>
    <t>17.33.A21.201</t>
  </si>
  <si>
    <t>17.33.A22.201</t>
  </si>
  <si>
    <t>17.33.A23.201</t>
  </si>
  <si>
    <t>17.33.A24.201</t>
  </si>
  <si>
    <t>17.33.A25.201</t>
  </si>
  <si>
    <t>17.33.A26.201</t>
  </si>
  <si>
    <t>17.33.A27.201</t>
  </si>
  <si>
    <t>17.33.A28.201</t>
  </si>
  <si>
    <t>17.33.A29.201</t>
  </si>
  <si>
    <t>17.33.A32.201</t>
  </si>
  <si>
    <t>17.33.A33.201</t>
  </si>
  <si>
    <t>17.33.A34.201</t>
  </si>
  <si>
    <t>ТЯЖЕЛЫЕ МЕТАЛЛЫ И МИКРОЭЛЕМЕНТЫ</t>
  </si>
  <si>
    <t>Тяжелые металлы и микроэлементы сыворотки</t>
  </si>
  <si>
    <t>4.7.H1.201</t>
  </si>
  <si>
    <t xml:space="preserve">Комплексный анализ крови на наличие тяжёлых металлов и микроэлементов. 23 показателя (Li, B, Na, Mg, Al, Si, K, Ca, Ti, Cr, Mn, Fe, Co, Ni, Cu, Zn, As, Se, Mo, Cd, Sb, Hg, Pb) </t>
  </si>
  <si>
    <t>4.7.A9.201</t>
  </si>
  <si>
    <t>Литий</t>
  </si>
  <si>
    <t>4.7.A10.201</t>
  </si>
  <si>
    <t>Бор</t>
  </si>
  <si>
    <t>4.7.A1.201</t>
  </si>
  <si>
    <t>Натрий</t>
  </si>
  <si>
    <t>4.7.A11.201</t>
  </si>
  <si>
    <t>Алюминий</t>
  </si>
  <si>
    <t>4.7.A12.201</t>
  </si>
  <si>
    <t>Кремний</t>
  </si>
  <si>
    <t>4.7.A2.201</t>
  </si>
  <si>
    <t>Калий</t>
  </si>
  <si>
    <t>4.7.A13.201</t>
  </si>
  <si>
    <t>Титан</t>
  </si>
  <si>
    <t>4.7.A14.201</t>
  </si>
  <si>
    <t>Хром</t>
  </si>
  <si>
    <t>4.7.A15.201</t>
  </si>
  <si>
    <t>Марганец</t>
  </si>
  <si>
    <t>4.7.A16.201</t>
  </si>
  <si>
    <t>Кобальт</t>
  </si>
  <si>
    <t>4.7.A17.201</t>
  </si>
  <si>
    <t>Никель</t>
  </si>
  <si>
    <t>4.7.A18.201</t>
  </si>
  <si>
    <t>Мышьяк</t>
  </si>
  <si>
    <t>4.7.A19.201</t>
  </si>
  <si>
    <t>4.7.A20.201</t>
  </si>
  <si>
    <t>Молибден</t>
  </si>
  <si>
    <t>4.7.A21.201</t>
  </si>
  <si>
    <t>Кадмий</t>
  </si>
  <si>
    <t>4.7.A22.201</t>
  </si>
  <si>
    <t>Сурьма</t>
  </si>
  <si>
    <t>4.7.A23.201</t>
  </si>
  <si>
    <t>Ртуть</t>
  </si>
  <si>
    <t>4.7.A24.201</t>
  </si>
  <si>
    <t>Свинец</t>
  </si>
  <si>
    <t>Тяжелые металлы и микроэлементы мочи</t>
  </si>
  <si>
    <t>4.7.H1.401</t>
  </si>
  <si>
    <t>Комплексный анализ мочи на наличие тяжёлых металлов и микроэлементов. 23 показателя (Li, B, Na, Mg, Al, Si, K, Ca, Ti, Cr, Mn, Fe, Co, Ni, Cu, Zn, As, Se, Mo, Cd, Sb, Hg, Pb)</t>
  </si>
  <si>
    <t>4.7.A9.401</t>
  </si>
  <si>
    <t>4.7.A10.401</t>
  </si>
  <si>
    <t>4.7.A1.401</t>
  </si>
  <si>
    <t>4.7.A11.401</t>
  </si>
  <si>
    <t>4.7.A12.401</t>
  </si>
  <si>
    <t>4.7.A2.401</t>
  </si>
  <si>
    <t>4.7.A13.401</t>
  </si>
  <si>
    <t>4.7.A14.401</t>
  </si>
  <si>
    <t>4.7.A15.401</t>
  </si>
  <si>
    <t>4.8.A1.401</t>
  </si>
  <si>
    <t>4.7.A16.401</t>
  </si>
  <si>
    <t>4.7.A17.401</t>
  </si>
  <si>
    <t>4.7.A8.401</t>
  </si>
  <si>
    <t>4.7.A7.401</t>
  </si>
  <si>
    <t>4.7.A18.401</t>
  </si>
  <si>
    <t>4.7.A19.401</t>
  </si>
  <si>
    <t>4.7.A20.401</t>
  </si>
  <si>
    <t>4.7.A21.401</t>
  </si>
  <si>
    <t>4.7.A22.401</t>
  </si>
  <si>
    <t>4.7.A23.401</t>
  </si>
  <si>
    <t>4.7.A24.401</t>
  </si>
  <si>
    <t>Тяжелые металлы и микроэлементы волос</t>
  </si>
  <si>
    <t>4.7.H1.106</t>
  </si>
  <si>
    <t>Комплексный анализ волос на наличие тяжёлых металлов и микроэлементов. 23 показателя (Li, B, Na, Mg, Al, Si, K, Ca, Ti, Cr, Mn, Fe, Co, Ni, Cu, Zn, As, Se, Mo, Cd, Sb, Hg, Pb)</t>
  </si>
  <si>
    <t>4.7.A9.106</t>
  </si>
  <si>
    <t>4.7.A10.106</t>
  </si>
  <si>
    <t>4.7.A1.106</t>
  </si>
  <si>
    <t>4.7.A5.106</t>
  </si>
  <si>
    <t>4.7.A11.106</t>
  </si>
  <si>
    <t>4.7.A12.106</t>
  </si>
  <si>
    <t>4.7.A2.106</t>
  </si>
  <si>
    <t>4.7.A3.106</t>
  </si>
  <si>
    <t>4.7.A13.106</t>
  </si>
  <si>
    <t>4.7.A14.106</t>
  </si>
  <si>
    <t>4.7.A15.106</t>
  </si>
  <si>
    <t>4.8.A1.106</t>
  </si>
  <si>
    <t>4.7.A16.106</t>
  </si>
  <si>
    <t>4.7.A17.106</t>
  </si>
  <si>
    <t>4.7.A8.106</t>
  </si>
  <si>
    <t>4.7.A7.106</t>
  </si>
  <si>
    <t>4.7.A18.106</t>
  </si>
  <si>
    <t>4.7.A19.106</t>
  </si>
  <si>
    <t>4.7.A20.106</t>
  </si>
  <si>
    <t>4.7.A21.106</t>
  </si>
  <si>
    <t>4.7.A22.106</t>
  </si>
  <si>
    <t>4.7.A23.106</t>
  </si>
  <si>
    <t>4.7.A24.106</t>
  </si>
  <si>
    <t>ВИТАМИНЫ, ЖИРНЫЕ КИСЛОТЫ</t>
  </si>
  <si>
    <t>4.9.A1.201</t>
  </si>
  <si>
    <t>Витамин А (ретинол)</t>
  </si>
  <si>
    <t>4.9.A2.202</t>
  </si>
  <si>
    <t>Витамин В1 (тиамин)</t>
  </si>
  <si>
    <t>4.9.A3.202</t>
  </si>
  <si>
    <t>Витамин В5 (пантотеновая кислота)</t>
  </si>
  <si>
    <t>4.9.A4.202</t>
  </si>
  <si>
    <t>Витамин В6 (пиридоксин)</t>
  </si>
  <si>
    <t>4.9.A5.201</t>
  </si>
  <si>
    <t>Витамин В9 (фолиевая кислота)</t>
  </si>
  <si>
    <t>4.9.A6.201</t>
  </si>
  <si>
    <t>Витамин В12 (цианкобаламин)</t>
  </si>
  <si>
    <t>4.9.A7.204</t>
  </si>
  <si>
    <t>Витамин С (аскорбиновая кислота)</t>
  </si>
  <si>
    <t>4.9.A8.201</t>
  </si>
  <si>
    <t>25-OH витамин D, суммарный (кальциферол)</t>
  </si>
  <si>
    <t>4.9.A9.201</t>
  </si>
  <si>
    <t>Витамин Е (токоферол)</t>
  </si>
  <si>
    <t>4.9.A10.201</t>
  </si>
  <si>
    <t>Витамин К (филлохинон)</t>
  </si>
  <si>
    <t>4.9.H1.201</t>
  </si>
  <si>
    <t>Жирорастворимые витамины (A, D, E, K)</t>
  </si>
  <si>
    <t>4.9.H2.900</t>
  </si>
  <si>
    <t>Водорастворимые витамины (B1, B5, B6, В9, В12, С)</t>
  </si>
  <si>
    <t>4.9.H3.900</t>
  </si>
  <si>
    <t>Комплексный анализ крови на витамины (A, D, E, K, C, B1, B5, B6, В9, B12)</t>
  </si>
  <si>
    <t>4.9.D1.900</t>
  </si>
  <si>
    <t>Ненасыщенные жирные кислоты семейства Омега-3 (эйкозапентаеновая кислота, докозагексаеновая кислота, Витамин E (токоферол))</t>
  </si>
  <si>
    <t>4.9.A8.202</t>
  </si>
  <si>
    <t>Определение Омега-3 индекса (оценка риска внезапной сердечной смерти, инфаркта миокарда и других сердечно-сосудистых заболеваний)</t>
  </si>
  <si>
    <t>4.9.D2.202</t>
  </si>
  <si>
    <t>Комплексный анализ крови на ненасыщенные жирные кислоты семейства Омега-6 (линолевая кислота, линоленовая кислота, арахидоновая кислота)</t>
  </si>
  <si>
    <t>КОМПЛЕКСНАЯ ОЦЕНКА ОКСИДАТИВНОГО СТРЕССА</t>
  </si>
  <si>
    <t>4.9.D6.900</t>
  </si>
  <si>
    <t>Комплексная оценка оксидативного стресса (коэнзим Q10, Витамин Е (токоферол), витамин С (аскорбиновая кислота), бета-каротин, глутатион, малоновый диальдегид, 8-ОН-дезоксигуанозин)</t>
  </si>
  <si>
    <t>КОМПЛЕКСНЫЙ АНАЛИЗ КРОВИ НА АМИНОКИСЛОТЫ</t>
  </si>
  <si>
    <t>4.10.D1.202</t>
  </si>
  <si>
    <t>Комплексный анализ крови на аминокислоты (12 показателей: Аланин, Аргинин, Аспарагиновая кислота, Цитруллин, Глутаминовая кислота, Глицин, Метионин, Орнитин, Фенилаланин, Тирозин, Валин, Лейцин/Изолейцин)</t>
  </si>
  <si>
    <t>ЛЕКАРСТВЕННЫЙ МОНИТОРИНГ</t>
  </si>
  <si>
    <t>18.2.A2.201</t>
  </si>
  <si>
    <t>Фенобарбитал, количественно</t>
  </si>
  <si>
    <t>18.2.A3.201</t>
  </si>
  <si>
    <t>Финлепсин (карбамазепин, тегретол), количественно</t>
  </si>
  <si>
    <t>18.2.A4.201</t>
  </si>
  <si>
    <t>Ламотриджины (ламиктал), количественно</t>
  </si>
  <si>
    <t>18.2.A6.201</t>
  </si>
  <si>
    <t>Вальпроевая кислота (и ее производные), количественно</t>
  </si>
  <si>
    <t>18.2.A13.201</t>
  </si>
  <si>
    <t>Леветирацетам, количественно</t>
  </si>
  <si>
    <t>ХИМИКО-ТОКСИКОЛОГИЧЕСКИЕ ИССЛЕДОВАНИЯ</t>
  </si>
  <si>
    <t>18.1.D1.401</t>
  </si>
  <si>
    <t>Предварительное определение наркотических, психотропных и сильнодействующих веществ качественно: опиаты (героин, морфин, кодеин); опиоиды (метадон, фенциклидин, трамадол); амфетамин и его производные (амфетамин, метамфетамин и др.); каннабиоиды; кокаин; бензодиазепины (диазепам, феназепам, нитразепам и т.д); барбитураты (фенобарбитал, циклобарбитал, барбитал и т.д)</t>
  </si>
  <si>
    <t>18.1.D2.106</t>
  </si>
  <si>
    <t>Анализ волос методом газовой хроматографии - масс-спектрофотометрии на определение наркотических средств, психотропного или сильнодействующего вещества - опиаты и их синтетические аналоги (героин, морфин, кодеин, метадон, трамадол); амфетамин и производные амфетамина (метамфетамин, экстази и т.д.); кокаин, употребленные в период до 3 месяцев на момент взятия пробы</t>
  </si>
  <si>
    <t>18.1.D2.105</t>
  </si>
  <si>
    <t>Анализ ногтей методом газовой хроматографии - масс-спектрофотометрии на определение наркотических средств, психотропного или сильнодействующего вещества -  опиаты и их синтетические аналоги (героин, морфин, кодеин, метадон, трамадол); амфетамин и производные амфетамина (метамфетамин,экстази и т.д.); кокаин, употребленные в период до 3 месяцев на момент взятия пробы</t>
  </si>
  <si>
    <t>18.1.D3.401</t>
  </si>
  <si>
    <t>Подтверждающий метод определения наркотических, психотропных и сильнодействующих веществ, с дифференцировкой - опиаты, опиоиды, амфетамины и их производные, каннабиоиды, кокаин, др. наркотические вещества; бензодиазепины, барбитураты, производные фенотиазина, антидепрессанты, др. нейролептики, транквилизаторы, стимуляторы</t>
  </si>
  <si>
    <t>18.1.A8.401</t>
  </si>
  <si>
    <t>Алкоголь в моче</t>
  </si>
  <si>
    <t>ИССЛЕДОВАНИЕ ГЕНЕТИЧЕСКИХ ПОЛИМОРФИЗМОВ МЕТОДОМ ПЦР</t>
  </si>
  <si>
    <t>22.1.A17.202</t>
  </si>
  <si>
    <t>Женское здоровье генетический скрининг (33 полиморфизма)</t>
  </si>
  <si>
    <t>22.1.A18.202</t>
  </si>
  <si>
    <t>Мужское здоровье генетический скрининг (25 полиморфизмов)</t>
  </si>
  <si>
    <t>22.2.D1.202</t>
  </si>
  <si>
    <t>Генетически обусловленная чувствительность к варфарину (VKORC1, CYP2C9, CYP4F2 - 4 точки)</t>
  </si>
  <si>
    <t>22.1.D3.202</t>
  </si>
  <si>
    <t>Генетический риск нарушений системы свертывания (F2, F5, F7, FGB, F13A1, SERPINE1, ITGA2, ITGB3 - 8 точек)</t>
  </si>
  <si>
    <t>22.1.D4.202</t>
  </si>
  <si>
    <t>Генетические дефекты ферментов фолатного цикла (MTHFR, MTR, MTRR - 4 точки)</t>
  </si>
  <si>
    <t>22.1.D5.202</t>
  </si>
  <si>
    <t>Генетический риск осложнений беременности и патологии плода
(F2, F5, F7, FGB, F13A1, SERPINE1, ITGA2, ITGB3, MTHFR, MTR, MTRR - 12 точек)</t>
  </si>
  <si>
    <t>22.1.D2.202</t>
  </si>
  <si>
    <t>Генетические факторы развития синдрома поликистозных яичников (INS, PPAR-y, CYP11a, 5a-редуктаза, SHB, AR1 - 6 показателей)</t>
  </si>
  <si>
    <t>22.1.D13.202</t>
  </si>
  <si>
    <t>Генетический риск развития рака молочной железы и рака яичников (BRCA1, BRCA2 - 8 показателей)</t>
  </si>
  <si>
    <t>22.1.A1.202</t>
  </si>
  <si>
    <t xml:space="preserve">Генетический тест на лактозную непереносимость: MCM6: -13910 T&gt;C </t>
  </si>
  <si>
    <t>22.1.A16.202</t>
  </si>
  <si>
    <t>Диагностика синдрома Жильбера (мутация гена UGT1)</t>
  </si>
  <si>
    <t>22.1.D15.202</t>
  </si>
  <si>
    <t>Генетическая предрасположенность к гипертонии (AGT, ADD1, AGTR1,AGTR2, CYP11B2, GNB3, NOS3 -9 точек)</t>
  </si>
  <si>
    <t>50.0.H115.202</t>
  </si>
  <si>
    <t>Гемохроматоз, определение мутаций 
(HFE: 187C&gt;G (rs1799945)
HFE: 845G&gt;A (rs1800562)</t>
  </si>
  <si>
    <t>50.0.H116.202</t>
  </si>
  <si>
    <t>Определение SNP в гене IL 28B человека
IL28B: C&gt;T (rs12979860)
IL28B: T&gt;G (rs8099917)</t>
  </si>
  <si>
    <t>50.0.H112.202</t>
  </si>
  <si>
    <t>Пакет «ОК!»
F2: 20210G&gt;A (rs1799963)
F5: 1691G&gt;A (rs6025)</t>
  </si>
  <si>
    <t>50.0.H113.202</t>
  </si>
  <si>
    <t>Пакет «ОнкоРиски»
BRCA1: 185delAG (rs80357713)
BRCA1: 4153delA (rs80357711)
BRCA1: 5382insC (rs80357906)
BRCA1: 3819del5 (rs80357609)
BRCA1: 3875del4 (rs80357868)
BRCA1: 300T&gt;G (rs28897672)
BRCA1: 2080delA (rs80357522)
BRCA2: 6174delT (rs80359550)
MTHFR: 677C&gt;T (rs1801133)
MTHFR: 1298A&gt;C (rs1801131)
MTR: 2756A&gt;G (rs1805087)
MTRR: 66A&gt;G (rs1801394)</t>
  </si>
  <si>
    <t>50.0.H114.202</t>
  </si>
  <si>
    <t>Пакет «Риски возникновения сердечно-сосудистых заболеваний»
F2: 20210G&gt;A (rs1799963)
F5: 1691G&gt;A (rs6025)
F7: 10976G&gt;A (rs6046)
F13A1: 103G&gt;T (rs5985)
FGB: -455G&gt;A (rs1800790)
ITGA2: 807C&gt;T (rs1126643)
ITGB3: 1565T&gt;C (rs5918)                                    
PAI-1: -675 5G&gt;4G (rs1799889)
MTHFR: 677C&gt;T (rs1801133)
MTHFR: 1298A&gt;C (rs1801131)
MTR: 2756A&gt;G (rs1805087)
MTRR: 66A&gt;G (rs1801394)
NOS3: -786T&gt;C (rs2070744)
NOS3: 894G&gt;T (rs1799983)
ADD1: 1378G&gt;T (rs4961)
AGTR1: 1166A&gt;C (rs5186)
AGTR2: 1675G&gt;A (rs1403543)
CYP11B2: -344C&gt;T (rs1799998)</t>
  </si>
  <si>
    <t>Молекулярно-генетический анализ мужского бесплодия</t>
  </si>
  <si>
    <t>22.4.D1.202</t>
  </si>
  <si>
    <t>Выявление микроделеций в факторе азооспермии AZF (локусы A, B, C)</t>
  </si>
  <si>
    <t>ИССЛЕДОВАНИЕ ГЕНЕТИЧЕСКИХ ПОЛИМОРФИЗМОВ МЕТОДОМ ПИРОСЕКВЕНИРОВАНИЯ</t>
  </si>
  <si>
    <t>22.1.D9.202</t>
  </si>
  <si>
    <t>ЛипоСкрин. Генетические факторы риска нарушений липидного обмена
APOE: 388T&gt;C (rs429358)
APOE: 526C&gt;T (rs7412)
APOB: 10580G&gt;A (rs5742904)
APOB: G&gt;A (rs754523)
PCSK9: T&gt;C (rs11206510)</t>
  </si>
  <si>
    <t>22.1.D6.202</t>
  </si>
  <si>
    <t>АдипоСкрин. Генетические факторы риска развития ожирения
FTO: T&gt;A (rs9939609)
PPARD: -87T&gt;C (rs6902123)
PPARGC1A: 1444G&gt;A (rs8192678)
PPARGC1B: 607G&gt;C (rs7732671)</t>
  </si>
  <si>
    <t>22.1.D11.202</t>
  </si>
  <si>
    <t>ФармаСкрин. Генетические факторы взаимодействия с лекарственными препаратами. Фаза 1.
CYP1A1*2C: 1384A&gt;G (rs1048943)
CYP1A1*4: 1382C&gt;A (rs1799814)
CYP1A1*2A: 6235T&gt;C (rs4646903)
CYP1A2*1F: -154C&gt;A (rs762551)
CYP3A4*1B: -392 A&gt;G
CYP2C9*2: 430C&gt;T (rs1799853)
CYP2C9*3: 1075A&gt;C (rs1057910)</t>
  </si>
  <si>
    <t>22.1.D10.202</t>
  </si>
  <si>
    <t>МиоСкрин. Генетические факторы формирования мышечной массы
ACTN3: 1729C&gt;T (rs1815739)
MSTN: 458A&gt;G (rs1805086)
AGT: 803T&gt;C (rs699)
HIF1A: 1744C&gt;T (rs11549465)</t>
  </si>
  <si>
    <t>22.1.D12.202</t>
  </si>
  <si>
    <t>ЭнергоСкрин. Генетические факторы риска нарушений энергетического обмена
PPARA: 2498G&gt;C (rs4253778)
PPARD: -87C&gt;T (rs2016520)
PPARG: 34C&gt;G (rs1801282)
PPARGC1A: 1444G&gt;A (rs8192678)
PPARGC1B: 607G&gt;C (rs7732671)
AMPD1: 133C&gt;T (rs17602729)</t>
  </si>
  <si>
    <t>22.1.D8.202</t>
  </si>
  <si>
    <t>Диабет-2Скрин. Генетические факторы риска возникновения сахарного диабета II типа
KCNJ11: 67A&gt;G (rs5219)
PPARG: 34C&gt;G (rs1801282)
TCF7L2: IVS3 C&gt;T (rs7903146)
TCF7L2: IVS4 G&gt;T (rs12255372)</t>
  </si>
  <si>
    <t>HLA-ТИПИРОВАНИЕ</t>
  </si>
  <si>
    <t>22.3.H1.202</t>
  </si>
  <si>
    <t>Антигены системы гистосовместимости HLA II класс, генотипирование (локусы DRB1, DQA1, DQB1)</t>
  </si>
  <si>
    <t>22.3.A1.202</t>
  </si>
  <si>
    <t>Антигены системы гистосовместимости HLA II класс: локус DRB1</t>
  </si>
  <si>
    <t>22.3.A2.202</t>
  </si>
  <si>
    <t>Антигены системы гистосовместимости HLA II класс: локус DQA1</t>
  </si>
  <si>
    <t>22.3.A3.202</t>
  </si>
  <si>
    <t>Антигены системы гистосовместимости HLA II класс: локус DQB1</t>
  </si>
  <si>
    <t>22.3.D4.202</t>
  </si>
  <si>
    <t>Типирование HLA DQ2/DQ8 при целиакии</t>
  </si>
  <si>
    <t>22.3.A4.202</t>
  </si>
  <si>
    <t>Антиген системы гистосовместимости HLA В27</t>
  </si>
  <si>
    <t>22.3.D3.202</t>
  </si>
  <si>
    <t>Комплекс «Генотипирование супружеской пары по антигенам гистосовместимости HLA II класса»</t>
  </si>
  <si>
    <t>ЦИТОГЕНЕТИЧЕСКИЕ ИССЛЕДОВАНИЯ</t>
  </si>
  <si>
    <t>22.6.A1.204</t>
  </si>
  <si>
    <t>Исследование кариотипа (кариотипирование)</t>
  </si>
  <si>
    <t>22.6.A3.204</t>
  </si>
  <si>
    <t>Кариотип с аберрациями</t>
  </si>
  <si>
    <t>22.6.A2.204</t>
  </si>
  <si>
    <t>Цитогенетическое исследование клеток костного мозга (методом FISH)</t>
  </si>
  <si>
    <t>УСТАНОВЛЕНИЕ РОДСТВА</t>
  </si>
  <si>
    <t>22.7.A1.119</t>
  </si>
  <si>
    <t>Установление отцовства - дуэт (20 маркеров), (предполагаемый отец, ребенок)</t>
  </si>
  <si>
    <t>22.7.A2.119</t>
  </si>
  <si>
    <t>Установление отцовства - трио (20 маркеров), (предполагаемый отец, ребенок, биологическая мать)</t>
  </si>
  <si>
    <t>22.7.A3.119</t>
  </si>
  <si>
    <t>Установление материнства - дуэт (20 маркеров), (предполагаемая мать, ребенок)</t>
  </si>
  <si>
    <t>22.7.A4.119</t>
  </si>
  <si>
    <t>Установление материнства - трио (20 маркеров), (предполагаемая мать, ребенок, биологический отец)</t>
  </si>
  <si>
    <t>22.7.A5.119</t>
  </si>
  <si>
    <t>Дедушка(бабушка)-внук(внучка) - дуэт (24 маркера)</t>
  </si>
  <si>
    <t>22.7.A6.119</t>
  </si>
  <si>
    <t>Установление родства - «УНИВЕРСАЛЬНЫЙ ТЕСТ» - дуэт (определяется родство между дедушкой/бабушкой - внуком/внучкой, дядей/тетей - племянником/племянницей, родными/сводными братьями/сестрами)</t>
  </si>
  <si>
    <t>22.7.A7.119</t>
  </si>
  <si>
    <t>Дополнительный участник № 1</t>
  </si>
  <si>
    <t>22.7.A8.119</t>
  </si>
  <si>
    <t>Дополнительный участник № 2</t>
  </si>
  <si>
    <t>22.7.A9.119</t>
  </si>
  <si>
    <t>Дополнительный участник № 3</t>
  </si>
  <si>
    <t>ОНКОГЕМАТОЛОГИЯ</t>
  </si>
  <si>
    <t>Молекулярная диагностика</t>
  </si>
  <si>
    <t>1.1.A1.202</t>
  </si>
  <si>
    <t>PML-RARA тип bcr 1-2 – t(15;17), качест.</t>
  </si>
  <si>
    <t>1.1.A2.202</t>
  </si>
  <si>
    <t>PML-RARA тип bcr 1-2 – t(15;17), колич.</t>
  </si>
  <si>
    <t>1.1.A3.202</t>
  </si>
  <si>
    <t>PML-RARA тип bcr 3 – t(15;17), качест.</t>
  </si>
  <si>
    <t>1.1.A7.202</t>
  </si>
  <si>
    <t xml:space="preserve">BCR-ABL p210 (b2a2) – t(9;22), качест. </t>
  </si>
  <si>
    <t>1.1.A8.202</t>
  </si>
  <si>
    <t xml:space="preserve">BCR-ABL p210 (b2a2) – t(9;22), колич. </t>
  </si>
  <si>
    <t>1.1.A11.202</t>
  </si>
  <si>
    <t>BCR-ABL p190 – t(9;22), качест.</t>
  </si>
  <si>
    <t>1.1.A12.202</t>
  </si>
  <si>
    <t>BCR-ABL p190 – t(9;22), колич.</t>
  </si>
  <si>
    <t>1.1.A14.202</t>
  </si>
  <si>
    <t>AML1-ETO – t(8;21), колич.</t>
  </si>
  <si>
    <t>1.1.A34.202</t>
  </si>
  <si>
    <t>Определение мутации V617F в 14 экзоне гена Jak-2 киназы, качест.</t>
  </si>
  <si>
    <t>1.1.A35.202</t>
  </si>
  <si>
    <t>Определение мутации V617F в 14 экзоне гена Jak-2 киназы, колич.</t>
  </si>
  <si>
    <t>МИКРОБИОЛОГИЧЕСКИЕ ИССЛЕДОВАНИЯ</t>
  </si>
  <si>
    <t>Автоматический посев и прямая масс-спектрометрическая идентификация микроорганизмов</t>
  </si>
  <si>
    <t>14.10.A1.900</t>
  </si>
  <si>
    <t>Автоматический посев и идентификация микроорганизмов с помощью времяпролетной МАСС-спектрометрии (MALDI-TOF) с раширенной антибиотикограммой, выполненной на автоматической системе VITEK</t>
  </si>
  <si>
    <t>Автоматический посев и прямая масс-спектрометрическая идентификация микроорганизмов, ЛОР-органы (для детей)</t>
  </si>
  <si>
    <t>14.10.A2.900</t>
  </si>
  <si>
    <t>Автоматический посев и идентификация микроорганизмов с помощью времяпролетной МАСС-спектрометрии (MALDI-TOF) с раширенной антибиотикограммой, выполненной на автоматической системе VITEK, в отделяемом ЛОР-органов детей</t>
  </si>
  <si>
    <t>Посевы на микрофлору, урогенитальный тракт женщины</t>
  </si>
  <si>
    <t>14.11.A1.900</t>
  </si>
  <si>
    <t>Посев на микрофлору отделяемого урогенитального тракта женщины с определением чувствительности к основному спектру антибиотиков, в т.ч. кандида</t>
  </si>
  <si>
    <t>кач., п/кол.</t>
  </si>
  <si>
    <t>14.11.A2.900</t>
  </si>
  <si>
    <t xml:space="preserve">Посев на микрофлору отделяемого урогенитального тракта женщины с определением чувствительности к расширенному спектру антибиотиков, в т.ч. кандида </t>
  </si>
  <si>
    <t>14.11.A3.900</t>
  </si>
  <si>
    <t xml:space="preserve">Посев на микрофлору отделяемого урогенитального тракта женщины с определением чувствительности к основному спектру антибиотиков и бактериофагам, в т.ч. кандида </t>
  </si>
  <si>
    <t>14.11.A4.900</t>
  </si>
  <si>
    <t xml:space="preserve">Посев на микрофлору отделяемого урогенитального тракта женщины с определением чувствительности к расширенному спектру антибиотиков и бактериофагам, в т.ч. кандида </t>
  </si>
  <si>
    <t>Исследование биоценоза влагалища</t>
  </si>
  <si>
    <t>14.1.A5.900</t>
  </si>
  <si>
    <t>Исследование на биоценоз влагалища (диагностика бактериального вагиноза)</t>
  </si>
  <si>
    <t>Посевы на микрофлору, урогенитальный тракт мужчины</t>
  </si>
  <si>
    <t>14.2.A1.900</t>
  </si>
  <si>
    <t>Посев на микрофлору отделяемого урогенитального тракта мужчины с определением чувствительности к основному спектру антибиотиков, в т.ч. кандида</t>
  </si>
  <si>
    <t>14.2.A2.900</t>
  </si>
  <si>
    <t xml:space="preserve">Посев на микрофлору отделяемого урогенитального тракта мужчины с определением чувствительности к расширенному спектру антибиотиков, в т.ч. кандида </t>
  </si>
  <si>
    <t>14.2.A3.900</t>
  </si>
  <si>
    <t xml:space="preserve">Посев на микрофлору отделяемого урогенитального тракта мужчины с определением чувствительности к основному спектру антибиотиков и бактериофагам, в т.ч. кандида </t>
  </si>
  <si>
    <t>14.2.A4.900</t>
  </si>
  <si>
    <t xml:space="preserve">Посев на микрофлору отделяемого урогенитального тракта мужчины с определением чувствительности к расширенному спектру антибиотиков и бактериофагам, в т.ч. кандида </t>
  </si>
  <si>
    <t>Посев на микоплазмы и уреаплазмы</t>
  </si>
  <si>
    <t>14.1.D33.900</t>
  </si>
  <si>
    <t>Посев на микоплазму и уреаплазму (Mycoplasma hominis, Ureaplasma species) с определением чувствительности к антибиотикам</t>
  </si>
  <si>
    <t>Посевы на микрофлору, отделяемое других органов и тканей</t>
  </si>
  <si>
    <t>14.3.A1.900</t>
  </si>
  <si>
    <t>Посев на микрофлору отделяемого других органов и тканей с определением чувствительности к основному спектру антибиотиков, в т.ч. кандида</t>
  </si>
  <si>
    <t>14.3.A2.900</t>
  </si>
  <si>
    <t xml:space="preserve">Посев на микрофлору отделяемого других органов и тканей с определением чувствительности к расширенному спектру антибиотиков, в т.ч. кандида </t>
  </si>
  <si>
    <t>14.3.A3.900</t>
  </si>
  <si>
    <t xml:space="preserve">Посев на микрофлору отделяемого других органов и тканей с определением чувствительности к основному спектру антибиотиков и бактериофагам, в т.ч. кандида </t>
  </si>
  <si>
    <t>14.3.A4.900</t>
  </si>
  <si>
    <t xml:space="preserve">Посев на микрофлору отделяемого других органов и тканей с определением чувствительности к расширенному спектру антибиотиков и бактериофагам, в т.ч. кандида </t>
  </si>
  <si>
    <t>Посевы на микрофлору, ЛОР-органы</t>
  </si>
  <si>
    <t>14.4.A1.900</t>
  </si>
  <si>
    <t>Посев на микрофлору отделяемого ЛОР-органов с определением чувствительности к основному спектру антибиотиков, в т.ч. кандида</t>
  </si>
  <si>
    <t>14.4.A2.900</t>
  </si>
  <si>
    <t xml:space="preserve">Посев на микрофлору отделяемого ЛОР-органов с определением чувствительности к расширенному спектру антибиотиков, в т.ч. кандида </t>
  </si>
  <si>
    <t>14.4.A3.900</t>
  </si>
  <si>
    <t xml:space="preserve">Посев на микрофлору отделяемого ЛОР-органов с определением чувствительности к основному спектру антибиотиков и бактериофагам, в т.ч. кандида </t>
  </si>
  <si>
    <t>14.4.A4.900</t>
  </si>
  <si>
    <t xml:space="preserve">Посев на микрофлору отделяемого ЛОР-органов с определением чувствительности к расширенному спектру антибиотиков и бактериофагам, в т.ч. кандида </t>
  </si>
  <si>
    <t>14.8.A2.900</t>
  </si>
  <si>
    <t>Посев на дифтерийную палочку (Corynebacterium diphtheriae, BL)</t>
  </si>
  <si>
    <t>Посев на гемофильную палочку</t>
  </si>
  <si>
    <t>Мазок из зева, мазок из носа, мазок из урогенитального тракта, моча, мокрота, другое (указать)</t>
  </si>
  <si>
    <t>14.1.A8.900</t>
  </si>
  <si>
    <t>Посев на гемофильную палочку (Haemophylus influenzae) с определением чувствительности к антибиотикам</t>
  </si>
  <si>
    <t>Посевы на микрофлору, конъюнктива</t>
  </si>
  <si>
    <t>14.5.A1.900</t>
  </si>
  <si>
    <t>Посев на микрофлору отделяемого конъюнктивы с определением чувствительности к основному спектру антибиотиков, в т.ч. кандида</t>
  </si>
  <si>
    <t>14.5.A2.900</t>
  </si>
  <si>
    <t xml:space="preserve">Посев на микрофлору отделяемого конъюнктивы с определением чувствительности к расширенному спектру антибиотиков, в т.ч. кандида </t>
  </si>
  <si>
    <t>14.5.A3.900</t>
  </si>
  <si>
    <t xml:space="preserve">Посев на микрофлору отделяемого конъюнктивы с определением чувствительности к основному спектру антибиотиков и бактериофагам, в т.ч. кандида </t>
  </si>
  <si>
    <t>14.5.A4.900</t>
  </si>
  <si>
    <t xml:space="preserve">Посев на микрофлору отделяемого конъюнктивы с определением чувствительности к расширенному спектру антибиотиков и бактериофагам, в т.ч. кандида </t>
  </si>
  <si>
    <t>Посевы крови</t>
  </si>
  <si>
    <t>14.7.A1.900</t>
  </si>
  <si>
    <t xml:space="preserve">Посев крови на стерильность с определением чувстивительности к антибиотикам </t>
  </si>
  <si>
    <t>Посев на пиогенный стрептококк (Streptococcus pyogenes)</t>
  </si>
  <si>
    <t>14.8.A1.900</t>
  </si>
  <si>
    <t>Посев на пиогенный стрептококк (Streptococcus pyogenes) с определением чувствительности к антибиотикам</t>
  </si>
  <si>
    <t>Посев на золотистый стафилококк (Staphylococcus aureus)</t>
  </si>
  <si>
    <t>14.12.A5.900</t>
  </si>
  <si>
    <t>Посев на золотистый стафилококк (Staphylococcus aureus) с определением чувствительности к антибиотикам</t>
  </si>
  <si>
    <t>Посев на грибы рода кандида</t>
  </si>
  <si>
    <t>Мазок из цервикального канала, мазок с шейки матки, мазок из влагалища, мазок из уретры, мокрота, мазок раневой поверхности, мазок из носа, мазок из зева, кал, моча, другое (указать)</t>
  </si>
  <si>
    <t>14.1.A6.900</t>
  </si>
  <si>
    <t>Посев на грибы рода кандида (Candida) с идентификацией и определением чувствительности к антимикотическим препаратам</t>
  </si>
  <si>
    <t>Посевы кала</t>
  </si>
  <si>
    <t>14.12.A3.900</t>
  </si>
  <si>
    <t>Посев на возбудителей кишечной инфекции (сальмонеллы, шигеллы) с определением чувствительности к антибиотикам</t>
  </si>
  <si>
    <t>14.12.A6.900</t>
  </si>
  <si>
    <t>Посев на иерсинии с определением чувствительности к антибиотикам</t>
  </si>
  <si>
    <t>Исследование кала на дисбактериоз</t>
  </si>
  <si>
    <t>14.12.A2.900</t>
  </si>
  <si>
    <t>Дисбактериоз с определением чувствительности к бактериофагам</t>
  </si>
  <si>
    <t>14.12.A1.900</t>
  </si>
  <si>
    <t>Дисбактериоз с определением чувствительности к антибиотикам и бактериофагам</t>
  </si>
  <si>
    <t>Посевы на микрофлору, моча</t>
  </si>
  <si>
    <t>14.6.A1.900</t>
  </si>
  <si>
    <t>Посев мочи на микрофлору с определением чувствительности к основному спектру антибиотиков, в т.ч. кандида</t>
  </si>
  <si>
    <t>14.6.A2.900</t>
  </si>
  <si>
    <t xml:space="preserve">Посев мочи на микрофлору с определением чувствительности к расширенному спектру антибиотиков, в т.ч. кандида </t>
  </si>
  <si>
    <t>14.6.A3.900</t>
  </si>
  <si>
    <t xml:space="preserve">Посев мочи на микрофлору с определением чувствительности к основному спектру антибиотиков и бактериофагам, в т.ч. кандида </t>
  </si>
  <si>
    <t>14.6.A4.900</t>
  </si>
  <si>
    <t xml:space="preserve">Посев мочи на микрофлору с определением чувствительности к расширенному спектру антибиотиков и бактериофагам, в т.ч. кандида </t>
  </si>
  <si>
    <t>ОБЩЕКЛИНИЧЕСКИЕ ИССЛЕДОВАНИЯ</t>
  </si>
  <si>
    <t>Исследования мочи</t>
  </si>
  <si>
    <t>6.1.D1.401</t>
  </si>
  <si>
    <t>Общий анализ мочи</t>
  </si>
  <si>
    <t>6.1.D2.401</t>
  </si>
  <si>
    <t>6.1.A1.401</t>
  </si>
  <si>
    <t>Анализ мочи по Зимницкому</t>
  </si>
  <si>
    <t>6.1.A2.401</t>
  </si>
  <si>
    <t>2-х стаканная проба</t>
  </si>
  <si>
    <t>6.1.A3.401</t>
  </si>
  <si>
    <t>3-х стаканная проба</t>
  </si>
  <si>
    <t>Исследования кала</t>
  </si>
  <si>
    <t>6.2.D1.101</t>
  </si>
  <si>
    <t>Общий анализ кала (копрограмма)</t>
  </si>
  <si>
    <t>6.2.A12.101</t>
  </si>
  <si>
    <t>Исследование кала на простейшие и яйца гельминтов методом обогащения (PARASEP)</t>
  </si>
  <si>
    <t>6.2.A4.303</t>
  </si>
  <si>
    <t>Исследование соскоба на энтеробиоз</t>
  </si>
  <si>
    <t>6.2.D3.101</t>
  </si>
  <si>
    <t>Иcследование кала на простейших, яйца гельминтов</t>
  </si>
  <si>
    <t>6.2.A5.101</t>
  </si>
  <si>
    <t>Исследование кала на скрытую кровь</t>
  </si>
  <si>
    <t>6.2.A6.101</t>
  </si>
  <si>
    <t>Содержание углеводов в кале (в т.ч. лактоза)</t>
  </si>
  <si>
    <t>6.2.A7.101</t>
  </si>
  <si>
    <t>Панкреатическая эластаза 1 в кале</t>
  </si>
  <si>
    <t>6.2.A13.101</t>
  </si>
  <si>
    <t>Кальпротектин (в кале)</t>
  </si>
  <si>
    <t>Микроскопические исследования отделяемого урогенитального тракта</t>
  </si>
  <si>
    <t>6.3.D1.503</t>
  </si>
  <si>
    <t>Микроскопическое исследование отделяемого уретры</t>
  </si>
  <si>
    <t>6.3.D15.515</t>
  </si>
  <si>
    <t>Микроскопическое исследование мазка-отпечатка головки полового члена</t>
  </si>
  <si>
    <t>6.3.D2.502</t>
  </si>
  <si>
    <t>Микроскопическое исследование отделяемого цервикального канала</t>
  </si>
  <si>
    <t>6.3.D3.501</t>
  </si>
  <si>
    <t>Микроскопическое исследование отделяемого влагалища</t>
  </si>
  <si>
    <t>50.0.H51.510</t>
  </si>
  <si>
    <t>Микроскопическое исследование отделяемого урогенитального тракта (цервикальный канал+влагалище+уретра)</t>
  </si>
  <si>
    <t>Микроскопические исследования на наличие патогенных грибов и паразитов</t>
  </si>
  <si>
    <t>6.3.D5.105</t>
  </si>
  <si>
    <t>Микроскопическое исследование ногтевых пластинок на наличие патогенных грибов, скрининг</t>
  </si>
  <si>
    <t>6.3.D6.312</t>
  </si>
  <si>
    <t>Микроскопическое исследование соскобов кожи на наличие патогенных грибов, скрининг</t>
  </si>
  <si>
    <t>6.3.D7.106</t>
  </si>
  <si>
    <t>Микроскопическое исследование волос на наличие патогенных грибов, скрининг</t>
  </si>
  <si>
    <t>6.3.A6.107</t>
  </si>
  <si>
    <t>Микроскопическое исследование на Демодекс (Demodex)</t>
  </si>
  <si>
    <t>Микроскопические исследования биологических жидкостей</t>
  </si>
  <si>
    <t>6.3.A5.102</t>
  </si>
  <si>
    <t>Общий анализ мокроты</t>
  </si>
  <si>
    <t>6.3.D8.601</t>
  </si>
  <si>
    <t>Общий анализ синовиальной жидкости (микроскопическое исследование+макроскопическое исследование)</t>
  </si>
  <si>
    <t>6.3.A7.507</t>
  </si>
  <si>
    <t>Микроскопическое исследование назального секрета (на эозинофилы)</t>
  </si>
  <si>
    <t>6.3.D16.506</t>
  </si>
  <si>
    <t>Микроскопическое исследование секрета предстательной железы</t>
  </si>
  <si>
    <t>6.3.D14.401</t>
  </si>
  <si>
    <t>Микроскопическое исследование секрета предстательной железы в моче</t>
  </si>
  <si>
    <t>Исследования эякулята</t>
  </si>
  <si>
    <t>6.3.D13.117</t>
  </si>
  <si>
    <t>Спермограмма (автоматический подсчет на анализаторе SQA)</t>
  </si>
  <si>
    <t>кач., п/кол., кол.</t>
  </si>
  <si>
    <t>6.3.A3.117</t>
  </si>
  <si>
    <t>Антиспермальные антитела класса IgA количественно (MAR-тест IgA)</t>
  </si>
  <si>
    <t>6.3.A4.117</t>
  </si>
  <si>
    <t>Антиспермальные антитела класса IgG количественно (MAR-тест IgG)</t>
  </si>
  <si>
    <t>6.3.D16.117</t>
  </si>
  <si>
    <t>Биохимическое исследование эякулята (Цитрат, Фруктоза, Цинк)</t>
  </si>
  <si>
    <t>Исследования слюны</t>
  </si>
  <si>
    <t>6.4.A1.900</t>
  </si>
  <si>
    <t>Биохимическое исследование слюны (микробиоценоз полости рта)</t>
  </si>
  <si>
    <t>6.2.D7.101</t>
  </si>
  <si>
    <t>Биохимическое исследование метаболической активности кишечной микрофлоры</t>
  </si>
  <si>
    <t>АЛЛЕРГОЛОГИЯ, СПЕЦИФИЧЕСКИЕ АНТИТЕЛА КЛАССА IgE К ИНДИВИДУАЛЬНЫМ АЛЛЕРГЕНАМ МЕТОДОМ ImmunoCAP</t>
  </si>
  <si>
    <t>Пищевые аллергены</t>
  </si>
  <si>
    <t>17.1.A136.201</t>
  </si>
  <si>
    <t>Апельсин, f33</t>
  </si>
  <si>
    <t>17.1.A128.201</t>
  </si>
  <si>
    <t>Арахис, f13</t>
  </si>
  <si>
    <t>17.1.A129.201</t>
  </si>
  <si>
    <t>Глютен (клейковина), f79</t>
  </si>
  <si>
    <t>17.1.A137.201</t>
  </si>
  <si>
    <t>Говядина, f27</t>
  </si>
  <si>
    <t>17.1.A138.201</t>
  </si>
  <si>
    <t>Гречиха, гречичная мука, f11</t>
  </si>
  <si>
    <t>17.1.A139.201</t>
  </si>
  <si>
    <t>Дрожжи пекарские, f45</t>
  </si>
  <si>
    <t>17.1.A140.201</t>
  </si>
  <si>
    <t>Индейка, мясо, f284</t>
  </si>
  <si>
    <t>17.1.A141.201</t>
  </si>
  <si>
    <t>Какао, f93</t>
  </si>
  <si>
    <t>17.1.A142.201</t>
  </si>
  <si>
    <t>Картофель, f35</t>
  </si>
  <si>
    <t>17.1.A143.201</t>
  </si>
  <si>
    <t xml:space="preserve">Клубника, f44 </t>
  </si>
  <si>
    <t>17.1.A130.201</t>
  </si>
  <si>
    <t>Козье молоко, f300</t>
  </si>
  <si>
    <t>17.1.A144.201</t>
  </si>
  <si>
    <t>Кофе, зерна, f221</t>
  </si>
  <si>
    <t>17.1.A145.201</t>
  </si>
  <si>
    <t>Курица, мясо, f83</t>
  </si>
  <si>
    <t>17.1.А116.201</t>
  </si>
  <si>
    <t>Лимон, f208</t>
  </si>
  <si>
    <t>17.1.A147.201</t>
  </si>
  <si>
    <t>Лосось, f41</t>
  </si>
  <si>
    <t>17.1.A148.201</t>
  </si>
  <si>
    <t>Мед, f247</t>
  </si>
  <si>
    <t>17.1.A149.201</t>
  </si>
  <si>
    <t>Молоко кипяченое, f231</t>
  </si>
  <si>
    <t>17.1.A131.201</t>
  </si>
  <si>
    <t>Молоко, f2</t>
  </si>
  <si>
    <t>17.1.A150.201</t>
  </si>
  <si>
    <t xml:space="preserve">Морковь, f31 </t>
  </si>
  <si>
    <t>17.1.A151.201</t>
  </si>
  <si>
    <t xml:space="preserve">Овес, овсяная мука, f7 </t>
  </si>
  <si>
    <t>17.1.A135.201</t>
  </si>
  <si>
    <t>Пшеница, f4</t>
  </si>
  <si>
    <t>17.1.A152.201</t>
  </si>
  <si>
    <t>Рис, f9</t>
  </si>
  <si>
    <t>17.1.A153.201</t>
  </si>
  <si>
    <t>Рожь, ржаная мука, f5</t>
  </si>
  <si>
    <t>17.1.A154.201</t>
  </si>
  <si>
    <t xml:space="preserve">Свинина, f26 </t>
  </si>
  <si>
    <t>17.1.A133.201</t>
  </si>
  <si>
    <t>Соя, f14</t>
  </si>
  <si>
    <t>17.1.A155.201</t>
  </si>
  <si>
    <t>Томаты, f25</t>
  </si>
  <si>
    <t>17.1.A156.201</t>
  </si>
  <si>
    <t>Треска, f3</t>
  </si>
  <si>
    <t>17.1.A157.201</t>
  </si>
  <si>
    <t>Тыква, f225</t>
  </si>
  <si>
    <t>17.1.A158.201</t>
  </si>
  <si>
    <t>Форель, f204</t>
  </si>
  <si>
    <t>17.1.A159.201</t>
  </si>
  <si>
    <t>Цветная капуста, f291</t>
  </si>
  <si>
    <t>17.1.A160.201</t>
  </si>
  <si>
    <t xml:space="preserve">Яблоко, f49 </t>
  </si>
  <si>
    <t>17.1.A134.201</t>
  </si>
  <si>
    <t>Яичный белок, f1</t>
  </si>
  <si>
    <t>17.1.A161.201</t>
  </si>
  <si>
    <t>Яичный желток, f75</t>
  </si>
  <si>
    <t>17.1.A162.201</t>
  </si>
  <si>
    <t>Яйцо, f245</t>
  </si>
  <si>
    <t>Аллергены животных и птиц</t>
  </si>
  <si>
    <t>17.2.A30.201</t>
  </si>
  <si>
    <t>Кошка,эпителий и перхоть, e1</t>
  </si>
  <si>
    <t>17.2.A31.201</t>
  </si>
  <si>
    <t>Курица, перья, e85</t>
  </si>
  <si>
    <t>17.2.A29.201</t>
  </si>
  <si>
    <t>Собака, перхоть, e5</t>
  </si>
  <si>
    <t>Аллергены деревьев</t>
  </si>
  <si>
    <t>17.3.A33.201</t>
  </si>
  <si>
    <t>Береза бородавчатая, t3</t>
  </si>
  <si>
    <t>17.3.A34.201</t>
  </si>
  <si>
    <t>Ива белая, t12</t>
  </si>
  <si>
    <t>17.3.A31.201</t>
  </si>
  <si>
    <t>Лещина обыкновенная, t4</t>
  </si>
  <si>
    <t>17.3.A35.201</t>
  </si>
  <si>
    <t>Липа, t208</t>
  </si>
  <si>
    <t>17.3.A32.201</t>
  </si>
  <si>
    <t>Ольха серая, t2</t>
  </si>
  <si>
    <t>17.3.A36.201</t>
  </si>
  <si>
    <t>Тополь, t14</t>
  </si>
  <si>
    <t>Аллергены трав</t>
  </si>
  <si>
    <t>17.5.A14.201</t>
  </si>
  <si>
    <t>Амброзия высокая, w1</t>
  </si>
  <si>
    <t>17.4.A20.201</t>
  </si>
  <si>
    <t>Ежа сборная, g3</t>
  </si>
  <si>
    <t>17.4.A22.201</t>
  </si>
  <si>
    <t>Лисохвост луговой, g16</t>
  </si>
  <si>
    <t>17.4.A21.201</t>
  </si>
  <si>
    <t>Мятлик луговой, g8</t>
  </si>
  <si>
    <t>17.4.A23.201</t>
  </si>
  <si>
    <t>Овсяница луговая, g4</t>
  </si>
  <si>
    <t>17.5.A15.201</t>
  </si>
  <si>
    <t xml:space="preserve">Одуванчик, w8 </t>
  </si>
  <si>
    <t>17.5.A13.201</t>
  </si>
  <si>
    <t>Полынь, w6</t>
  </si>
  <si>
    <t>17.5.A16.201</t>
  </si>
  <si>
    <t xml:space="preserve">Ромашка, w206 </t>
  </si>
  <si>
    <t>17.4.A24.201</t>
  </si>
  <si>
    <t>Тимофеевка луговая, g6</t>
  </si>
  <si>
    <t>Аллергены пыли</t>
  </si>
  <si>
    <t>17.7.A3.201</t>
  </si>
  <si>
    <t>Домашняя пыль (Greer), h1</t>
  </si>
  <si>
    <t>17.7.A4.201</t>
  </si>
  <si>
    <t>Домашняя пыль (Holister), h2</t>
  </si>
  <si>
    <t>17.7.A2.201</t>
  </si>
  <si>
    <t>Клещ домашней пыли D. pteronyssinus, d1</t>
  </si>
  <si>
    <t>17.7.A5.201</t>
  </si>
  <si>
    <t>Клещ домашней пыли D.farinae, d2</t>
  </si>
  <si>
    <t>АЛЛЕРГОЛОГИЯ, СПЕЦИФИЧЕСКИЕ АНТИТЕЛА КЛАССА IgE К ИНДИВИДУАЛЬНЫМ АЛЛЕРГОКОМПОНЕНТАМ МЕТОДОМ ImmunoCAP</t>
  </si>
  <si>
    <t>17.36.A4.201</t>
  </si>
  <si>
    <t>Альфа-лактальбумин, аллергокомпонент, f76 nBos d4</t>
  </si>
  <si>
    <t>17.36.A5.201</t>
  </si>
  <si>
    <t>Бета-лактоглобулин, аллергокомпонент, f77 nBos d5</t>
  </si>
  <si>
    <t>17.36.A2.201</t>
  </si>
  <si>
    <t>Казеин, коровье молоко, аллергокомпонент nBos d8, f78</t>
  </si>
  <si>
    <t>17.36.A6.201</t>
  </si>
  <si>
    <t>Овальбумин яйца, аллергокомпонент, f232 nGal d2</t>
  </si>
  <si>
    <t>17.36.A1.201</t>
  </si>
  <si>
    <t xml:space="preserve">Овомукоид яйца, аллергокомпонент nGal d1, f233 </t>
  </si>
  <si>
    <t>17.36.A3.201</t>
  </si>
  <si>
    <t>Лизоцим яйца, аллергокомпонент, k208 nGal d4</t>
  </si>
  <si>
    <t>17.37.A2.201</t>
  </si>
  <si>
    <t>Бычий сывороточный альбумин, аллергокомпонент, e204  nBos d6</t>
  </si>
  <si>
    <t>17.37.A1.201</t>
  </si>
  <si>
    <t>Кошка, аллергокомпонент, e94 rFel d1</t>
  </si>
  <si>
    <t>17.38.A1.201</t>
  </si>
  <si>
    <t>Береза, аллергокомпонент, t215 rBet v1 PR-10</t>
  </si>
  <si>
    <t>17.38.A2.201</t>
  </si>
  <si>
    <t>Береза, аллергокомпонент, t221 rBet v2, rBet v4</t>
  </si>
  <si>
    <t>17.39.A1.201</t>
  </si>
  <si>
    <t xml:space="preserve">Амброзия, аллергокомпонент, w230 nAmb a1 </t>
  </si>
  <si>
    <t>17.39.A4.201</t>
  </si>
  <si>
    <t>Полынь, аллергокомпонент, w231 nArt v1</t>
  </si>
  <si>
    <t>17.39.A2.201</t>
  </si>
  <si>
    <t xml:space="preserve">Тимофеевка луговая, аллергокомпонент, g213 rPhl p1, rPhl p5b </t>
  </si>
  <si>
    <t>17.39.A3.201</t>
  </si>
  <si>
    <t>Тимофеевка луговая, аллергокомпонент, g214 rPhl p7, rPhl p12</t>
  </si>
  <si>
    <t>АЛЛЕРГОЛОГИЯ, ПАНЕЛИ АЛЛЕРГЕНОВ МЕТОДОМ ImmunoCAP</t>
  </si>
  <si>
    <t>17.16.A48.201</t>
  </si>
  <si>
    <t>Аллергочип, ImmunoCAP ISAC, 112 компонентов</t>
  </si>
  <si>
    <t>17.16.A43.201</t>
  </si>
  <si>
    <t>Фадиатоп детский (сбалансированная смесь ингаляционных и пищевых аллергенов для скрининга атопии для детей до 4 лет)</t>
  </si>
  <si>
    <t>17.16.A44.201</t>
  </si>
  <si>
    <t>Фадиатоп (сбалансированная смесь ингаляционных аллергенов для скрининга атопии для детей старше 4 лет и взрослых)</t>
  </si>
  <si>
    <t>17.16.A49.201</t>
  </si>
  <si>
    <t>Панель аллергенов животных, еx73</t>
  </si>
  <si>
    <t>17.16.A45.201</t>
  </si>
  <si>
    <t>Панель аллергенов к смеси пыльцы деревьев, tx9</t>
  </si>
  <si>
    <t>17.16.A46.201</t>
  </si>
  <si>
    <t>Панель аллергенов к смеси пыльцы злаковых трав, gx1</t>
  </si>
  <si>
    <t>17.16.A47.201</t>
  </si>
  <si>
    <t>Панель бытовых аллергенов, hx2</t>
  </si>
  <si>
    <t>17.16.A50.201</t>
  </si>
  <si>
    <t xml:space="preserve">Панель аллергенов плесени, mx1 </t>
  </si>
  <si>
    <t>АЛЛЕРГОЛОГИЯ, КОМПЛЕКСНЫЕ ИССЛЕДОВАНИЯ МЕТОДОМ ImmunoCAP</t>
  </si>
  <si>
    <t>17.16.D5.201</t>
  </si>
  <si>
    <t>Компонентная диагностика аллергии на молоко</t>
  </si>
  <si>
    <t>17.16.D3.201</t>
  </si>
  <si>
    <t>Аллергологическое обследование перед вакцинацией</t>
  </si>
  <si>
    <t>17.16.D4.201</t>
  </si>
  <si>
    <t>Аллергологическое обследование при экземе</t>
  </si>
  <si>
    <t>Приложение №4</t>
  </si>
  <si>
    <t xml:space="preserve">к Приказу ФГБУ «МФК Минфина России» </t>
  </si>
  <si>
    <t xml:space="preserve">Прейскурант цен на косметологические услуги,                                                                           оказываемые ФГБУ «МФК Минфина России» </t>
  </si>
  <si>
    <t>Прием врача косметолога, первичный</t>
  </si>
  <si>
    <t>Прием врача косметолога, повторный</t>
  </si>
  <si>
    <t>Программа «Оптимальное питание»</t>
  </si>
  <si>
    <t>Программа «Увлажняющий и антиоксидантный эксперт-уход»</t>
  </si>
  <si>
    <t>Программа «Глобальный омолаживающий эксперт – уход»</t>
  </si>
  <si>
    <t>Программа «Оптимальное очищение»</t>
  </si>
  <si>
    <t>Программа «Осветляющий и корректирующий эксперт – уход»</t>
  </si>
  <si>
    <t>Программа «Против покраснений для чувствительной кожи»</t>
  </si>
  <si>
    <t>Уход коллагеновый лист Academi</t>
  </si>
  <si>
    <t>Программа «Экспресс – уход»</t>
  </si>
  <si>
    <t>1 375</t>
  </si>
  <si>
    <t>Маска по типу кожи</t>
  </si>
  <si>
    <t>MilkPeel</t>
  </si>
  <si>
    <t>MaskPeel</t>
  </si>
  <si>
    <t>Демакияж лица</t>
  </si>
  <si>
    <t xml:space="preserve">Аппарат SORISA Миостимуляция адгезивными электродами </t>
  </si>
  <si>
    <t xml:space="preserve">Аппарат SORISA Миостимуляция манипулами </t>
  </si>
  <si>
    <t>Аппарат SORISA Гальваника</t>
  </si>
  <si>
    <t>Уход Броссаж для лица</t>
  </si>
  <si>
    <t>Коррекция бровей</t>
  </si>
  <si>
    <t>Покраска бровей</t>
  </si>
  <si>
    <t>Покраска ресниц</t>
  </si>
  <si>
    <t xml:space="preserve">Чистка лица механическая </t>
  </si>
  <si>
    <t>Чистка лица атравматичная</t>
  </si>
  <si>
    <t>Массаж лица классический</t>
  </si>
  <si>
    <t>Массаж моделирующий с лимфодренажным эффектом</t>
  </si>
  <si>
    <t>Массаж тела восстанавливающий</t>
  </si>
  <si>
    <t>1 000</t>
  </si>
  <si>
    <t>Пилинг Mendalicpeel 40%</t>
  </si>
  <si>
    <t>Пилинг Block AGE Peel Cream</t>
  </si>
  <si>
    <t>Пилинг PERFEITOPEEL</t>
  </si>
  <si>
    <t>Пилинг Glucolicpeelwhitening</t>
  </si>
  <si>
    <t>Пилинг Keratopeel</t>
  </si>
  <si>
    <t>Пилинг TCA Peel 15%</t>
  </si>
  <si>
    <t>Восковая депиляция*</t>
  </si>
  <si>
    <t>Верхняя губа</t>
  </si>
  <si>
    <t xml:space="preserve">Подбородок </t>
  </si>
  <si>
    <t>Бакенбарды/шея</t>
  </si>
  <si>
    <t>Подмышечная впадина</t>
  </si>
  <si>
    <t>Руки до локтей</t>
  </si>
  <si>
    <t>Руки полностью</t>
  </si>
  <si>
    <t>Зона бикини под купальник</t>
  </si>
  <si>
    <t>Зона бикини глубокое</t>
  </si>
  <si>
    <t>Ноги до колен</t>
  </si>
  <si>
    <t>Ноги полностью</t>
  </si>
  <si>
    <t>Отдельная зона</t>
  </si>
  <si>
    <t>Аппаратная косметология*</t>
  </si>
  <si>
    <t>Фотоомоложение:</t>
  </si>
  <si>
    <t>Лицо полностью</t>
  </si>
  <si>
    <t>Кисти рук</t>
  </si>
  <si>
    <t>Зона вокруг глаз/щеки/лоб/крылья носа</t>
  </si>
  <si>
    <t>Лицо+шея</t>
  </si>
  <si>
    <t>Фотоэпиляция:</t>
  </si>
  <si>
    <t>Лицо</t>
  </si>
  <si>
    <t>Тело</t>
  </si>
  <si>
    <t>Фотолечение пигментации/сосудистой сеточки на лице – 1 вспышка</t>
  </si>
  <si>
    <r>
      <t xml:space="preserve">Аппарат для радиоволнового лифтинга </t>
    </r>
    <r>
      <rPr>
        <i/>
        <sz val="14"/>
        <color theme="1"/>
        <rFont val="Times New Roman"/>
        <family val="1"/>
        <charset val="204"/>
      </rPr>
      <t>WonderBodi</t>
    </r>
    <r>
      <rPr>
        <i/>
        <sz val="14"/>
        <color rgb="FF000000"/>
        <rFont val="Times New Roman"/>
        <family val="1"/>
        <charset val="204"/>
      </rPr>
      <t>RF:</t>
    </r>
  </si>
  <si>
    <t>Радиоволновая подтяжка лица (сеанс 16 мин)</t>
  </si>
  <si>
    <t>Радиоволновая подтяжка лица и шеи (сеанс 21 мин)</t>
  </si>
  <si>
    <t>Радиоволновая подтяжка тела (сеанс 23 мин)</t>
  </si>
  <si>
    <t>Радиоволновая подтяжка тела (стационарная методика, сеанс 18 мин)</t>
  </si>
  <si>
    <r>
      <t xml:space="preserve">Аппарат для тела </t>
    </r>
    <r>
      <rPr>
        <i/>
        <sz val="14"/>
        <color theme="1"/>
        <rFont val="Times New Roman"/>
        <family val="1"/>
        <charset val="204"/>
      </rPr>
      <t>вакуумный LeSkin V6:</t>
    </r>
  </si>
  <si>
    <t>Вакуумный лимфодренажный пульсирующий массаж лица (20 мин.)</t>
  </si>
  <si>
    <t>Вакуумный лимфодренажный пульсирующий массаж тела (33 мин.)</t>
  </si>
  <si>
    <t>Аппарат для УЗ кавитации LIPOCAV:</t>
  </si>
  <si>
    <t>Безоперационная липосакция тела (18 мин.)</t>
  </si>
  <si>
    <t>Аппарат SORISA:</t>
  </si>
  <si>
    <t>Гальваника (введение активных препаратов в кожу)</t>
  </si>
  <si>
    <t>Гальваническая лимфодренажная маска</t>
  </si>
  <si>
    <t>Мануальная микротоковая терапия</t>
  </si>
  <si>
    <t>Миостимуляция</t>
  </si>
  <si>
    <t>Аппарат AQUA SPA GOLD:</t>
  </si>
  <si>
    <t>Программа «Борьба с целлюлитом»</t>
  </si>
  <si>
    <t>Программа «Моделирование силуэта»</t>
  </si>
  <si>
    <t>Программа «Водорослево-солевой пилинг с глиной Гассул»</t>
  </si>
  <si>
    <t>«Виноградное очищение»</t>
  </si>
  <si>
    <t>Аппарат КриоДжет Эйр:</t>
  </si>
  <si>
    <t>Криодеструкция (удаление новообразований)</t>
  </si>
  <si>
    <t>Гидромассажная ванна:</t>
  </si>
  <si>
    <t>На основе минералов мертвого моря</t>
  </si>
  <si>
    <t>С комплексом эфирных масел</t>
  </si>
  <si>
    <t>Обёртывания:</t>
  </si>
  <si>
    <t>Виноградное обертывание</t>
  </si>
  <si>
    <t>Водорослевое обертывание для борьбы с целлюлитом</t>
  </si>
  <si>
    <t>Грязевое обертывание</t>
  </si>
  <si>
    <t>Врачебная косметология*</t>
  </si>
  <si>
    <t>Ботокс – 1 ед.</t>
  </si>
  <si>
    <t>Мезонити – 3D – 1 нить</t>
  </si>
  <si>
    <r>
      <t>Даблбиоревитализация Te</t>
    </r>
    <r>
      <rPr>
        <sz val="14"/>
        <color theme="1"/>
        <rFont val="Times New Roman"/>
        <family val="1"/>
        <charset val="204"/>
      </rPr>
      <t>osya</t>
    </r>
    <r>
      <rPr>
        <sz val="14"/>
        <color rgb="FF000000"/>
        <rFont val="Times New Roman"/>
        <family val="1"/>
        <charset val="204"/>
      </rPr>
      <t>lMezo-expert – 1 шприц</t>
    </r>
  </si>
  <si>
    <r>
      <t xml:space="preserve">Биоревитализация </t>
    </r>
    <r>
      <rPr>
        <sz val="14"/>
        <color theme="1"/>
        <rFont val="Times New Roman"/>
        <family val="1"/>
        <charset val="204"/>
      </rPr>
      <t xml:space="preserve">TeosyalMezo </t>
    </r>
    <r>
      <rPr>
        <sz val="14"/>
        <color rgb="FF000000"/>
        <rFont val="Times New Roman"/>
        <family val="1"/>
        <charset val="204"/>
      </rPr>
      <t>– 1 шприц</t>
    </r>
  </si>
  <si>
    <t>Биоревитализация Гиалуаль 1,1% – 1 шприц</t>
  </si>
  <si>
    <t>Биоревитализация Гиалуаль 1,8% – 1 шприц</t>
  </si>
  <si>
    <t xml:space="preserve">6 800 </t>
  </si>
  <si>
    <t>Биоревитализация Гиалуаль 2,2% – 1 шприц</t>
  </si>
  <si>
    <r>
      <t>Коррекция мелких морщин T</t>
    </r>
    <r>
      <rPr>
        <sz val="14"/>
        <color theme="1"/>
        <rFont val="Times New Roman"/>
        <family val="1"/>
        <charset val="204"/>
      </rPr>
      <t>eosya</t>
    </r>
    <r>
      <rPr>
        <sz val="14"/>
        <color rgb="FF000000"/>
        <rFont val="Times New Roman"/>
        <family val="1"/>
        <charset val="204"/>
      </rPr>
      <t>lRedensiti – 1 шприц</t>
    </r>
  </si>
  <si>
    <t>Диспорт – 1 ед.</t>
  </si>
  <si>
    <t>Контурная пластика BIOEXPANDER – 1 шприц</t>
  </si>
  <si>
    <t>Контурная пластика Teosyal Ultimate – 3 шприца</t>
  </si>
  <si>
    <t>Контурнаяпластика TeosyalPureSenseRedensity II – 1 шприц</t>
  </si>
  <si>
    <t>Контурная пластика TeosyalUltraDeep – 1 шприц</t>
  </si>
  <si>
    <t>Контурная пластика TeosyalPureSense KISS – 1 шприц</t>
  </si>
  <si>
    <t>Контурная пластика TeosyalPureSense 27G DeepLines – 1 шприц</t>
  </si>
  <si>
    <t>Контурная пластика TeosyalPureSense First Lines – 1 шприц</t>
  </si>
  <si>
    <t>Биоревитализация TeosyalPureSenseRedensity I -  1 шприц</t>
  </si>
  <si>
    <r>
      <t>Коррекция мелких морщин T</t>
    </r>
    <r>
      <rPr>
        <sz val="14"/>
        <color theme="1"/>
        <rFont val="Times New Roman"/>
        <family val="1"/>
        <charset val="204"/>
      </rPr>
      <t>eosya</t>
    </r>
    <r>
      <rPr>
        <sz val="14"/>
        <color rgb="FF000000"/>
        <rFont val="Times New Roman"/>
        <family val="1"/>
        <charset val="204"/>
      </rPr>
      <t>l RHA 1 – 1 шприц</t>
    </r>
  </si>
  <si>
    <t>Программы выходного дня</t>
  </si>
  <si>
    <t>Программа выходного дня №1 (продолжительность процедур 1 час 33 мин.)</t>
  </si>
  <si>
    <t>в т.ч.</t>
  </si>
  <si>
    <t>Смузи (300 мл)</t>
  </si>
  <si>
    <t>Зеленый салат «Фантазия» (200 гр)</t>
  </si>
  <si>
    <t>Лечебно-оздоровительный сеанс в соляной пещере (спелеокамера)</t>
  </si>
  <si>
    <t>Программа выходного дня №2 (продолжительность процедур 1 час 23 мин.)</t>
  </si>
  <si>
    <t>Инъекционная косметология: лоб+межбровье+глаза (диспорт 150 ед.) (30 мин.)</t>
  </si>
  <si>
    <t>Программа выходного дня №3 (продолжительность процедур 1 час 38 мин.)</t>
  </si>
  <si>
    <t>Пилинг лица:                                                                                                                                                                                                                                                                                                                                                                                                                                                                                                                                                                       а) миндальный в летнее время;                                           б) гликолевый в осенне-зимний период (продолжительность 45 мин.)</t>
  </si>
  <si>
    <t>Программа выходного дня №4 (продолжительность процедур 50 мин.)</t>
  </si>
  <si>
    <t>Инъекционная косметология: лоб+межбровье+глаза (ботокс 56 ед.) (30 мин.)</t>
  </si>
  <si>
    <t>Программа выходного дня №5 (продолжительность процедур 1 час 20 мин.)</t>
  </si>
  <si>
    <t>Инъекционная косметология: биоревитализация TeosyalMesoExpert (60 мин.)</t>
  </si>
  <si>
    <t>Программа выходного дня №6 (продолжительность процедур 1 час 36 мин.)</t>
  </si>
  <si>
    <t>Механическая чистка лица (45 мин)</t>
  </si>
  <si>
    <t>Программа выходного дня №7 (продолжительность процедур 1 час 20 мин.)</t>
  </si>
  <si>
    <t>Инъекционная косметология: биоревитализация TeosyalMeso (60 мин.)</t>
  </si>
  <si>
    <t>Программа выходного дня №8 (продолжительность процедур 1 час 20 мин.)</t>
  </si>
  <si>
    <t>Инъекционная косметология: биоревитализация TeosyalRedensiti (60 мин.)</t>
  </si>
  <si>
    <t>Приложение №5</t>
  </si>
  <si>
    <t>Прейскурант цен на пакетные услуги,                                                                                                               оказываемые ФГБУ «МФК Минфина России»                                                                                        (г. Домодедово, мкр. Западный, Каширское шоссе 112)</t>
  </si>
  <si>
    <t>Тариф «Без питания»</t>
  </si>
  <si>
    <t>№</t>
  </si>
  <si>
    <t>Категория номера</t>
  </si>
  <si>
    <t xml:space="preserve">одноместное размещение </t>
  </si>
  <si>
    <t>двухместное размещение</t>
  </si>
  <si>
    <t>4-х местное размещение</t>
  </si>
  <si>
    <t>размещение на доп. место</t>
  </si>
  <si>
    <t>Стандартный одноместный номер</t>
  </si>
  <si>
    <t>Стандарт двухместный номер</t>
  </si>
  <si>
    <t>Улучшенный одноместный номер</t>
  </si>
  <si>
    <t>Улучшенный двухместный номер</t>
  </si>
  <si>
    <t>Люкс двухместный двухместный номер</t>
  </si>
  <si>
    <t>Делюкс двухкомнатный двухместный номер</t>
  </si>
  <si>
    <t>Делюкс четырехкомнатный четырехместный номер</t>
  </si>
  <si>
    <t>Цены указаны в рублях за человека в сутки, вкл. НДС</t>
  </si>
  <si>
    <t>Основной контингент согласно Устава ФГБУ «МФК Минфина России»</t>
  </si>
  <si>
    <t>Расчетное время: заезд с 14:00, выезд до 12:00</t>
  </si>
  <si>
    <t xml:space="preserve">Проживание детей до 3-х лет в номере с 2-мя взрослыми без предоставления дополнительного места включено в стоимость. </t>
  </si>
  <si>
    <t>В стоимость включено:</t>
  </si>
  <si>
    <t>детская комната;</t>
  </si>
  <si>
    <t>парковка.</t>
  </si>
  <si>
    <t>Тариф «С завтраком»</t>
  </si>
  <si>
    <t>питание - завтрак;</t>
  </si>
  <si>
    <t>Прейскурант цен на пакетные услуги,                                                                                                                                оказываемые ФГБУ «МФК Минфина России»                                                                                                                   (г. Домодедово, мкр. Западный, Каширское шоссе 112)</t>
  </si>
  <si>
    <t>Тариф «Полупансион»</t>
  </si>
  <si>
    <t>питание - завтрак, ужин или завтрак, обед;</t>
  </si>
  <si>
    <t>посещение тренажерного зала - 1 час в день;</t>
  </si>
  <si>
    <t>сауна в тренажерном зале - 15 минут в день;</t>
  </si>
  <si>
    <t>Прейскурант цен на пакетные услуги,                                                                                                               оказываемые ФГБУ «МФК Минфина России»                                                                                                              (г. Домодедово, мкр. Западный, Каширское шоссе 112)</t>
  </si>
  <si>
    <t>Тариф «Полный пансион»</t>
  </si>
  <si>
    <t>питание - завтрак, обед, ужин;</t>
  </si>
  <si>
    <t>посещение бассейна в корпусе  «Москва» - 1 час;</t>
  </si>
  <si>
    <t>Тариф «Коттедж»</t>
  </si>
  <si>
    <t>Категория коттеджа</t>
  </si>
  <si>
    <t>1 месяц</t>
  </si>
  <si>
    <t>12 месяцев</t>
  </si>
  <si>
    <t xml:space="preserve">Коттедж на одну семью </t>
  </si>
  <si>
    <t xml:space="preserve">5 основных мест </t>
  </si>
  <si>
    <t>1-А, 1-Б, 1-В.</t>
  </si>
  <si>
    <t>Площадь 265,9 кв.м.</t>
  </si>
  <si>
    <t>5 основных мест</t>
  </si>
  <si>
    <t>3-А, 3-Б, 3-В.</t>
  </si>
  <si>
    <t>Площадь 271,4 кв.м.</t>
  </si>
  <si>
    <t xml:space="preserve">½ коттеджа </t>
  </si>
  <si>
    <t>4 основных места</t>
  </si>
  <si>
    <t>2-А, 2-Б, 2-В.</t>
  </si>
  <si>
    <t>Площадь 195,0 кв.м.</t>
  </si>
  <si>
    <t>Цены указаны в рублях  за коттедж в месяц, вкл. НДС</t>
  </si>
  <si>
    <t>Расчетное время: заезд с 14:00, выезд в 12:00</t>
  </si>
  <si>
    <t>В стоимость  включено:</t>
  </si>
  <si>
    <t>Проживание в коттедже;</t>
  </si>
  <si>
    <t>Посещение детской комнаты;</t>
  </si>
  <si>
    <t>Парковка;</t>
  </si>
  <si>
    <t>Приложение №6</t>
  </si>
  <si>
    <t xml:space="preserve">Прейскурант цен на бытовые услуги,                                                                 оказываемые ФГБУ «МФК Минфина России»                                                                                         </t>
  </si>
  <si>
    <t xml:space="preserve">Наименование услуги </t>
  </si>
  <si>
    <t>Химическая завивка волос:</t>
  </si>
  <si>
    <t>немецкие, французские составы</t>
  </si>
  <si>
    <t>длина волос до 15 см</t>
  </si>
  <si>
    <t>длина волос до 30 см</t>
  </si>
  <si>
    <t>длина волос св. 30 см</t>
  </si>
  <si>
    <t>вертикальная длина волос св. 30 см</t>
  </si>
  <si>
    <t>Биозавивка волос:</t>
  </si>
  <si>
    <t>вертикальная длина  волос св. 30 см</t>
  </si>
  <si>
    <t>Окраска волос химическими, тонирующими красителями (немецкие красители)</t>
  </si>
  <si>
    <t>Окраска волос химическими, тонирующими красителями (итальянские красители)</t>
  </si>
  <si>
    <t>Колорирование «Омбре»</t>
  </si>
  <si>
    <t>Стрижка- полировка волос</t>
  </si>
  <si>
    <t>Кератиновое выпрямление</t>
  </si>
  <si>
    <t>Окрашивание волос краской клиента</t>
  </si>
  <si>
    <t>Смывка волос (Эстель)</t>
  </si>
  <si>
    <t>Стрижка волос женская модельная</t>
  </si>
  <si>
    <t>Стрижка челки</t>
  </si>
  <si>
    <t>Выравнивание волос по нижнему краю</t>
  </si>
  <si>
    <t>Укладка волос модельная</t>
  </si>
  <si>
    <t>Сушка волос феном</t>
  </si>
  <si>
    <t>Укладка волос вечерняя</t>
  </si>
  <si>
    <t>Мытье волос шампунем</t>
  </si>
  <si>
    <t>Длина волос до 15 см</t>
  </si>
  <si>
    <t xml:space="preserve">Бальзам ополаскиватель </t>
  </si>
  <si>
    <t>Лечение волос с массажем головы</t>
  </si>
  <si>
    <t>Детская стрижка (до 7 лет)</t>
  </si>
  <si>
    <t>Укладочные средства (пенка, мусс, лак)</t>
  </si>
  <si>
    <t>Начес волос</t>
  </si>
  <si>
    <t>Выпрямление волос утюгом</t>
  </si>
  <si>
    <t>Накручивание волос на бигуди</t>
  </si>
  <si>
    <t>Накручивание волос на щипцы</t>
  </si>
  <si>
    <t>Плетение волос (косы, жгуты - за 1 шт.)</t>
  </si>
  <si>
    <t>Макияж</t>
  </si>
  <si>
    <t>«Дневной»</t>
  </si>
  <si>
    <t>«Вечерний»</t>
  </si>
  <si>
    <t>«Свадебный»</t>
  </si>
  <si>
    <t>Покраска бровей краской</t>
  </si>
  <si>
    <t>Покраска бровей хной</t>
  </si>
  <si>
    <t>Мужская стрижка</t>
  </si>
  <si>
    <t>простая</t>
  </si>
  <si>
    <t>модельная</t>
  </si>
  <si>
    <t>наголо</t>
  </si>
  <si>
    <t>Под насадку</t>
  </si>
  <si>
    <t>Сушка волос</t>
  </si>
  <si>
    <t>Мужская укладка волос со средством</t>
  </si>
  <si>
    <t>Стрижка бороды</t>
  </si>
  <si>
    <t>Стрижка усов</t>
  </si>
  <si>
    <t>Стрижка бровей</t>
  </si>
  <si>
    <t>Услуги маникюрного кабинета</t>
  </si>
  <si>
    <t>Маникюр</t>
  </si>
  <si>
    <t>Снятие лака</t>
  </si>
  <si>
    <t>25</t>
  </si>
  <si>
    <t>Гигиеническая чистка ногтей</t>
  </si>
  <si>
    <t>330</t>
  </si>
  <si>
    <t>Оформление формы ногтей</t>
  </si>
  <si>
    <t>Шлифовка ногтей</t>
  </si>
  <si>
    <t>45</t>
  </si>
  <si>
    <t>Косметический массаж рук</t>
  </si>
  <si>
    <t>132</t>
  </si>
  <si>
    <t>Покрытие лаком</t>
  </si>
  <si>
    <t>55</t>
  </si>
  <si>
    <t>Покрытие лаком (френч)</t>
  </si>
  <si>
    <t>80</t>
  </si>
  <si>
    <t>Украшение ногтей (стразы - 1 шт.)</t>
  </si>
  <si>
    <t>10</t>
  </si>
  <si>
    <t>Сушка закрепитель</t>
  </si>
  <si>
    <t>Shel1ас(гель-лак)</t>
  </si>
  <si>
    <t>770</t>
  </si>
  <si>
    <t>Снятие Shellac (гель-лак)</t>
  </si>
  <si>
    <t>210</t>
  </si>
  <si>
    <t>Мужской маникюр</t>
  </si>
  <si>
    <t>795</t>
  </si>
  <si>
    <t>Педикюр</t>
  </si>
  <si>
    <t>320</t>
  </si>
  <si>
    <t>Оформление (формы ногтей)</t>
  </si>
  <si>
    <t>Гигиеническая чистка стоп</t>
  </si>
  <si>
    <t>495</t>
  </si>
  <si>
    <t>Массаж стоп</t>
  </si>
  <si>
    <t>90</t>
  </si>
  <si>
    <t>Украшение ноггей (стразы-1шт)</t>
  </si>
  <si>
    <t>Мужской педикюр</t>
  </si>
  <si>
    <t>1 470</t>
  </si>
  <si>
    <t>Приложение №7</t>
  </si>
  <si>
    <t xml:space="preserve"> к Приказу ФГБУ «МФК Минфина России» </t>
  </si>
  <si>
    <t>Прейскурант цен на физкультурно-оздоровительные услуги, оказываемые ФГБУ «МФК Минфина России»</t>
  </si>
  <si>
    <t>Бассейн «Москва»</t>
  </si>
  <si>
    <t>Ед. измерения</t>
  </si>
  <si>
    <t>Посещение бассейна для детей от 3 до 14 лет*</t>
  </si>
  <si>
    <t xml:space="preserve">45 мин </t>
  </si>
  <si>
    <t>Посещение бассейна для                                       взрослых*</t>
  </si>
  <si>
    <t>Занятие «Аквасайкл»,                                   1 человек*</t>
  </si>
  <si>
    <t>45 мин</t>
  </si>
  <si>
    <t>Русский бильярд с 12:00 до 16:00</t>
  </si>
  <si>
    <t>1 час</t>
  </si>
  <si>
    <t>Русский бильярд с 18:00 до 24:00</t>
  </si>
  <si>
    <t>Деревянная баня</t>
  </si>
  <si>
    <t>Посещение деревянной бани,                       до 8 человек включая детей**</t>
  </si>
  <si>
    <t>2 час</t>
  </si>
  <si>
    <t>Посещение деревянной бани,                       до 8 человек включая детей***</t>
  </si>
  <si>
    <t>* При наличии путевки на Санаторно-курортное лечение в ФГБУ «МФК Минфина России», услуги оказываются основному контингенту бесплатно. Основной контингент согласно Устава ФГБУ «МФК Минфина России».</t>
  </si>
  <si>
    <t>**Для основного контингента, прибывшего для участия в конференциях, семинарах, выставках, переговорах, встречах, совещаниях, съездах, конгрессах</t>
  </si>
  <si>
    <t xml:space="preserve">***Для работников организаций, подведомственных Минфину России </t>
  </si>
  <si>
    <t>Приложение №8</t>
  </si>
  <si>
    <t>к Приказу ФГБУ "МФК Минфина России"</t>
  </si>
  <si>
    <t>Прейскурант цен на платные услуги, оказываемые СПА-центром Ялта                   ФГБУ «МФК Минфина России»</t>
  </si>
  <si>
    <t>Цена, руб.*</t>
  </si>
  <si>
    <t>будние дни</t>
  </si>
  <si>
    <t>выходные дни</t>
  </si>
  <si>
    <t>Посещение сауны, до 4-х человек включая детей</t>
  </si>
  <si>
    <t>Продление сауны</t>
  </si>
  <si>
    <t>Посещение бассейна, взрослый</t>
  </si>
  <si>
    <t>Посещение бассейна, ребенок с 5 до 10 лет</t>
  </si>
  <si>
    <t>Посещение хаммама, взрослый</t>
  </si>
  <si>
    <t>Посещение хаммама, ребенок с 5 до 10 лет</t>
  </si>
  <si>
    <t>Посещение бассейна и хаммама, взрослый</t>
  </si>
  <si>
    <t>Посещение бассейна и хаммама, ребенок с 5 до 10 лет</t>
  </si>
  <si>
    <t>Продление бассейна и хаммама, взрослый</t>
  </si>
  <si>
    <t>Продление бассейна и хаммама, ребенок с 5 до 10 лет</t>
  </si>
  <si>
    <t>Абонемент на посещение бассейна и хаммама: 1 человек в месяц (8 посещений)</t>
  </si>
  <si>
    <t>Кедровая бочка (сеанс 17 мин.)</t>
  </si>
  <si>
    <t xml:space="preserve">Горизонтальный солярий (1 мин)  </t>
  </si>
  <si>
    <t>Очистка воды по вине посетителя</t>
  </si>
  <si>
    <t>*Цена указана за 1 час посещения для основного контингента без Санаторно-курортной путевки (в т.ч. участников семинаров и конференций)</t>
  </si>
  <si>
    <t>Дети с 3 до 5 лет посещают бесплатно</t>
  </si>
  <si>
    <t>Приложение №9</t>
  </si>
  <si>
    <t>Прейскурант цен на культурно-развлекательные услуги,                                                                                                         оказываемые ФГБУ «МФК Минфина России»</t>
  </si>
  <si>
    <t xml:space="preserve">Организация и проведение экскурсий (Москва, 6 ч.) </t>
  </si>
  <si>
    <t>до 20 чел.</t>
  </si>
  <si>
    <t>Организация и проведение экскурсий (Москва, 6 ч.)</t>
  </si>
  <si>
    <t xml:space="preserve">до 10 чел. </t>
  </si>
  <si>
    <t>Организация и проведение экскурсий (Московская область, 5 ч.)</t>
  </si>
  <si>
    <t xml:space="preserve">до 20 чел. </t>
  </si>
  <si>
    <t>Организация и проведение выставок, рабочие дни</t>
  </si>
  <si>
    <t>1 день</t>
  </si>
  <si>
    <t>Организация и проведение выставок, выходные дни</t>
  </si>
  <si>
    <t>Организация и проведение экскурсий в Госфильмофонд России для группы лиц до 18 чел. (Московская область, время 2 ч. 40 мин.)</t>
  </si>
  <si>
    <t>1 чел.</t>
  </si>
  <si>
    <t xml:space="preserve">Организация праздничного мероприятия, до 10 чел. В программу входит: Ведущий, Аниматор, музыкальное оформление, конкурсы, оформление зала, аквагрим </t>
  </si>
  <si>
    <t>2 часа</t>
  </si>
  <si>
    <r>
      <rPr>
        <sz val="14"/>
        <rFont val="Times New Roman"/>
        <family val="1"/>
        <charset val="204"/>
      </rPr>
      <t>6 800</t>
    </r>
  </si>
  <si>
    <t>За каждый дополнительный час</t>
  </si>
  <si>
    <r>
      <rPr>
        <sz val="14"/>
        <rFont val="Times New Roman"/>
        <family val="1"/>
        <charset val="204"/>
      </rPr>
      <t>3 000</t>
    </r>
  </si>
  <si>
    <t>Организация праздничного мероприятия, до 15 чел.  В программу входит: Ведущий, 2 Аниматора, музыкальное оформление, конкурсы, оформление зала, аквагрим</t>
  </si>
  <si>
    <r>
      <rPr>
        <sz val="14"/>
        <rFont val="Times New Roman"/>
        <family val="1"/>
        <charset val="204"/>
      </rPr>
      <t>8 500</t>
    </r>
  </si>
  <si>
    <t xml:space="preserve"> За каждый дополнительный час</t>
  </si>
  <si>
    <r>
      <rPr>
        <sz val="14"/>
        <rFont val="Times New Roman"/>
        <family val="1"/>
        <charset val="204"/>
      </rPr>
      <t>3 500</t>
    </r>
  </si>
  <si>
    <t>Организация праздничного мероприятия, до 20 чел. (продолжительность 2 часа) В программу входит: 2 Ведущих, 2 Аниматора, музыкальное оформление, конкурсы, оформление зала, аквагрим</t>
  </si>
  <si>
    <r>
      <rPr>
        <sz val="14"/>
        <rFont val="Times New Roman"/>
        <family val="1"/>
        <charset val="204"/>
      </rPr>
      <t>11 300</t>
    </r>
  </si>
  <si>
    <r>
      <rPr>
        <sz val="14"/>
        <rFont val="Times New Roman"/>
        <family val="1"/>
        <charset val="204"/>
      </rPr>
      <t>5 000</t>
    </r>
  </si>
  <si>
    <t>Организация праздничного мероприятия, до 25 чел. (продолжительность 2 часа) В программу входит: 2 Ведущих, 2 Аниматора, музыкальное оформление, конкурсы, оформление зала, аквагрим</t>
  </si>
  <si>
    <r>
      <rPr>
        <sz val="14"/>
        <rFont val="Times New Roman"/>
        <family val="1"/>
        <charset val="204"/>
      </rPr>
      <t>13 200</t>
    </r>
  </si>
  <si>
    <r>
      <rPr>
        <sz val="14"/>
        <rFont val="Times New Roman"/>
        <family val="1"/>
        <charset val="204"/>
      </rPr>
      <t>6 000</t>
    </r>
  </si>
  <si>
    <t>В цену мероприятия не входит питание.</t>
  </si>
  <si>
    <t>Приложение №10</t>
  </si>
  <si>
    <t>Прейскурант цен, возмещаемых при порче имущества</t>
  </si>
  <si>
    <t>ФГБУ «МФК Минфина России»</t>
  </si>
  <si>
    <t>Наименование имущества</t>
  </si>
  <si>
    <t>Стаканы для воды</t>
  </si>
  <si>
    <t>50</t>
  </si>
  <si>
    <t>Чайная пара</t>
  </si>
  <si>
    <t>95</t>
  </si>
  <si>
    <t>Графин</t>
  </si>
  <si>
    <t>Пульт</t>
  </si>
  <si>
    <t>800</t>
  </si>
  <si>
    <t>Туалетные принадлежности (стеклянные стаканы,стеклянные сосуды для жидкого мыла)</t>
  </si>
  <si>
    <t>700</t>
  </si>
  <si>
    <t>Стеклянные подносы</t>
  </si>
  <si>
    <t>Туалетные зеркала</t>
  </si>
  <si>
    <t>10 000</t>
  </si>
  <si>
    <t>Полотенце банное 70*140</t>
  </si>
  <si>
    <t>170</t>
  </si>
  <si>
    <t>Полотенце банное 50*100</t>
  </si>
  <si>
    <t>120</t>
  </si>
  <si>
    <t>Полотенце банное 40*70</t>
  </si>
  <si>
    <t>Наволочка</t>
  </si>
  <si>
    <t>Простынь</t>
  </si>
  <si>
    <t>115</t>
  </si>
  <si>
    <t>Покрывало на кровать</t>
  </si>
  <si>
    <t>6 495</t>
  </si>
  <si>
    <t>Панель прикроватная</t>
  </si>
  <si>
    <t>22 100</t>
  </si>
  <si>
    <t>Кровать двухспальная</t>
  </si>
  <si>
    <t>105 000</t>
  </si>
  <si>
    <t>Кровать односпальная</t>
  </si>
  <si>
    <t>48 100</t>
  </si>
  <si>
    <t>Тумба прикроватная</t>
  </si>
  <si>
    <t>18 300</t>
  </si>
  <si>
    <t>Зеркало</t>
  </si>
  <si>
    <t>26 300</t>
  </si>
  <si>
    <t>Шкаф-купе</t>
  </si>
  <si>
    <t>123 600</t>
  </si>
  <si>
    <t>Тумба - прилавок под фригобар</t>
  </si>
  <si>
    <t>41 500</t>
  </si>
  <si>
    <t>Багажная тумба</t>
  </si>
  <si>
    <t>15 000</t>
  </si>
  <si>
    <t>Вешалка</t>
  </si>
  <si>
    <t>30 100</t>
  </si>
  <si>
    <t>Диван - кровать</t>
  </si>
  <si>
    <t>22 000</t>
  </si>
  <si>
    <t>Стол журнальный</t>
  </si>
  <si>
    <t>32 000</t>
  </si>
  <si>
    <t>Стол кофейный</t>
  </si>
  <si>
    <t>5 500</t>
  </si>
  <si>
    <t>Кресло</t>
  </si>
  <si>
    <t>11 500</t>
  </si>
  <si>
    <t>Стул</t>
  </si>
  <si>
    <t>8 600</t>
  </si>
  <si>
    <t>Консоль</t>
  </si>
  <si>
    <t>2 710</t>
  </si>
  <si>
    <t>Телевизор жидкокристаллический</t>
  </si>
  <si>
    <t>19 000</t>
  </si>
  <si>
    <t>Телефон</t>
  </si>
  <si>
    <t>2 500</t>
  </si>
  <si>
    <t>Холодильник</t>
  </si>
  <si>
    <t>25 000</t>
  </si>
  <si>
    <t>Сейф</t>
  </si>
  <si>
    <t>8 500</t>
  </si>
  <si>
    <t>Комод</t>
  </si>
  <si>
    <t>8 200</t>
  </si>
  <si>
    <t>Ковер 2,0*1,5</t>
  </si>
  <si>
    <t>3 000</t>
  </si>
  <si>
    <t>Бра -светильник</t>
  </si>
  <si>
    <t>2 000</t>
  </si>
  <si>
    <t>Бокал</t>
  </si>
  <si>
    <t>39</t>
  </si>
  <si>
    <t>Пододеяльник</t>
  </si>
  <si>
    <t>810</t>
  </si>
  <si>
    <t>Тюль</t>
  </si>
  <si>
    <t>590</t>
  </si>
  <si>
    <t>Штора</t>
  </si>
  <si>
    <t>1 200</t>
  </si>
  <si>
    <t>Тарелка, диаметр 15 см</t>
  </si>
  <si>
    <t>34</t>
  </si>
  <si>
    <t>Тарелка, диаметр 20 см</t>
  </si>
  <si>
    <t>40</t>
  </si>
  <si>
    <t>Тарелка, диаметр 26,3 см</t>
  </si>
  <si>
    <t>76</t>
  </si>
  <si>
    <t>Салатник, диаметр 15 см</t>
  </si>
  <si>
    <t>66</t>
  </si>
  <si>
    <t>Салатник, диаметр 20 см</t>
  </si>
  <si>
    <t>113</t>
  </si>
  <si>
    <t>Бульонная чашка с блюдцем (бульонная пара), суповая тарелка</t>
  </si>
  <si>
    <t>137</t>
  </si>
  <si>
    <t>Чайная чашка с блюдцем (чайная пара)</t>
  </si>
  <si>
    <t>Нож столовый</t>
  </si>
  <si>
    <t>35</t>
  </si>
  <si>
    <t>Вилка столовая</t>
  </si>
  <si>
    <t>32</t>
  </si>
  <si>
    <t>Ложка столовая</t>
  </si>
  <si>
    <t>29</t>
  </si>
  <si>
    <t>Ложка чайная</t>
  </si>
  <si>
    <t>19</t>
  </si>
  <si>
    <t>Бокал для мартини</t>
  </si>
  <si>
    <t>Бокал для напитков (хайболл)</t>
  </si>
  <si>
    <t>Рюмка</t>
  </si>
  <si>
    <t>Бокал для белого вина</t>
  </si>
  <si>
    <t>64</t>
  </si>
  <si>
    <t>Бокал для красного вина</t>
  </si>
  <si>
    <t>78</t>
  </si>
  <si>
    <t>Бокал для шампанского</t>
  </si>
  <si>
    <t>Бокал для коньяка (бренди)</t>
  </si>
  <si>
    <t>65</t>
  </si>
  <si>
    <t>Бокал для виски</t>
  </si>
  <si>
    <t>Креманки для мороженого</t>
  </si>
  <si>
    <t>Графин для водки</t>
  </si>
  <si>
    <t>184</t>
  </si>
  <si>
    <t>Щипцы универсальные для раскладки</t>
  </si>
  <si>
    <t>Кувшин с ручкой для сока и напитков</t>
  </si>
  <si>
    <t>100</t>
  </si>
  <si>
    <t>Скатерть 240/160</t>
  </si>
  <si>
    <t>1 500</t>
  </si>
  <si>
    <t>Наперон 160/160</t>
  </si>
  <si>
    <t>900</t>
  </si>
  <si>
    <t>Салфетка 50/50</t>
  </si>
  <si>
    <t>Стол на 2 персоны</t>
  </si>
  <si>
    <t>8 000</t>
  </si>
  <si>
    <t>Стол на 4 персоны</t>
  </si>
  <si>
    <t>12 000</t>
  </si>
  <si>
    <t>Стол на 6 персон</t>
  </si>
  <si>
    <t>14 000</t>
  </si>
  <si>
    <t>Стул «ресторация»</t>
  </si>
  <si>
    <t>Цены, возмещаемые в случае порчи и хищения имущества в корпусе «Казань»</t>
  </si>
  <si>
    <t>Стойка - рецепция</t>
  </si>
  <si>
    <t>90 740</t>
  </si>
  <si>
    <t>Кресло рабочее LX</t>
  </si>
  <si>
    <t>9 524</t>
  </si>
  <si>
    <t>Кресло мягкое Беркли</t>
  </si>
  <si>
    <t>11 542</t>
  </si>
  <si>
    <t>Стол журнальный LX</t>
  </si>
  <si>
    <t>10 531</t>
  </si>
  <si>
    <t>Кровать двуспальная LX</t>
  </si>
  <si>
    <t>31 295</t>
  </si>
  <si>
    <t>Кровать двуспальная LX классик</t>
  </si>
  <si>
    <t>20 102,5</t>
  </si>
  <si>
    <t>Зеркало LX</t>
  </si>
  <si>
    <t>7 390</t>
  </si>
  <si>
    <t>Стол с тумбой под фригобарЬХ</t>
  </si>
  <si>
    <t>31 046</t>
  </si>
  <si>
    <t>Шкаф LX</t>
  </si>
  <si>
    <t>45 304</t>
  </si>
  <si>
    <t>Тумба прикроватная LX</t>
  </si>
  <si>
    <t>13 371</t>
  </si>
  <si>
    <t>Зеркало для прихожей LX</t>
  </si>
  <si>
    <t>12 301</t>
  </si>
  <si>
    <t>Вешалка настенная LX</t>
  </si>
  <si>
    <t>13 190</t>
  </si>
  <si>
    <t>Кресло Виконт</t>
  </si>
  <si>
    <t>6 966</t>
  </si>
  <si>
    <t>Стул Кармен</t>
  </si>
  <si>
    <t>4 198</t>
  </si>
  <si>
    <t>Диван Беркли Д-03</t>
  </si>
  <si>
    <t>19 030</t>
  </si>
  <si>
    <t>Багажная тумба LX</t>
  </si>
  <si>
    <t>15 245</t>
  </si>
  <si>
    <t>Кресло Ригель</t>
  </si>
  <si>
    <t>18 994</t>
  </si>
  <si>
    <t>ЖК Телевизор Самсунг</t>
  </si>
  <si>
    <t>23 212,5</t>
  </si>
  <si>
    <t>Холодильник Gastrorag ВС</t>
  </si>
  <si>
    <t>7 140</t>
  </si>
  <si>
    <t>Комплект махровых полотенец</t>
  </si>
  <si>
    <t>1 492,5</t>
  </si>
  <si>
    <t>Комплект штор</t>
  </si>
  <si>
    <t>25 176</t>
  </si>
  <si>
    <t>Штора для ванны</t>
  </si>
  <si>
    <t>1 763,28</t>
  </si>
  <si>
    <t>372</t>
  </si>
  <si>
    <t>Комплект постельного белья</t>
  </si>
  <si>
    <t>4 485</t>
  </si>
  <si>
    <t>Фен</t>
  </si>
  <si>
    <t>1 570</t>
  </si>
  <si>
    <t>Коврик прикроватный</t>
  </si>
  <si>
    <t>535</t>
  </si>
  <si>
    <t>Жалюзи</t>
  </si>
  <si>
    <t>8 963</t>
  </si>
  <si>
    <t>Люстра</t>
  </si>
  <si>
    <t>5 100</t>
  </si>
  <si>
    <t>Бра</t>
  </si>
  <si>
    <t>3 800</t>
  </si>
  <si>
    <t>Бумагодержатель</t>
  </si>
  <si>
    <t>436</t>
  </si>
  <si>
    <t>Подстаканник д/зубных принадлежностей</t>
  </si>
  <si>
    <t>447</t>
  </si>
  <si>
    <t>Дозатор для жидкого мыла</t>
  </si>
  <si>
    <t>704</t>
  </si>
  <si>
    <t>Ванна</t>
  </si>
  <si>
    <t>9 000</t>
  </si>
  <si>
    <t>Душевая кабина</t>
  </si>
  <si>
    <t>21 000</t>
  </si>
  <si>
    <t>Смеситель для ванны</t>
  </si>
  <si>
    <t>3 500</t>
  </si>
  <si>
    <t>Смеситель для душевой кабины</t>
  </si>
  <si>
    <t>4 500</t>
  </si>
  <si>
    <t>Раковина фаянсовая</t>
  </si>
  <si>
    <t>5 000</t>
  </si>
  <si>
    <t>Карниз</t>
  </si>
  <si>
    <t>4 570</t>
  </si>
  <si>
    <t>Полочка с зеркалом</t>
  </si>
  <si>
    <t>4 751,06</t>
  </si>
  <si>
    <t>Держатель для полотенец трехярусный</t>
  </si>
  <si>
    <t>1 273,48</t>
  </si>
  <si>
    <t>Комплект настенный сантехнический</t>
  </si>
  <si>
    <t>2 840,95</t>
  </si>
  <si>
    <t>Ведро для мусора с педалью</t>
  </si>
  <si>
    <t>1 910,22</t>
  </si>
  <si>
    <t>Унитаз</t>
  </si>
  <si>
    <t>6 000</t>
  </si>
  <si>
    <t>Покрывало</t>
  </si>
  <si>
    <t>Цены, возмещаемые в случае порчи и хищения имущества в корпусе «Владивосток»</t>
  </si>
  <si>
    <t>Диван 2- местный (искуственная кожа)</t>
  </si>
  <si>
    <t>36 139,5</t>
  </si>
  <si>
    <t>Кресло (искуственная кожа)</t>
  </si>
  <si>
    <t>28 089</t>
  </si>
  <si>
    <t>18 393,38</t>
  </si>
  <si>
    <t>Стеновая панель изголовье</t>
  </si>
  <si>
    <t>12 572,1</t>
  </si>
  <si>
    <t>Кровать гостиничного типа</t>
  </si>
  <si>
    <t>11 105</t>
  </si>
  <si>
    <t>7 927</t>
  </si>
  <si>
    <t>Панель-Вешалка с зеркалом, крючками</t>
  </si>
  <si>
    <t>12 602</t>
  </si>
  <si>
    <t>Комплект штор с вуалью</t>
  </si>
  <si>
    <t>Порча коврового покрытия (1 кв. м)*</t>
  </si>
  <si>
    <t>4 300</t>
  </si>
  <si>
    <t>*) При порче коврового покрытия площадью более 1м2 расчет стоимости ущерба ведется по формуле исходя из площади подлежащего замене коврового покрытия:</t>
  </si>
  <si>
    <t>С=S*Ц,</t>
  </si>
  <si>
    <t>Где С - стоимость ущерба, руб.</t>
  </si>
  <si>
    <t>S - площадь подлежащего замене коврового покрытия,м2</t>
  </si>
  <si>
    <t>Ц - цена 1 м2 коврового покрытия, руб.</t>
  </si>
  <si>
    <t>Приложение №11</t>
  </si>
  <si>
    <t>Прейскурант цен на платные услуги,                                                            оказываемые ФГБУ «МФК Минфина России»</t>
  </si>
  <si>
    <t>Стоимость, руб.</t>
  </si>
  <si>
    <r>
      <rPr>
        <b/>
        <sz val="14"/>
        <rFont val="Times New Roman"/>
        <family val="1"/>
        <charset val="204"/>
      </rPr>
      <t>Услуги питания</t>
    </r>
  </si>
  <si>
    <t>Питание для взрослых, в т.ч.:</t>
  </si>
  <si>
    <t>завтрак</t>
  </si>
  <si>
    <t>300</t>
  </si>
  <si>
    <t>обед</t>
  </si>
  <si>
    <t>450</t>
  </si>
  <si>
    <t>ужин</t>
  </si>
  <si>
    <t>Питание для детей от 3-х до 14 лет, в т.ч.:</t>
  </si>
  <si>
    <t>740</t>
  </si>
  <si>
    <t>200</t>
  </si>
  <si>
    <t>270</t>
  </si>
  <si>
    <t>Карта вин</t>
  </si>
  <si>
    <t>Шампанское «Дюваль-Леруа» брют Франция</t>
  </si>
  <si>
    <t>0,75 л</t>
  </si>
  <si>
    <t>7 900</t>
  </si>
  <si>
    <t>Российское шампанское белое полусладкое «Буржуа Золотое»</t>
  </si>
  <si>
    <t>490</t>
  </si>
  <si>
    <t>0,150 л</t>
  </si>
  <si>
    <t>Вино игристое белое сладкое «АстиСпуманте»</t>
  </si>
  <si>
    <t>Вино столовое красное сухое «Ле Трезор дю Руа»</t>
  </si>
  <si>
    <t>180</t>
  </si>
  <si>
    <t>Вино столовое белое сухое «Ле Трезор дю Руа»</t>
  </si>
  <si>
    <t>0,150</t>
  </si>
  <si>
    <t>160</t>
  </si>
  <si>
    <t>Вино красное сухое «Мерло Ивон МО»</t>
  </si>
  <si>
    <t>850</t>
  </si>
  <si>
    <t>Вино красное сухое «Каберне Совиньон Ивон»»</t>
  </si>
  <si>
    <t>990</t>
  </si>
  <si>
    <t>Вино белое сухое «Коломбар Шардоне Ивон МО»</t>
  </si>
  <si>
    <t>1 410</t>
  </si>
  <si>
    <t>Вино белое сухое «Ивкур Бордо Совиньон»</t>
  </si>
  <si>
    <t>Вино красное сухое «Кьянти Виньятора»</t>
  </si>
  <si>
    <t>2 200</t>
  </si>
  <si>
    <t>Вино красное сухое «Харт Мерло»</t>
  </si>
  <si>
    <t>2 050</t>
  </si>
  <si>
    <t>Вино белое сухое «ПиноГ риджиоФрателли Мартини Луиджи»</t>
  </si>
  <si>
    <t>1 900</t>
  </si>
  <si>
    <t>Вино белое сухое «СоавеФрателли Мартини СекондоЛуиджи »</t>
  </si>
  <si>
    <t>1 180</t>
  </si>
  <si>
    <t>Вино «КарменерТарапака»</t>
  </si>
  <si>
    <t>1 250</t>
  </si>
  <si>
    <t>Вино белое сухое «Совиньон Блан Тарапака»</t>
  </si>
  <si>
    <t>Вино красное сухое «Лар де Пола Темпранильо»</t>
  </si>
  <si>
    <t>1 600</t>
  </si>
  <si>
    <t>Вино белое сухое «Торронтес Резерва»</t>
  </si>
  <si>
    <t>1 690</t>
  </si>
  <si>
    <r>
      <rPr>
        <b/>
        <sz val="14"/>
        <rFont val="Times New Roman"/>
        <family val="1"/>
        <charset val="204"/>
      </rPr>
      <t>Акция «Счастливые часы» (каждый день с 16.00 до 19.00)</t>
    </r>
  </si>
  <si>
    <t>Российское шампанское белое полусладкое «Буржуа Золотое» РФ</t>
  </si>
  <si>
    <t>1 бутылка</t>
  </si>
  <si>
    <t>420</t>
  </si>
  <si>
    <t>Вино столовое белое сухое «Ле Трезор дюРуа»</t>
  </si>
  <si>
    <t>Вино столовое белое сухое «Фиорино д Оро»</t>
  </si>
  <si>
    <t>Вино красное сухое «Сармиентос Мерло Тарапака»</t>
  </si>
  <si>
    <t>650</t>
  </si>
  <si>
    <t>Вино белое сухое «ШардоннеТарапака»</t>
  </si>
  <si>
    <t>Вино белое сухое «ПиноГриджиоФрателли»</t>
  </si>
  <si>
    <t>1 300</t>
  </si>
  <si>
    <t>Вино красное сухое «Кьянти Виньяторта»</t>
  </si>
  <si>
    <t>Водка «Царская оригинальная»</t>
  </si>
  <si>
    <t>Водка «Еврейский Стандарт»</t>
  </si>
  <si>
    <t>550</t>
  </si>
  <si>
    <t>Вермут «Мартини Бьянко»</t>
  </si>
  <si>
    <r>
      <rPr>
        <b/>
        <sz val="14"/>
        <rFont val="Times New Roman"/>
        <family val="1"/>
        <charset val="204"/>
      </rPr>
      <t>Крепкие алкогольные напитки</t>
    </r>
  </si>
  <si>
    <r>
      <rPr>
        <b/>
        <sz val="14"/>
        <rFont val="Times New Roman"/>
        <family val="1"/>
        <charset val="204"/>
      </rPr>
      <t>бутылка</t>
    </r>
  </si>
  <si>
    <r>
      <rPr>
        <b/>
        <sz val="14"/>
        <rFont val="Times New Roman"/>
        <family val="1"/>
        <charset val="204"/>
      </rPr>
      <t>бокал (50мл.)</t>
    </r>
  </si>
  <si>
    <t>Коньяк Хеннесси ВСОП 0,7 Франция</t>
  </si>
  <si>
    <t>9 900</t>
  </si>
  <si>
    <t>660</t>
  </si>
  <si>
    <t>Коньяк Мартель ВС 0,7 Франция</t>
  </si>
  <si>
    <t>5 400</t>
  </si>
  <si>
    <t>360</t>
  </si>
  <si>
    <t>Бренди «Ахтамар» Армения 0,5</t>
  </si>
  <si>
    <t>250</t>
  </si>
  <si>
    <t>Виски «Клонтарф» Ирландия 0,7</t>
  </si>
  <si>
    <t>3 551</t>
  </si>
  <si>
    <t>Виски «Чивас Ригал» 12 лет Шотландия 0,7</t>
  </si>
  <si>
    <t>6 750</t>
  </si>
  <si>
    <t>Виски «Баллантайнс» Шотландия 0,7</t>
  </si>
  <si>
    <t>2 950</t>
  </si>
  <si>
    <t>Водка «Царская золотая» 0,5</t>
  </si>
  <si>
    <t>Водка «Еврейский Стандарт» 0,5</t>
  </si>
  <si>
    <t>720</t>
  </si>
  <si>
    <t>72</t>
  </si>
  <si>
    <t>«Финляндия крэнберри» Спиртной напиток со вкусом клюквы 0,7</t>
  </si>
  <si>
    <t>1 800</t>
  </si>
  <si>
    <t>Джин «Бифитер» Англия 0,7</t>
  </si>
  <si>
    <t>Ром «Сантеро» Аньос 0,7</t>
  </si>
  <si>
    <t>2 700</t>
  </si>
  <si>
    <t>Ром «Сантеро» сильвер драй 0,7</t>
  </si>
  <si>
    <t>2400</t>
  </si>
  <si>
    <t>Текила «Кампо Азул» эсиесьяльбланко 0,7</t>
  </si>
  <si>
    <t>3 600</t>
  </si>
  <si>
    <t>240</t>
  </si>
  <si>
    <t>Текила «Кампо Азул» эспесьяльоро 0,7</t>
  </si>
  <si>
    <t>3 300</t>
  </si>
  <si>
    <t>220</t>
  </si>
  <si>
    <t>Вермут «Мартини» бьянко 1литр</t>
  </si>
  <si>
    <t>1 290</t>
  </si>
  <si>
    <t>Ликер «Куантро» 1литр</t>
  </si>
  <si>
    <t>Ликер десертный кофейный «Калуа» 0,7</t>
  </si>
  <si>
    <t>Ликер на основе рома «Малибу» 0,7</t>
  </si>
  <si>
    <t>Ликер Пажес «Клубника» 0,7</t>
  </si>
  <si>
    <t>2 100</t>
  </si>
  <si>
    <t>140</t>
  </si>
  <si>
    <t>Ликер «Бейлис» 1 литр</t>
  </si>
  <si>
    <t>2 850</t>
  </si>
  <si>
    <r>
      <rPr>
        <b/>
        <sz val="14"/>
        <rFont val="Times New Roman"/>
        <family val="1"/>
        <charset val="204"/>
      </rPr>
      <t>Закуски</t>
    </r>
  </si>
  <si>
    <t>Бутерброд с сыром</t>
  </si>
  <si>
    <t>1 шт</t>
  </si>
  <si>
    <t>Бутерброд с колбасой с/к</t>
  </si>
  <si>
    <t>Бутерброд с семгой</t>
  </si>
  <si>
    <t>Фруктовая ваза</t>
  </si>
  <si>
    <t>290</t>
  </si>
  <si>
    <t>Барбекю</t>
  </si>
  <si>
    <t>1 порция</t>
  </si>
  <si>
    <t>500</t>
  </si>
  <si>
    <t>«Банкетное меню № 1»                                                                                         (в меню не включена наценка за банкетное обслуживание 20%, прибавляется к общей стоимости)</t>
  </si>
  <si>
    <r>
      <rPr>
        <b/>
        <sz val="14"/>
        <rFont val="Times New Roman"/>
        <family val="1"/>
        <charset val="204"/>
      </rPr>
      <t>Салаты</t>
    </r>
  </si>
  <si>
    <t>Салат по -гречески</t>
  </si>
  <si>
    <t>180 гр.</t>
  </si>
  <si>
    <t>Цезарь с куриной грудкой</t>
  </si>
  <si>
    <t>150 гр.</t>
  </si>
  <si>
    <t>190</t>
  </si>
  <si>
    <t>Салат «Оливье»</t>
  </si>
  <si>
    <t>75 гр.</t>
  </si>
  <si>
    <t>Салат «Мимоза»</t>
  </si>
  <si>
    <t>75</t>
  </si>
  <si>
    <t>Сельдь по шубой</t>
  </si>
  <si>
    <t>110</t>
  </si>
  <si>
    <t>Руколла с креветками, помидорами черри и пармезаном</t>
  </si>
  <si>
    <r>
      <rPr>
        <b/>
        <sz val="14"/>
        <rFont val="Times New Roman"/>
        <family val="1"/>
        <charset val="204"/>
      </rPr>
      <t>Холодные закуски</t>
    </r>
  </si>
  <si>
    <t>Рулетики из баклажан</t>
  </si>
  <si>
    <t>Помидоры с сыром и чесноком</t>
  </si>
  <si>
    <t>80 гр.</t>
  </si>
  <si>
    <t>60</t>
  </si>
  <si>
    <t>Овощное ассорти (огурцы, помидоры, болгарский перец)</t>
  </si>
  <si>
    <t>100/100/50 гр.</t>
  </si>
  <si>
    <t>150</t>
  </si>
  <si>
    <t>Селедочка с картофелем</t>
  </si>
  <si>
    <t>50/50/10/10 гр.</t>
  </si>
  <si>
    <t>Семга слабосоленая с лимоном</t>
  </si>
  <si>
    <t>50/15 гр.</t>
  </si>
  <si>
    <t>Закуска русская(заливная)</t>
  </si>
  <si>
    <t>50 гр.</t>
  </si>
  <si>
    <t>Студень мясной (горчица)</t>
  </si>
  <si>
    <t>100/10 гр.</t>
  </si>
  <si>
    <t>Мясные закуски(буженина, язык отварной, рулет куриный)</t>
  </si>
  <si>
    <t>35/35/35 гр.</t>
  </si>
  <si>
    <t>Рулетики из ветчины и сыром</t>
  </si>
  <si>
    <t>Ассорти сыров с виноградом и грецким орехом (пармезан «джугас», гауда, сулугуни)</t>
  </si>
  <si>
    <t>25/25/25/15/10 гр.</t>
  </si>
  <si>
    <t>Свежая зелень</t>
  </si>
  <si>
    <t>30 гр.</t>
  </si>
  <si>
    <t>30</t>
  </si>
  <si>
    <t>Оливки</t>
  </si>
  <si>
    <t>10 гр.</t>
  </si>
  <si>
    <t>Маслины</t>
  </si>
  <si>
    <t>Масло оливковое</t>
  </si>
  <si>
    <t>Кетчуп хайнс</t>
  </si>
  <si>
    <t>Майонез</t>
  </si>
  <si>
    <t>20 гр.</t>
  </si>
  <si>
    <r>
      <rPr>
        <b/>
        <sz val="14"/>
        <rFont val="Times New Roman"/>
        <family val="1"/>
        <charset val="204"/>
      </rPr>
      <t>Горячие закуски</t>
    </r>
  </si>
  <si>
    <t>Жульен грибной</t>
  </si>
  <si>
    <t>60 гр.</t>
  </si>
  <si>
    <t>Жульен с грибами и курицей в валоване</t>
  </si>
  <si>
    <t>65 гр.</t>
  </si>
  <si>
    <r>
      <rPr>
        <b/>
        <sz val="14"/>
        <rFont val="Times New Roman"/>
        <family val="1"/>
        <charset val="204"/>
      </rPr>
      <t>Горячие блюда на выбор</t>
    </r>
  </si>
  <si>
    <t>Медальоны из говяжьей вырезки</t>
  </si>
  <si>
    <t>100/50 гр.</t>
  </si>
  <si>
    <t>Медальоны из свинной вырезки под грибным соусом</t>
  </si>
  <si>
    <t>Свиная отбивная на кости</t>
  </si>
  <si>
    <t>200/50 гр.</t>
  </si>
  <si>
    <t>410</t>
  </si>
  <si>
    <t>Стейк из свиной шейки</t>
  </si>
  <si>
    <t>140 гр.</t>
  </si>
  <si>
    <t>Дорадо на гриле</t>
  </si>
  <si>
    <t>190 гр.</t>
  </si>
  <si>
    <t>Стейк из сёмги</t>
  </si>
  <si>
    <r>
      <rPr>
        <b/>
        <sz val="14"/>
        <rFont val="Times New Roman"/>
        <family val="1"/>
        <charset val="204"/>
      </rPr>
      <t>Горячие блюда на открытом огне в летний период</t>
    </r>
  </si>
  <si>
    <t>Семга гриль</t>
  </si>
  <si>
    <t>100 гр.</t>
  </si>
  <si>
    <t>Шашлык из свиной шейки</t>
  </si>
  <si>
    <t>150/20 гр.</t>
  </si>
  <si>
    <t>Шашлык из курицы</t>
  </si>
  <si>
    <t>Гарниры</t>
  </si>
  <si>
    <t>Овощи-гриль, картофель по деревенски</t>
  </si>
  <si>
    <t>50/50 гр.</t>
  </si>
  <si>
    <t>Рис с овощами</t>
  </si>
  <si>
    <t>70</t>
  </si>
  <si>
    <t>Картофель фри</t>
  </si>
  <si>
    <r>
      <rPr>
        <b/>
        <sz val="14"/>
        <rFont val="Times New Roman"/>
        <family val="1"/>
        <charset val="204"/>
      </rPr>
      <t>Выпечка и хлеб</t>
    </r>
  </si>
  <si>
    <t>Булочка с корицей</t>
  </si>
  <si>
    <t>Пирожки с яблоком</t>
  </si>
  <si>
    <t>Пирожки из слоеного теста с мясом</t>
  </si>
  <si>
    <t>Пирожное «Наполеон»</t>
  </si>
  <si>
    <t>Хлеб пшеничный</t>
  </si>
  <si>
    <t>3</t>
  </si>
  <si>
    <r>
      <rPr>
        <b/>
        <sz val="14"/>
        <rFont val="Times New Roman"/>
        <family val="1"/>
        <charset val="204"/>
      </rPr>
      <t>Хлеб ржаной</t>
    </r>
  </si>
  <si>
    <r>
      <rPr>
        <b/>
        <sz val="14"/>
        <rFont val="Times New Roman"/>
        <family val="1"/>
        <charset val="204"/>
      </rPr>
      <t>Безалкогольные напитки</t>
    </r>
  </si>
  <si>
    <t>Кофе зерновой «Американо»</t>
  </si>
  <si>
    <t>8/180/15 гр.</t>
  </si>
  <si>
    <t>Чай пакетированный</t>
  </si>
  <si>
    <t>2/180/15 гр.</t>
  </si>
  <si>
    <t>20</t>
  </si>
  <si>
    <t>Минеральная вода аква</t>
  </si>
  <si>
    <t>600 мл</t>
  </si>
  <si>
    <t>Морс ягодный</t>
  </si>
  <si>
    <t>1 литр</t>
  </si>
  <si>
    <t>Сок пакетированный</t>
  </si>
  <si>
    <t>175</t>
  </si>
  <si>
    <r>
      <rPr>
        <b/>
        <sz val="14"/>
        <rFont val="Times New Roman"/>
        <family val="1"/>
        <charset val="204"/>
      </rPr>
      <t>Ассорти фруктов</t>
    </r>
  </si>
  <si>
    <t>Виноград черный</t>
  </si>
  <si>
    <t>Виноград белый</t>
  </si>
  <si>
    <t>Груша</t>
  </si>
  <si>
    <t>Киви</t>
  </si>
  <si>
    <t>25 гр.</t>
  </si>
  <si>
    <t>Яблоко</t>
  </si>
  <si>
    <t>15</t>
  </si>
  <si>
    <t>«Банкетное меню № 2»                                                                                         ( в меню не включена наценка за банкетное обслуживание 20%, прибавляется к общей стоимости)</t>
  </si>
  <si>
    <r>
      <rPr>
        <b/>
        <sz val="14"/>
        <rFont val="Times New Roman"/>
        <family val="1"/>
        <charset val="204"/>
      </rPr>
      <t>Приветственный фуршет</t>
    </r>
  </si>
  <si>
    <t>Шампанское «Буржуа»</t>
  </si>
  <si>
    <t>100 мл</t>
  </si>
  <si>
    <t>Шоколадные конфеты</t>
  </si>
  <si>
    <t>15 гр.</t>
  </si>
  <si>
    <t>Фруктовое ассорти</t>
  </si>
  <si>
    <t>Салат «лососем» под «мимозой»</t>
  </si>
  <si>
    <t>Салат руколла с тигровыми креветками</t>
  </si>
  <si>
    <t>Салат капрезе( помидоры с моцареллой)</t>
  </si>
  <si>
    <t>Балованы с красной икрой</t>
  </si>
  <si>
    <t>Лосось слабосоленый</t>
  </si>
  <si>
    <t>Судак заливной</t>
  </si>
  <si>
    <t>Язык телячий отварной</t>
  </si>
  <si>
    <t>Буженина печеная с чесноком и специями</t>
  </si>
  <si>
    <t>Рулет куриный с курагой</t>
  </si>
  <si>
    <t>Пармезан «Дольче»</t>
  </si>
  <si>
    <t>Гауда</t>
  </si>
  <si>
    <t>Сулугуни из цельного молока</t>
  </si>
  <si>
    <r>
      <rPr>
        <b/>
        <sz val="14"/>
        <rFont val="Times New Roman"/>
        <family val="1"/>
        <charset val="204"/>
      </rPr>
      <t>Горячая закуска</t>
    </r>
  </si>
  <si>
    <t>Балован из куриного филе и грибов</t>
  </si>
  <si>
    <t>55 гр.</t>
  </si>
  <si>
    <t>Балован из «Даров моря»</t>
  </si>
  <si>
    <r>
      <rPr>
        <b/>
        <sz val="14"/>
        <rFont val="Times New Roman"/>
        <family val="1"/>
        <charset val="204"/>
      </rPr>
      <t>Горячие блюда</t>
    </r>
  </si>
  <si>
    <t>Стейк из семги</t>
  </si>
  <si>
    <t>Филе миньон из говяжьей вырезки</t>
  </si>
  <si>
    <r>
      <rPr>
        <b/>
        <sz val="14"/>
        <rFont val="Times New Roman"/>
        <family val="1"/>
        <charset val="204"/>
      </rPr>
      <t>Гарниры</t>
    </r>
  </si>
  <si>
    <t>Картофельные дольки</t>
  </si>
  <si>
    <r>
      <rPr>
        <b/>
        <sz val="14"/>
        <rFont val="Times New Roman"/>
        <family val="1"/>
        <charset val="204"/>
      </rPr>
      <t>Десерты</t>
    </r>
  </si>
  <si>
    <t>Домашняя выпечка</t>
  </si>
  <si>
    <t>Пирожное «наполеон»</t>
  </si>
  <si>
    <t>Виноград красный</t>
  </si>
  <si>
    <t>Груши</t>
  </si>
  <si>
    <t>Апельсины</t>
  </si>
  <si>
    <t>Чай Гринфилд пакетированный</t>
  </si>
  <si>
    <t>1 пакетик</t>
  </si>
  <si>
    <t>Сок и морс в ассортименте</t>
  </si>
  <si>
    <t>0,5л</t>
  </si>
  <si>
    <t>Вода минеральная Аква</t>
  </si>
  <si>
    <t>0,3л</t>
  </si>
  <si>
    <r>
      <rPr>
        <b/>
        <sz val="14"/>
        <rFont val="Times New Roman"/>
        <family val="1"/>
        <charset val="204"/>
      </rPr>
      <t>Алкогольные напитки</t>
    </r>
  </si>
  <si>
    <t>Водка «Царская «оригинальная</t>
  </si>
  <si>
    <t>50 мл</t>
  </si>
  <si>
    <t>Вино красное сухое «Сармиентос Мерло Тарапака» Чили</t>
  </si>
  <si>
    <t>Вино белое сухое Шардоне Тарапака Чили</t>
  </si>
  <si>
    <t>Стоимость банкетного меню № 2 на 1 человека</t>
  </si>
  <si>
    <r>
      <rPr>
        <b/>
        <sz val="14"/>
        <rFont val="Times New Roman"/>
        <family val="1"/>
        <charset val="204"/>
      </rPr>
      <t>2 950 руб.</t>
    </r>
  </si>
  <si>
    <t>«Банкетное меню №3»                                                                                        ( в меню не включена наценка за банкетное обслуживание 20%, прибавляется к общей стоимости)</t>
  </si>
  <si>
    <r>
      <rPr>
        <b/>
        <sz val="14"/>
        <rFont val="Times New Roman"/>
        <family val="1"/>
        <charset val="204"/>
      </rPr>
      <t>Фуршетные закуски</t>
    </r>
  </si>
  <si>
    <t>Профитроли с красной икрой</t>
  </si>
  <si>
    <t>10/10/5 гр.</t>
  </si>
  <si>
    <t>Профитроли с муссом из лосося</t>
  </si>
  <si>
    <t>20/10 гр.</t>
  </si>
  <si>
    <t>Оливье</t>
  </si>
  <si>
    <t>Сельдь под шубой</t>
  </si>
  <si>
    <t>Микс зеленых салатов с креветками и итальянской заправкой</t>
  </si>
  <si>
    <t>Студень мясной с хреном</t>
  </si>
  <si>
    <r>
      <rPr>
        <b/>
        <sz val="14"/>
        <rFont val="Times New Roman"/>
        <family val="1"/>
        <charset val="204"/>
      </rPr>
      <t>Ассорти мясных закусок</t>
    </r>
  </si>
  <si>
    <t>Язык отварной</t>
  </si>
  <si>
    <t>Буженина запеченая</t>
  </si>
  <si>
    <t>Карбонад в/к</t>
  </si>
  <si>
    <t>Колбаса с/к</t>
  </si>
  <si>
    <r>
      <rPr>
        <b/>
        <sz val="14"/>
        <rFont val="Times New Roman"/>
        <family val="1"/>
        <charset val="204"/>
      </rPr>
      <t>Витки из семги с/с</t>
    </r>
  </si>
  <si>
    <r>
      <rPr>
        <b/>
        <sz val="14"/>
        <rFont val="Times New Roman"/>
        <family val="1"/>
        <charset val="204"/>
      </rPr>
      <t>Овощное ассорти</t>
    </r>
  </si>
  <si>
    <t>Помидоры свежие</t>
  </si>
  <si>
    <t>Огурцы свежие</t>
  </si>
  <si>
    <t>Болгарский перец</t>
  </si>
  <si>
    <t>Редис красный</t>
  </si>
  <si>
    <r>
      <rPr>
        <b/>
        <sz val="14"/>
        <rFont val="Times New Roman"/>
        <family val="1"/>
        <charset val="204"/>
      </rPr>
      <t>Ассорти сыров с грецкими орехами</t>
    </r>
  </si>
  <si>
    <t>Пармезан</t>
  </si>
  <si>
    <t>Мини моцарелла</t>
  </si>
  <si>
    <t>Сулугуни</t>
  </si>
  <si>
    <t>Лимон</t>
  </si>
  <si>
    <t>5 гр.</t>
  </si>
  <si>
    <t>Горячие закуски</t>
  </si>
  <si>
    <t>Жульен из морепродуктов</t>
  </si>
  <si>
    <r>
      <rPr>
        <b/>
        <sz val="14"/>
        <rFont val="Times New Roman"/>
        <family val="1"/>
        <charset val="204"/>
      </rPr>
      <t>Брошет (мини шашлычки)</t>
    </r>
  </si>
  <si>
    <t>Семга</t>
  </si>
  <si>
    <t>40 гр.</t>
  </si>
  <si>
    <t>Куриное филе</t>
  </si>
  <si>
    <t>Свиная вырезка</t>
  </si>
  <si>
    <t>Говяжья вырезка</t>
  </si>
  <si>
    <t>Овощи гриль</t>
  </si>
  <si>
    <t>Картофель по-деревенски</t>
  </si>
  <si>
    <r>
      <rPr>
        <b/>
        <sz val="14"/>
        <rFont val="Times New Roman"/>
        <family val="1"/>
        <charset val="204"/>
      </rPr>
      <t>Десерты и фрукты</t>
    </r>
  </si>
  <si>
    <t>Яблоки</t>
  </si>
  <si>
    <t>Виноград</t>
  </si>
  <si>
    <t>20/20 гр.</t>
  </si>
  <si>
    <t>Мандарин</t>
  </si>
  <si>
    <t>Чай</t>
  </si>
  <si>
    <t>Кофе «американо»</t>
  </si>
  <si>
    <t>1</t>
  </si>
  <si>
    <t>0,5 л</t>
  </si>
  <si>
    <t>Вода Аква Минерале</t>
  </si>
  <si>
    <t>0,3 л</t>
  </si>
  <si>
    <t>Стоимость банкетного меню № 3 на 1 человека</t>
  </si>
  <si>
    <r>
      <rPr>
        <b/>
        <sz val="14"/>
        <rFont val="Times New Roman"/>
        <family val="1"/>
        <charset val="204"/>
      </rPr>
      <t>2 650 руб.</t>
    </r>
  </si>
  <si>
    <t>«Меню для кофе брейков»                                                                                        ( в меню не включена наценка за банкетное обслуживание 20%, прибавляется к общей стоимости)</t>
  </si>
  <si>
    <r>
      <rPr>
        <b/>
        <sz val="14"/>
        <rFont val="Times New Roman"/>
        <family val="1"/>
        <charset val="204"/>
      </rPr>
      <t>Горячие напитки</t>
    </r>
  </si>
  <si>
    <t>Чай пакетированный гринфилд (черный, зеленый)</t>
  </si>
  <si>
    <t>2/20 гр.</t>
  </si>
  <si>
    <t>Кофе растворимый</t>
  </si>
  <si>
    <t>Сливки порционные</t>
  </si>
  <si>
    <r>
      <rPr>
        <b/>
        <sz val="14"/>
        <rFont val="Times New Roman"/>
        <family val="1"/>
        <charset val="204"/>
      </rPr>
      <t>Холодные напитки</t>
    </r>
  </si>
  <si>
    <t>Аква минерале</t>
  </si>
  <si>
    <t>0,6 л.</t>
  </si>
  <si>
    <t>Вода в ассортименте (фанта, севен ап, пепси, кола)</t>
  </si>
  <si>
    <t>Напиток лимонный Швепс</t>
  </si>
  <si>
    <t>Холодный чай Липтон в ассортименте</t>
  </si>
  <si>
    <t>Сок пакетированный в ассортименте</t>
  </si>
  <si>
    <t>1 л.</t>
  </si>
  <si>
    <t>Напиток энергетический «ред булл»</t>
  </si>
  <si>
    <t>125 ж/б.</t>
  </si>
  <si>
    <r>
      <rPr>
        <b/>
        <sz val="14"/>
        <rFont val="Times New Roman"/>
        <family val="1"/>
        <charset val="204"/>
      </rPr>
      <t>Бутерброды</t>
    </r>
  </si>
  <si>
    <t>С сыром</t>
  </si>
  <si>
    <t>30/30 гр.</t>
  </si>
  <si>
    <t>С колбасой с/к</t>
  </si>
  <si>
    <t>С шейкой в/к</t>
  </si>
  <si>
    <t>С карбонатом в/к</t>
  </si>
  <si>
    <r>
      <rPr>
        <b/>
        <sz val="14"/>
        <rFont val="Times New Roman"/>
        <family val="1"/>
        <charset val="204"/>
      </rPr>
      <t>Выпечка</t>
    </r>
  </si>
  <si>
    <r>
      <rPr>
        <b/>
        <sz val="14"/>
        <rFont val="Times New Roman"/>
        <family val="1"/>
        <charset val="204"/>
      </rPr>
      <t>Пирожки</t>
    </r>
  </si>
  <si>
    <t>Слоеный с яблоками</t>
  </si>
  <si>
    <t>С капустой</t>
  </si>
  <si>
    <t>С повидлом</t>
  </si>
  <si>
    <t>С мясом</t>
  </si>
  <si>
    <r>
      <rPr>
        <b/>
        <sz val="14"/>
        <rFont val="Times New Roman"/>
        <family val="1"/>
        <charset val="204"/>
      </rPr>
      <t>Булочки</t>
    </r>
  </si>
  <si>
    <t>С корицей</t>
  </si>
  <si>
    <t>Венгерская с творогом</t>
  </si>
  <si>
    <t>Эстонская с сыром</t>
  </si>
  <si>
    <r>
      <rPr>
        <b/>
        <sz val="14"/>
        <rFont val="Times New Roman"/>
        <family val="1"/>
        <charset val="204"/>
      </rPr>
      <t>Кондитерские изделия</t>
    </r>
  </si>
  <si>
    <t>Вафли в инд упаковке</t>
  </si>
  <si>
    <t>Мини тортик «боярушка»</t>
  </si>
  <si>
    <t>38 гр.</t>
  </si>
  <si>
    <t>Печенье в пачке</t>
  </si>
  <si>
    <t>42 гр.</t>
  </si>
  <si>
    <t>Шоколад молочный «Аленка»</t>
  </si>
  <si>
    <r>
      <rPr>
        <b/>
        <sz val="14"/>
        <rFont val="Times New Roman"/>
        <family val="1"/>
        <charset val="204"/>
      </rPr>
      <t>Наименование услуги</t>
    </r>
  </si>
  <si>
    <t>Набор шампуров (5 шт.)</t>
  </si>
  <si>
    <t>Решетка для барбекю</t>
  </si>
  <si>
    <t>Дрова (вязанка) или уголь (3 кг)</t>
  </si>
  <si>
    <t>Средство для розжига</t>
  </si>
  <si>
    <t>Одноразовая посуда (5 персон)</t>
  </si>
  <si>
    <t>Беседка (2 часа)</t>
  </si>
  <si>
    <t>0</t>
  </si>
  <si>
    <t>Приложение № 12</t>
  </si>
  <si>
    <t>Прейскурант цен на спортивно-тренировочные услуги,                                                                        оказываемые ФГБУ «МФК Минфина России»</t>
  </si>
  <si>
    <t>Зал аэробики</t>
  </si>
  <si>
    <t>Разовая тренировка в зале аэробики  с 7:00 до 16:00*</t>
  </si>
  <si>
    <t xml:space="preserve">1 чел./1 час         </t>
  </si>
  <si>
    <t>Разовая тренировка в зале аэробикис 16:00 до 23:00*</t>
  </si>
  <si>
    <t>Групповое занятие с 7:00 до 16:00*</t>
  </si>
  <si>
    <t xml:space="preserve">1 чел./1 месяц     </t>
  </si>
  <si>
    <t>Групповое занятие*</t>
  </si>
  <si>
    <t xml:space="preserve">1 чел./1 месяц </t>
  </si>
  <si>
    <t>2 170</t>
  </si>
  <si>
    <t>Абонемент на 3 месяца</t>
  </si>
  <si>
    <t xml:space="preserve">6 150 </t>
  </si>
  <si>
    <t>Абонемент на 6 месяцев</t>
  </si>
  <si>
    <t>Зал единоборств</t>
  </si>
  <si>
    <t>Разовая тренировка с 7:00 до 16:00*</t>
  </si>
  <si>
    <t>Разовая тренировка с 16:00 до 23:00*</t>
  </si>
  <si>
    <t xml:space="preserve">1 чел./1 месяц         </t>
  </si>
  <si>
    <t xml:space="preserve">2 050 </t>
  </si>
  <si>
    <t xml:space="preserve">2 540 </t>
  </si>
  <si>
    <t>Абонемент</t>
  </si>
  <si>
    <t xml:space="preserve">1 чел./3 месяца </t>
  </si>
  <si>
    <t xml:space="preserve">7 260  </t>
  </si>
  <si>
    <t xml:space="preserve">1 чел./6 месяцев </t>
  </si>
  <si>
    <t>14 340</t>
  </si>
  <si>
    <t>Абонемент «Спортивная секция»                        (60 мин. – 1 занятие)</t>
  </si>
  <si>
    <t xml:space="preserve">1 месяц </t>
  </si>
  <si>
    <t>Тренажерный зал</t>
  </si>
  <si>
    <t>Абонемент «Утренний»                                                         с 7:00 до 12:00                                                               (в т.ч. посещение сауны 15 мин. в день)</t>
  </si>
  <si>
    <t>Абонемент «Вечерний»                                                       с 12:00 до 23:00                                                                  (в т.ч. посещение сауны 15 мин. в день)</t>
  </si>
  <si>
    <t>Абонемент «Свободный»                                                      с 7:00 до 23:00                                                                 (в т.ч. посещение сауны 15 мин. в день)</t>
  </si>
  <si>
    <t>1 чел./3 месяца</t>
  </si>
  <si>
    <t>Абонемент «Свободный»                                          с 7:00 до 23:00                                                                  (в т.ч. посещение сауны 15 мин. в день)</t>
  </si>
  <si>
    <t>1 чел./6 месяцев</t>
  </si>
  <si>
    <t>Посещение групповых занятий и свободное пользование инвентарем в свободное от групповых занятий время: тренажёрный зал, зал аэробики, кардиозал, зал единоборств</t>
  </si>
  <si>
    <t>Абонемент «Безлимит дневной»                                    с 7:00 до 16:00                                                                    (в т.ч. посещение сауны 15 мин. в день)</t>
  </si>
  <si>
    <t>2 800</t>
  </si>
  <si>
    <t>Абонемент «Безлимит вечерний»                                          с 16:00 до 23:00                                                                   (в т.ч. посещение сауны 15 мин. в день)</t>
  </si>
  <si>
    <t xml:space="preserve"> 3 600</t>
  </si>
  <si>
    <t>Абонемент «Безлимит полного дня»                                     с 7:00 до 23:00                                                                   (в т.ч. посещение сауны 15 мин. в день)</t>
  </si>
  <si>
    <t>Занятие с инструктором</t>
  </si>
  <si>
    <t>Персональная тренировка*</t>
  </si>
  <si>
    <t xml:space="preserve">1 чел./1 час </t>
  </si>
  <si>
    <t>Блок тренировок (5 тренировок)*</t>
  </si>
  <si>
    <t>Блок тренировок (10 тренировок)*</t>
  </si>
  <si>
    <t>Сплит тренировка (семейная)*</t>
  </si>
  <si>
    <t xml:space="preserve">2 чел./1 час </t>
  </si>
  <si>
    <t>Занятия на площадках</t>
  </si>
  <si>
    <t>Занятие на теннисном корте*</t>
  </si>
  <si>
    <t xml:space="preserve">руб./1 час </t>
  </si>
  <si>
    <t>Занятие на спортивной площадке (волейбол/баскетбол)*</t>
  </si>
  <si>
    <t>Занятие на хоккейной коробке*</t>
  </si>
  <si>
    <t>Занятие со спортивно игровым комплексом (зарница)*</t>
  </si>
  <si>
    <t xml:space="preserve">руб./30 мин.  </t>
  </si>
  <si>
    <t>Солярий</t>
  </si>
  <si>
    <t>Вертикальный солярий</t>
  </si>
  <si>
    <t>5 мин.</t>
  </si>
  <si>
    <t>Прокат спортивного инвентаря</t>
  </si>
  <si>
    <t>Скейтборд*</t>
  </si>
  <si>
    <t>Настольный теннис*</t>
  </si>
  <si>
    <t>1чел/час</t>
  </si>
  <si>
    <t>Бадминтон*</t>
  </si>
  <si>
    <t>Обруч*</t>
  </si>
  <si>
    <t>Скакалка*</t>
  </si>
  <si>
    <t>Нарды*</t>
  </si>
  <si>
    <t>Шашки*</t>
  </si>
  <si>
    <t>Шахматы*</t>
  </si>
  <si>
    <t>Роликовые коньки для взрослых*</t>
  </si>
  <si>
    <t>Роликовые коньки для детей*</t>
  </si>
  <si>
    <t>Защита роликовая*</t>
  </si>
  <si>
    <t>Шлем для роллеров*</t>
  </si>
  <si>
    <t xml:space="preserve">Лыжи пластиковые (в комплект входят ботинки, палки) </t>
  </si>
  <si>
    <t xml:space="preserve">Клюшка хоккейная </t>
  </si>
  <si>
    <t>Шайба хоккейная</t>
  </si>
  <si>
    <t>Санки со съёмно-перекидным толкателем</t>
  </si>
  <si>
    <t>Снегокат детский</t>
  </si>
  <si>
    <t>Тюбинг-тент</t>
  </si>
  <si>
    <t>Ледянка</t>
  </si>
  <si>
    <t xml:space="preserve">Коньки хоккейные </t>
  </si>
  <si>
    <t xml:space="preserve">Коньки фигурные </t>
  </si>
  <si>
    <t xml:space="preserve">Велосипед взрослый, подростковый </t>
  </si>
  <si>
    <t>Велосипед детский</t>
  </si>
  <si>
    <t>Гироскутер</t>
  </si>
  <si>
    <t xml:space="preserve">Самокат </t>
  </si>
  <si>
    <t>Мяч</t>
  </si>
  <si>
    <t>Приложение №13</t>
  </si>
  <si>
    <t xml:space="preserve">Прейскурант цен на прачечные услуги,                                                                                                                                  оказываемые ФГБУ «МФК Минфина России» </t>
  </si>
  <si>
    <t>Федеральные государственные гражданские служащие Минфина России, федеральных служб, находящихся в ведении Минфина России, и члены их семей, в том числе после выхода гражданского служащего на пенсию за выслугу лет, работники  Минфина России, замещающие должности, не являющиеся должностями федеральной государственной гражданской службы, руб.</t>
  </si>
  <si>
    <t>Работники организаций, подведомственных Минфину России, руб.</t>
  </si>
  <si>
    <t>Стирка и глаженье</t>
  </si>
  <si>
    <t>Рубашка мужская, женская</t>
  </si>
  <si>
    <t>Рубашка детская</t>
  </si>
  <si>
    <t>Джинсы, брюки</t>
  </si>
  <si>
    <t>Футболки, майки, шорты</t>
  </si>
  <si>
    <t>Нижнее бельё</t>
  </si>
  <si>
    <t>Платье женское</t>
  </si>
  <si>
    <t>Платье детское</t>
  </si>
  <si>
    <t>Халат, пижама, ночная сорочка</t>
  </si>
  <si>
    <t xml:space="preserve">Кофта </t>
  </si>
  <si>
    <t>Юбка</t>
  </si>
  <si>
    <t>Свитер</t>
  </si>
  <si>
    <t>Спортивный костюм</t>
  </si>
  <si>
    <t>Стирка 1 кг белья</t>
  </si>
  <si>
    <t>Глаженье</t>
  </si>
</sst>
</file>

<file path=xl/styles.xml><?xml version="1.0" encoding="utf-8"?>
<styleSheet xmlns="http://schemas.openxmlformats.org/spreadsheetml/2006/main">
  <numFmts count="4">
    <numFmt numFmtId="164" formatCode="#,##0\ _₽"/>
    <numFmt numFmtId="165" formatCode="0.000"/>
    <numFmt numFmtId="166" formatCode="_-* #,##0.00_р_._-;\-* #,##0.00_р_._-;_-* &quot;-&quot;??_р_._-;_-@_-"/>
    <numFmt numFmtId="167" formatCode="0.0"/>
  </numFmts>
  <fonts count="37">
    <font>
      <sz val="11"/>
      <color theme="1"/>
      <name val="Calibri"/>
      <family val="2"/>
      <charset val="204"/>
      <scheme val="minor"/>
    </font>
    <font>
      <sz val="10"/>
      <name val="Arial Cyr"/>
      <charset val="204"/>
    </font>
    <font>
      <sz val="14"/>
      <name val="Times New Roman"/>
      <family val="1"/>
      <charset val="204"/>
    </font>
    <font>
      <sz val="12"/>
      <name val="Times New Roman"/>
      <family val="1"/>
      <charset val="204"/>
    </font>
    <font>
      <b/>
      <sz val="12"/>
      <name val="Times New Roman"/>
      <family val="1"/>
      <charset val="204"/>
    </font>
    <font>
      <b/>
      <i/>
      <sz val="12"/>
      <name val="Times New Roman"/>
      <family val="1"/>
      <charset val="204"/>
    </font>
    <font>
      <b/>
      <sz val="14"/>
      <name val="Times New Roman"/>
      <family val="1"/>
      <charset val="204"/>
    </font>
    <font>
      <sz val="14"/>
      <color rgb="FF000000"/>
      <name val="Times New Roman"/>
      <family val="1"/>
      <charset val="204"/>
    </font>
    <font>
      <sz val="11"/>
      <color rgb="FF000000"/>
      <name val="Calibri"/>
      <family val="2"/>
      <charset val="204"/>
      <scheme val="minor"/>
    </font>
    <font>
      <b/>
      <i/>
      <sz val="14"/>
      <name val="Times New Roman"/>
      <family val="1"/>
      <charset val="204"/>
    </font>
    <font>
      <sz val="11"/>
      <color theme="1"/>
      <name val="Calibri"/>
      <family val="2"/>
      <scheme val="minor"/>
    </font>
    <font>
      <b/>
      <sz val="14"/>
      <color theme="1"/>
      <name val="Times New Roman"/>
      <family val="1"/>
      <charset val="204"/>
    </font>
    <font>
      <b/>
      <sz val="12"/>
      <color theme="1"/>
      <name val="Times New Roman"/>
      <family val="1"/>
      <charset val="204"/>
    </font>
    <font>
      <sz val="14"/>
      <color theme="1"/>
      <name val="Times New Roman"/>
      <family val="1"/>
      <charset val="204"/>
    </font>
    <font>
      <sz val="12"/>
      <color theme="1"/>
      <name val="Times New Roman"/>
      <family val="1"/>
      <charset val="204"/>
    </font>
    <font>
      <b/>
      <i/>
      <sz val="14"/>
      <color theme="1"/>
      <name val="Times New Roman"/>
      <family val="1"/>
      <charset val="204"/>
    </font>
    <font>
      <b/>
      <i/>
      <sz val="12"/>
      <color theme="1"/>
      <name val="Times New Roman"/>
      <family val="1"/>
      <charset val="204"/>
    </font>
    <font>
      <sz val="11"/>
      <color rgb="FFFF0000"/>
      <name val="Calibri"/>
      <family val="2"/>
      <charset val="204"/>
      <scheme val="minor"/>
    </font>
    <font>
      <sz val="12"/>
      <color rgb="FF000000"/>
      <name val="Times New Roman"/>
      <family val="1"/>
      <charset val="204"/>
    </font>
    <font>
      <b/>
      <sz val="14"/>
      <color rgb="FF000000"/>
      <name val="Times New Roman"/>
      <family val="1"/>
      <charset val="204"/>
    </font>
    <font>
      <sz val="10"/>
      <name val="Arial"/>
      <family val="2"/>
    </font>
    <font>
      <sz val="10"/>
      <name val="Arial"/>
      <family val="2"/>
      <charset val="204"/>
    </font>
    <font>
      <sz val="12"/>
      <color rgb="FF00B050"/>
      <name val="Times New Roman"/>
      <family val="1"/>
      <charset val="204"/>
    </font>
    <font>
      <sz val="14"/>
      <name val="Arial"/>
      <family val="2"/>
      <charset val="1"/>
    </font>
    <font>
      <sz val="14"/>
      <color indexed="8"/>
      <name val="Times New Roman"/>
      <family val="1"/>
      <charset val="204"/>
    </font>
    <font>
      <sz val="10"/>
      <name val="Times New Roman"/>
      <family val="1"/>
      <charset val="204"/>
    </font>
    <font>
      <sz val="10"/>
      <name val="Arial Cyr"/>
      <family val="2"/>
      <charset val="204"/>
    </font>
    <font>
      <sz val="11"/>
      <color indexed="8"/>
      <name val="Calibri"/>
      <family val="2"/>
    </font>
    <font>
      <sz val="11"/>
      <color indexed="8"/>
      <name val="Calibri"/>
      <family val="2"/>
      <charset val="204"/>
    </font>
    <font>
      <i/>
      <sz val="14"/>
      <color theme="1"/>
      <name val="Times New Roman"/>
      <family val="1"/>
      <charset val="204"/>
    </font>
    <font>
      <i/>
      <sz val="11"/>
      <color theme="1"/>
      <name val="Calibri"/>
      <family val="2"/>
      <charset val="204"/>
      <scheme val="minor"/>
    </font>
    <font>
      <i/>
      <sz val="14"/>
      <color rgb="FF000000"/>
      <name val="Times New Roman"/>
      <family val="1"/>
      <charset val="204"/>
    </font>
    <font>
      <i/>
      <sz val="14"/>
      <name val="Times New Roman"/>
      <family val="1"/>
      <charset val="204"/>
    </font>
    <font>
      <u/>
      <sz val="14"/>
      <color rgb="FF000000"/>
      <name val="Times New Roman"/>
      <family val="1"/>
      <charset val="204"/>
    </font>
    <font>
      <sz val="14"/>
      <color rgb="FFFF0000"/>
      <name val="Times New Roman"/>
      <family val="1"/>
      <charset val="204"/>
    </font>
    <font>
      <sz val="14"/>
      <color theme="1"/>
      <name val="Calibri"/>
      <family val="2"/>
      <charset val="204"/>
      <scheme val="minor"/>
    </font>
    <font>
      <sz val="12"/>
      <color theme="1"/>
      <name val="Verdana"/>
      <family val="2"/>
      <charset val="204"/>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7030A0"/>
        <bgColor indexed="64"/>
      </patternFill>
    </fill>
    <fill>
      <patternFill patternType="solid">
        <fgColor rgb="FFCCEC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2">
    <xf numFmtId="0" fontId="0" fillId="0" borderId="0"/>
    <xf numFmtId="0" fontId="1" fillId="0" borderId="0"/>
    <xf numFmtId="166" fontId="1" fillId="0" borderId="0" applyFont="0" applyFill="0" applyBorder="0" applyAlignment="0" applyProtection="0"/>
    <xf numFmtId="0" fontId="10" fillId="0" borderId="0"/>
    <xf numFmtId="9" fontId="10" fillId="0" borderId="0" applyFont="0" applyFill="0" applyBorder="0" applyAlignment="0" applyProtection="0"/>
    <xf numFmtId="0" fontId="20" fillId="0" borderId="0"/>
    <xf numFmtId="166" fontId="21" fillId="0" borderId="0" applyFill="0" applyBorder="0" applyAlignment="0" applyProtection="0"/>
    <xf numFmtId="9" fontId="21" fillId="0" borderId="0" applyFill="0" applyBorder="0" applyAlignment="0" applyProtection="0"/>
    <xf numFmtId="0" fontId="26" fillId="0" borderId="0"/>
    <xf numFmtId="0" fontId="27" fillId="0" borderId="0"/>
    <xf numFmtId="0" fontId="28" fillId="0" borderId="0"/>
    <xf numFmtId="0" fontId="21" fillId="0" borderId="0"/>
  </cellStyleXfs>
  <cellXfs count="484">
    <xf numFmtId="0" fontId="0" fillId="0" borderId="0" xfId="0"/>
    <xf numFmtId="0" fontId="2" fillId="2" borderId="0" xfId="1" applyFont="1" applyFill="1" applyAlignment="1">
      <alignment vertical="center"/>
    </xf>
    <xf numFmtId="0" fontId="0" fillId="2" borderId="0" xfId="0" applyFill="1"/>
    <xf numFmtId="0" fontId="2" fillId="2" borderId="0" xfId="1" applyFont="1" applyFill="1" applyBorder="1" applyAlignment="1"/>
    <xf numFmtId="3" fontId="0" fillId="2" borderId="0" xfId="0" applyNumberFormat="1" applyFill="1"/>
    <xf numFmtId="0" fontId="3" fillId="2" borderId="0" xfId="1" applyFont="1" applyFill="1" applyBorder="1"/>
    <xf numFmtId="0" fontId="2" fillId="2" borderId="0" xfId="1" applyFont="1" applyFill="1" applyBorder="1" applyAlignment="1">
      <alignment wrapText="1"/>
    </xf>
    <xf numFmtId="164" fontId="2" fillId="2" borderId="0" xfId="1" applyNumberFormat="1" applyFont="1" applyFill="1" applyBorder="1" applyAlignment="1">
      <alignment horizontal="center" vertical="center" wrapText="1"/>
    </xf>
    <xf numFmtId="164" fontId="2" fillId="2" borderId="0" xfId="1" applyNumberFormat="1" applyFont="1" applyFill="1" applyBorder="1" applyAlignment="1">
      <alignment horizontal="center" vertical="center"/>
    </xf>
    <xf numFmtId="0" fontId="2" fillId="2" borderId="0" xfId="1" applyFont="1" applyFill="1" applyBorder="1" applyAlignment="1">
      <alignment horizontal="right"/>
    </xf>
    <xf numFmtId="0" fontId="2" fillId="2" borderId="0" xfId="1" applyFont="1" applyFill="1" applyAlignment="1"/>
    <xf numFmtId="0" fontId="4" fillId="2" borderId="0" xfId="1" applyFont="1" applyFill="1" applyBorder="1" applyAlignment="1">
      <alignment horizontal="center"/>
    </xf>
    <xf numFmtId="3" fontId="3" fillId="2" borderId="0" xfId="1" applyNumberFormat="1" applyFont="1" applyFill="1" applyBorder="1" applyAlignment="1">
      <alignment horizontal="center"/>
    </xf>
    <xf numFmtId="0" fontId="2" fillId="2" borderId="0" xfId="1" applyFont="1" applyFill="1" applyAlignment="1">
      <alignment horizontal="center"/>
    </xf>
    <xf numFmtId="3" fontId="3" fillId="2" borderId="0" xfId="1" applyNumberFormat="1" applyFont="1" applyFill="1" applyBorder="1" applyAlignment="1">
      <alignment horizontal="right"/>
    </xf>
    <xf numFmtId="0" fontId="3" fillId="2" borderId="0" xfId="1" applyFont="1" applyFill="1" applyBorder="1" applyAlignment="1">
      <alignment horizontal="left" wrapText="1"/>
    </xf>
    <xf numFmtId="164" fontId="2" fillId="2" borderId="1" xfId="0" applyNumberFormat="1" applyFont="1" applyFill="1" applyBorder="1" applyAlignment="1">
      <alignment horizontal="center" vertical="center" wrapText="1"/>
    </xf>
    <xf numFmtId="3" fontId="5" fillId="2" borderId="0" xfId="0" applyNumberFormat="1" applyFont="1" applyFill="1" applyBorder="1" applyAlignment="1">
      <alignment horizontal="center" wrapText="1"/>
    </xf>
    <xf numFmtId="49" fontId="5" fillId="2" borderId="0" xfId="0"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left" vertical="top" wrapText="1"/>
    </xf>
    <xf numFmtId="164" fontId="2" fillId="2" borderId="1" xfId="1"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xf>
    <xf numFmtId="4" fontId="0" fillId="2" borderId="0" xfId="0" applyNumberFormat="1" applyFill="1"/>
    <xf numFmtId="3" fontId="8" fillId="2" borderId="0" xfId="0" applyNumberFormat="1" applyFont="1" applyFill="1" applyBorder="1" applyAlignment="1">
      <alignment horizontal="right"/>
    </xf>
    <xf numFmtId="165" fontId="0" fillId="2" borderId="0" xfId="0" applyNumberFormat="1" applyFill="1"/>
    <xf numFmtId="2" fontId="0" fillId="2" borderId="0" xfId="0" applyNumberFormat="1" applyFill="1"/>
    <xf numFmtId="1" fontId="0" fillId="2" borderId="0" xfId="0" applyNumberFormat="1" applyFill="1"/>
    <xf numFmtId="0" fontId="3" fillId="2" borderId="0" xfId="1" applyFont="1" applyFill="1" applyBorder="1" applyAlignment="1">
      <alignment horizontal="center" vertical="top" wrapText="1"/>
    </xf>
    <xf numFmtId="49" fontId="3" fillId="2" borderId="0" xfId="1" applyNumberFormat="1" applyFont="1" applyFill="1" applyBorder="1" applyAlignment="1">
      <alignment horizontal="left" vertical="top" wrapText="1"/>
    </xf>
    <xf numFmtId="0" fontId="2" fillId="2" borderId="1" xfId="1" applyFont="1" applyFill="1" applyBorder="1" applyAlignment="1">
      <alignment horizontal="left" vertical="top" wrapText="1"/>
    </xf>
    <xf numFmtId="0" fontId="3" fillId="2" borderId="0" xfId="1" applyFont="1" applyFill="1" applyBorder="1" applyAlignment="1">
      <alignment horizontal="left" vertical="top" wrapText="1"/>
    </xf>
    <xf numFmtId="0" fontId="3" fillId="2" borderId="0" xfId="1" applyFont="1" applyFill="1" applyBorder="1" applyAlignment="1">
      <alignment horizontal="center" wrapText="1"/>
    </xf>
    <xf numFmtId="0" fontId="4" fillId="2" borderId="0" xfId="1" applyFont="1" applyFill="1" applyBorder="1"/>
    <xf numFmtId="0" fontId="2" fillId="2" borderId="1" xfId="1" applyFont="1" applyFill="1" applyBorder="1" applyAlignment="1">
      <alignment horizontal="left" wrapText="1"/>
    </xf>
    <xf numFmtId="49" fontId="2" fillId="2" borderId="1" xfId="1" applyNumberFormat="1" applyFont="1" applyFill="1" applyBorder="1" applyAlignment="1">
      <alignment vertical="top" wrapText="1"/>
    </xf>
    <xf numFmtId="49" fontId="3" fillId="2" borderId="0" xfId="1" applyNumberFormat="1" applyFont="1" applyFill="1" applyBorder="1" applyAlignment="1">
      <alignment vertical="top" wrapText="1"/>
    </xf>
    <xf numFmtId="49" fontId="2" fillId="2" borderId="4" xfId="1" applyNumberFormat="1" applyFont="1" applyFill="1" applyBorder="1" applyAlignment="1">
      <alignment vertical="top" wrapText="1"/>
    </xf>
    <xf numFmtId="0" fontId="2" fillId="2" borderId="1" xfId="0" applyNumberFormat="1" applyFont="1" applyFill="1" applyBorder="1" applyAlignment="1" applyProtection="1">
      <alignment wrapText="1"/>
    </xf>
    <xf numFmtId="0" fontId="3" fillId="2" borderId="0" xfId="0" applyNumberFormat="1" applyFont="1" applyFill="1" applyBorder="1" applyAlignment="1" applyProtection="1"/>
    <xf numFmtId="3" fontId="3" fillId="2" borderId="0" xfId="1" applyNumberFormat="1" applyFont="1" applyFill="1" applyBorder="1" applyAlignment="1">
      <alignment horizontal="right" wrapText="1"/>
    </xf>
    <xf numFmtId="0" fontId="2" fillId="2" borderId="1" xfId="0" applyNumberFormat="1" applyFont="1" applyFill="1" applyBorder="1" applyAlignment="1">
      <alignment wrapText="1"/>
    </xf>
    <xf numFmtId="0" fontId="3" fillId="2" borderId="0" xfId="0" applyNumberFormat="1" applyFont="1" applyFill="1" applyBorder="1" applyAlignment="1"/>
    <xf numFmtId="3" fontId="3" fillId="2" borderId="0" xfId="2" applyNumberFormat="1" applyFont="1" applyFill="1" applyBorder="1" applyAlignment="1">
      <alignment horizontal="right" wrapText="1"/>
    </xf>
    <xf numFmtId="3" fontId="4" fillId="2" borderId="0" xfId="1" applyNumberFormat="1" applyFont="1" applyFill="1" applyBorder="1" applyAlignment="1">
      <alignment horizontal="right"/>
    </xf>
    <xf numFmtId="3" fontId="3" fillId="2" borderId="0" xfId="1" applyNumberFormat="1" applyFont="1" applyFill="1" applyBorder="1" applyAlignment="1">
      <alignment horizontal="right" vertical="top"/>
    </xf>
    <xf numFmtId="0" fontId="2" fillId="2" borderId="1" xfId="1" applyNumberFormat="1" applyFont="1" applyFill="1" applyBorder="1" applyAlignment="1" applyProtection="1">
      <alignment horizontal="center" vertical="center" wrapText="1"/>
      <protection locked="0"/>
    </xf>
    <xf numFmtId="0" fontId="2" fillId="2" borderId="1" xfId="1" applyFont="1" applyFill="1" applyBorder="1" applyAlignment="1" applyProtection="1">
      <alignment vertical="top" wrapText="1"/>
      <protection locked="0"/>
    </xf>
    <xf numFmtId="0" fontId="3" fillId="2" borderId="0" xfId="1" applyNumberFormat="1" applyFont="1" applyFill="1" applyBorder="1" applyAlignment="1" applyProtection="1">
      <alignment horizontal="center" vertical="center" wrapText="1"/>
      <protection locked="0"/>
    </xf>
    <xf numFmtId="0" fontId="3" fillId="2" borderId="0" xfId="1" applyFont="1" applyFill="1" applyBorder="1" applyAlignment="1" applyProtection="1">
      <alignment vertical="top" wrapText="1"/>
      <protection locked="0"/>
    </xf>
    <xf numFmtId="0" fontId="2" fillId="2" borderId="1" xfId="1" applyFont="1" applyFill="1" applyBorder="1" applyAlignment="1" applyProtection="1">
      <alignment vertical="center" wrapText="1"/>
      <protection locked="0"/>
    </xf>
    <xf numFmtId="0" fontId="3" fillId="2" borderId="0" xfId="1" applyFont="1" applyFill="1" applyBorder="1" applyAlignment="1" applyProtection="1">
      <alignment vertical="center" wrapText="1" readingOrder="1"/>
      <protection locked="0"/>
    </xf>
    <xf numFmtId="0" fontId="2" fillId="2" borderId="1" xfId="1" applyFont="1" applyFill="1" applyBorder="1" applyAlignment="1" applyProtection="1">
      <alignment wrapText="1"/>
      <protection locked="0"/>
    </xf>
    <xf numFmtId="0" fontId="3" fillId="2" borderId="0" xfId="1" applyFont="1" applyFill="1" applyBorder="1" applyAlignment="1" applyProtection="1">
      <alignment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left" wrapText="1"/>
    </xf>
    <xf numFmtId="0" fontId="3" fillId="2" borderId="0" xfId="0" applyFont="1" applyFill="1" applyBorder="1" applyAlignment="1">
      <alignment horizontal="center" wrapText="1"/>
    </xf>
    <xf numFmtId="0" fontId="3" fillId="2" borderId="0" xfId="0" applyFont="1" applyFill="1" applyBorder="1" applyAlignment="1">
      <alignment horizontal="left" wrapText="1"/>
    </xf>
    <xf numFmtId="0" fontId="2" fillId="2" borderId="1" xfId="1" applyFont="1" applyFill="1" applyBorder="1" applyAlignment="1">
      <alignment wrapText="1"/>
    </xf>
    <xf numFmtId="0" fontId="2" fillId="2" borderId="1" xfId="1" applyFont="1" applyFill="1" applyBorder="1" applyAlignment="1">
      <alignment vertical="center" wrapText="1"/>
    </xf>
    <xf numFmtId="0" fontId="3" fillId="2" borderId="0" xfId="1" applyFont="1" applyFill="1" applyBorder="1" applyAlignment="1">
      <alignment vertical="center" wrapText="1"/>
    </xf>
    <xf numFmtId="0" fontId="2" fillId="2" borderId="1" xfId="3" applyFont="1" applyFill="1" applyBorder="1" applyAlignment="1">
      <alignment horizontal="left" vertical="top" wrapText="1"/>
    </xf>
    <xf numFmtId="0" fontId="3" fillId="2" borderId="0" xfId="3" applyFont="1" applyFill="1" applyBorder="1" applyAlignment="1">
      <alignment horizontal="left" vertical="top" wrapText="1"/>
    </xf>
    <xf numFmtId="0" fontId="3" fillId="2" borderId="0" xfId="1" applyFont="1" applyFill="1" applyBorder="1" applyAlignment="1">
      <alignment wrapText="1"/>
    </xf>
    <xf numFmtId="0" fontId="3" fillId="2" borderId="0"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4" fillId="2" borderId="0" xfId="1" applyFont="1" applyFill="1" applyBorder="1" applyAlignment="1">
      <alignment horizontal="center" wrapText="1"/>
    </xf>
    <xf numFmtId="3" fontId="4" fillId="2" borderId="0" xfId="1" applyNumberFormat="1" applyFont="1" applyFill="1" applyBorder="1" applyAlignment="1">
      <alignment horizontal="right" wrapText="1"/>
    </xf>
    <xf numFmtId="0" fontId="4" fillId="2" borderId="0" xfId="1" applyFont="1" applyFill="1" applyBorder="1" applyAlignment="1">
      <alignment vertical="top" wrapText="1"/>
    </xf>
    <xf numFmtId="0" fontId="5" fillId="2" borderId="0" xfId="1" applyFont="1" applyFill="1" applyBorder="1" applyAlignment="1">
      <alignment vertical="top" wrapText="1"/>
    </xf>
    <xf numFmtId="0" fontId="5" fillId="2" borderId="0" xfId="1" applyFont="1" applyFill="1" applyBorder="1" applyAlignment="1">
      <alignment horizontal="left" vertical="top" wrapText="1"/>
    </xf>
    <xf numFmtId="0" fontId="2" fillId="2" borderId="1" xfId="1" applyFont="1" applyFill="1" applyBorder="1" applyAlignment="1">
      <alignment horizontal="center" vertical="center"/>
    </xf>
    <xf numFmtId="0" fontId="3" fillId="2" borderId="0" xfId="1" applyFont="1" applyFill="1" applyBorder="1" applyAlignment="1">
      <alignment horizontal="center"/>
    </xf>
    <xf numFmtId="0" fontId="3" fillId="2" borderId="0" xfId="1" applyFont="1" applyFill="1" applyBorder="1" applyAlignment="1">
      <alignment horizontal="left"/>
    </xf>
    <xf numFmtId="0" fontId="2" fillId="2" borderId="0" xfId="1" applyFont="1" applyFill="1" applyAlignment="1">
      <alignment wrapText="1"/>
    </xf>
    <xf numFmtId="164" fontId="2" fillId="2" borderId="0" xfId="1" applyNumberFormat="1" applyFont="1" applyFill="1" applyAlignment="1">
      <alignment horizontal="center" vertical="center" wrapText="1"/>
    </xf>
    <xf numFmtId="164" fontId="2" fillId="2" borderId="0" xfId="1" applyNumberFormat="1" applyFont="1" applyFill="1" applyAlignment="1">
      <alignment horizontal="center" vertical="center"/>
    </xf>
    <xf numFmtId="3" fontId="3" fillId="2" borderId="0" xfId="1" applyNumberFormat="1" applyFont="1" applyFill="1" applyAlignment="1">
      <alignment horizontal="right"/>
    </xf>
    <xf numFmtId="0" fontId="13" fillId="0" borderId="0" xfId="3" applyFont="1"/>
    <xf numFmtId="0" fontId="14" fillId="0" borderId="0" xfId="3" applyFont="1" applyAlignment="1">
      <alignment wrapText="1"/>
    </xf>
    <xf numFmtId="0" fontId="14" fillId="0" borderId="0" xfId="3" applyFont="1"/>
    <xf numFmtId="9" fontId="13" fillId="0" borderId="0" xfId="4" applyFont="1"/>
    <xf numFmtId="0" fontId="10" fillId="0" borderId="0" xfId="3"/>
    <xf numFmtId="0" fontId="7" fillId="0" borderId="0" xfId="3" applyFont="1" applyAlignment="1">
      <alignment vertical="center" wrapText="1"/>
    </xf>
    <xf numFmtId="0" fontId="7" fillId="0" borderId="0" xfId="3" applyFont="1" applyAlignment="1">
      <alignment horizontal="right" vertical="center" wrapText="1"/>
    </xf>
    <xf numFmtId="167" fontId="13" fillId="0" borderId="0" xfId="3" applyNumberFormat="1" applyFont="1"/>
    <xf numFmtId="49" fontId="7" fillId="0" borderId="1" xfId="3" applyNumberFormat="1" applyFont="1" applyBorder="1" applyAlignment="1">
      <alignment horizontal="center" vertical="center" wrapText="1"/>
    </xf>
    <xf numFmtId="0" fontId="7" fillId="0" borderId="1" xfId="3" applyFont="1" applyBorder="1" applyAlignment="1">
      <alignment vertical="center" wrapText="1"/>
    </xf>
    <xf numFmtId="3" fontId="7" fillId="0" borderId="1" xfId="3" applyNumberFormat="1" applyFont="1" applyBorder="1" applyAlignment="1">
      <alignment horizontal="center" vertical="center" wrapText="1"/>
    </xf>
    <xf numFmtId="0" fontId="7" fillId="0" borderId="1" xfId="3" applyFont="1" applyBorder="1" applyAlignment="1">
      <alignment horizontal="center" vertical="center" wrapText="1"/>
    </xf>
    <xf numFmtId="3" fontId="13" fillId="0" borderId="0" xfId="3" applyNumberFormat="1" applyFont="1"/>
    <xf numFmtId="49" fontId="13" fillId="3" borderId="1" xfId="3" applyNumberFormat="1" applyFont="1" applyFill="1" applyBorder="1" applyAlignment="1">
      <alignment horizontal="center" vertical="center"/>
    </xf>
    <xf numFmtId="0" fontId="13" fillId="0" borderId="1" xfId="3" applyFont="1" applyBorder="1" applyAlignment="1">
      <alignment vertical="center" wrapText="1"/>
    </xf>
    <xf numFmtId="0" fontId="13" fillId="0" borderId="1" xfId="3" applyFont="1" applyFill="1" applyBorder="1" applyAlignment="1">
      <alignment vertical="center" wrapText="1"/>
    </xf>
    <xf numFmtId="3" fontId="13" fillId="0" borderId="1" xfId="3" applyNumberFormat="1" applyFont="1" applyFill="1" applyBorder="1" applyAlignment="1">
      <alignment horizontal="center" vertical="center" wrapText="1"/>
    </xf>
    <xf numFmtId="3" fontId="13" fillId="0" borderId="4" xfId="3" applyNumberFormat="1" applyFont="1" applyFill="1" applyBorder="1" applyAlignment="1">
      <alignment horizontal="center" vertical="center" wrapText="1"/>
    </xf>
    <xf numFmtId="49" fontId="13" fillId="2" borderId="1" xfId="3" applyNumberFormat="1" applyFont="1" applyFill="1" applyBorder="1" applyAlignment="1">
      <alignment horizontal="center" vertical="center"/>
    </xf>
    <xf numFmtId="0" fontId="7" fillId="2" borderId="1" xfId="3" applyFont="1" applyFill="1" applyBorder="1" applyAlignment="1">
      <alignment vertical="center" wrapText="1"/>
    </xf>
    <xf numFmtId="3" fontId="7" fillId="2" borderId="1" xfId="3"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13" fillId="2" borderId="0" xfId="3" applyFont="1" applyFill="1"/>
    <xf numFmtId="9" fontId="13" fillId="2" borderId="0" xfId="4" applyFont="1" applyFill="1"/>
    <xf numFmtId="3" fontId="13" fillId="2" borderId="0" xfId="3" applyNumberFormat="1" applyFont="1" applyFill="1"/>
    <xf numFmtId="0" fontId="10" fillId="2" borderId="0" xfId="3" applyFill="1"/>
    <xf numFmtId="0" fontId="7" fillId="0" borderId="1" xfId="3" applyFont="1" applyFill="1" applyBorder="1" applyAlignment="1">
      <alignment vertical="center" wrapText="1"/>
    </xf>
    <xf numFmtId="3"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49" fontId="13" fillId="3" borderId="1" xfId="3" applyNumberFormat="1" applyFont="1" applyFill="1" applyBorder="1" applyAlignment="1">
      <alignment horizontal="left" vertical="center" wrapText="1"/>
    </xf>
    <xf numFmtId="0" fontId="13" fillId="2" borderId="1" xfId="3" applyFont="1" applyFill="1" applyBorder="1" applyAlignment="1">
      <alignment vertical="center" wrapText="1"/>
    </xf>
    <xf numFmtId="0" fontId="7" fillId="2" borderId="4" xfId="3" applyFont="1" applyFill="1" applyBorder="1" applyAlignment="1">
      <alignment horizontal="center" vertical="center" wrapText="1"/>
    </xf>
    <xf numFmtId="0" fontId="13" fillId="2" borderId="3" xfId="3" applyFont="1" applyFill="1" applyBorder="1" applyAlignment="1">
      <alignment vertical="center" wrapText="1"/>
    </xf>
    <xf numFmtId="0" fontId="7" fillId="3" borderId="1" xfId="3" applyFont="1" applyFill="1" applyBorder="1" applyAlignment="1">
      <alignment vertical="center" wrapText="1"/>
    </xf>
    <xf numFmtId="0" fontId="13" fillId="3" borderId="1" xfId="3" applyFont="1" applyFill="1" applyBorder="1" applyAlignment="1">
      <alignment vertical="center" wrapText="1"/>
    </xf>
    <xf numFmtId="0" fontId="13" fillId="0" borderId="1" xfId="3" applyFont="1" applyBorder="1" applyAlignment="1">
      <alignment horizontal="center" vertical="center" wrapText="1"/>
    </xf>
    <xf numFmtId="0" fontId="7" fillId="0" borderId="1" xfId="3" applyFont="1" applyBorder="1" applyAlignment="1">
      <alignment horizontal="center" vertical="center"/>
    </xf>
    <xf numFmtId="1" fontId="7" fillId="0" borderId="1" xfId="3" applyNumberFormat="1" applyFont="1" applyFill="1" applyBorder="1" applyAlignment="1">
      <alignment vertical="center" wrapText="1"/>
    </xf>
    <xf numFmtId="1" fontId="7" fillId="2" borderId="1" xfId="3" applyNumberFormat="1" applyFont="1" applyFill="1" applyBorder="1" applyAlignment="1">
      <alignment vertical="center" wrapText="1"/>
    </xf>
    <xf numFmtId="0" fontId="13" fillId="0" borderId="0" xfId="3" applyFont="1" applyAlignment="1">
      <alignment wrapText="1"/>
    </xf>
    <xf numFmtId="2" fontId="2" fillId="0" borderId="0" xfId="5" applyNumberFormat="1" applyFont="1" applyAlignment="1">
      <alignment vertical="center" wrapText="1"/>
    </xf>
    <xf numFmtId="0" fontId="2" fillId="0" borderId="0" xfId="5" applyFont="1" applyAlignment="1">
      <alignment vertical="center" wrapText="1"/>
    </xf>
    <xf numFmtId="0" fontId="2" fillId="0" borderId="0" xfId="5" applyFont="1" applyAlignment="1">
      <alignment vertical="center"/>
    </xf>
    <xf numFmtId="1" fontId="22" fillId="0" borderId="0" xfId="6" applyNumberFormat="1" applyFont="1" applyAlignment="1">
      <alignment horizontal="center" vertical="center"/>
    </xf>
    <xf numFmtId="1" fontId="3" fillId="0" borderId="0" xfId="6" applyNumberFormat="1" applyFont="1" applyAlignment="1">
      <alignment horizontal="right" vertical="center"/>
    </xf>
    <xf numFmtId="0" fontId="2" fillId="2" borderId="0" xfId="5" applyFont="1" applyFill="1" applyAlignment="1" applyProtection="1">
      <alignment vertical="center"/>
      <protection locked="0"/>
    </xf>
    <xf numFmtId="0" fontId="23" fillId="2" borderId="0" xfId="5" applyFont="1" applyFill="1" applyAlignment="1" applyProtection="1">
      <alignment vertical="center"/>
      <protection locked="0"/>
    </xf>
    <xf numFmtId="0" fontId="23" fillId="2" borderId="0" xfId="5" applyFont="1" applyFill="1" applyAlignment="1">
      <alignment vertical="center"/>
    </xf>
    <xf numFmtId="0" fontId="23" fillId="0" borderId="0" xfId="5" applyFont="1" applyAlignment="1">
      <alignment vertical="center"/>
    </xf>
    <xf numFmtId="1" fontId="3" fillId="0" borderId="0" xfId="6" applyNumberFormat="1" applyFont="1" applyAlignment="1">
      <alignment horizontal="center" vertical="center"/>
    </xf>
    <xf numFmtId="2" fontId="2" fillId="2" borderId="0" xfId="5" applyNumberFormat="1" applyFont="1" applyFill="1" applyAlignment="1">
      <alignment vertical="center" wrapText="1"/>
    </xf>
    <xf numFmtId="0" fontId="2" fillId="2" borderId="0" xfId="5" applyFont="1" applyFill="1" applyBorder="1" applyAlignment="1">
      <alignment vertical="center" wrapText="1"/>
    </xf>
    <xf numFmtId="0" fontId="2" fillId="2" borderId="0" xfId="5" applyFont="1" applyFill="1" applyBorder="1" applyAlignment="1">
      <alignment vertical="center"/>
    </xf>
    <xf numFmtId="1" fontId="3" fillId="2" borderId="0" xfId="5" applyNumberFormat="1" applyFont="1" applyFill="1" applyAlignment="1" applyProtection="1">
      <alignment horizontal="center" vertical="center"/>
      <protection locked="0"/>
    </xf>
    <xf numFmtId="0" fontId="2" fillId="2" borderId="0" xfId="5" applyFont="1" applyFill="1" applyAlignment="1">
      <alignment horizontal="center" vertical="center" wrapText="1"/>
    </xf>
    <xf numFmtId="9" fontId="21" fillId="2" borderId="0" xfId="7" applyFill="1" applyAlignment="1" applyProtection="1">
      <alignment vertical="center"/>
      <protection locked="0"/>
    </xf>
    <xf numFmtId="0" fontId="23" fillId="4" borderId="0" xfId="5" applyFont="1" applyFill="1" applyAlignment="1">
      <alignment vertical="center"/>
    </xf>
    <xf numFmtId="2" fontId="2" fillId="2" borderId="1" xfId="5" applyNumberFormat="1" applyFont="1" applyFill="1" applyBorder="1" applyAlignment="1" applyProtection="1">
      <alignment horizontal="left" vertical="center" wrapText="1"/>
    </xf>
    <xf numFmtId="0" fontId="2" fillId="2" borderId="1" xfId="8" applyFont="1" applyFill="1" applyBorder="1" applyAlignment="1" applyProtection="1">
      <alignment horizontal="left" vertical="center" wrapText="1"/>
    </xf>
    <xf numFmtId="0" fontId="2" fillId="2" borderId="1" xfId="5" applyFont="1" applyFill="1" applyBorder="1" applyAlignment="1" applyProtection="1">
      <alignment horizontal="center" vertical="center" wrapText="1"/>
    </xf>
    <xf numFmtId="1" fontId="2" fillId="2" borderId="1" xfId="6" applyNumberFormat="1" applyFont="1" applyFill="1" applyBorder="1" applyAlignment="1" applyProtection="1">
      <alignment horizontal="center" vertical="center"/>
    </xf>
    <xf numFmtId="0" fontId="24" fillId="2" borderId="1" xfId="5" applyFont="1" applyFill="1" applyBorder="1" applyAlignment="1" applyProtection="1">
      <alignment horizontal="center" vertical="center" wrapText="1"/>
    </xf>
    <xf numFmtId="0" fontId="2" fillId="2" borderId="1" xfId="9" applyFont="1" applyFill="1" applyBorder="1" applyAlignment="1" applyProtection="1">
      <alignment vertical="center" wrapText="1"/>
    </xf>
    <xf numFmtId="0" fontId="24" fillId="2" borderId="1" xfId="10" applyFont="1" applyFill="1" applyBorder="1" applyAlignment="1" applyProtection="1">
      <alignment horizontal="center" vertical="center" wrapText="1"/>
    </xf>
    <xf numFmtId="0" fontId="2" fillId="2" borderId="1" xfId="5" applyFont="1" applyFill="1" applyBorder="1" applyAlignment="1" applyProtection="1">
      <alignment horizontal="left" vertical="center" wrapText="1"/>
    </xf>
    <xf numFmtId="2" fontId="2" fillId="2" borderId="1" xfId="9" applyNumberFormat="1" applyFont="1" applyFill="1" applyBorder="1" applyAlignment="1">
      <alignment horizontal="left" vertical="center" wrapText="1"/>
    </xf>
    <xf numFmtId="0" fontId="2" fillId="2" borderId="1" xfId="9" applyFont="1" applyFill="1" applyBorder="1" applyAlignment="1">
      <alignment horizontal="left" vertical="center" wrapText="1"/>
    </xf>
    <xf numFmtId="2" fontId="2" fillId="2" borderId="1" xfId="9" applyNumberFormat="1" applyFont="1" applyFill="1" applyBorder="1" applyAlignment="1" applyProtection="1">
      <alignment horizontal="left" vertical="center" wrapText="1"/>
    </xf>
    <xf numFmtId="0" fontId="23" fillId="5" borderId="0" xfId="5" applyFont="1" applyFill="1" applyAlignment="1">
      <alignment vertical="center"/>
    </xf>
    <xf numFmtId="2" fontId="2" fillId="2" borderId="1" xfId="5" applyNumberFormat="1" applyFont="1" applyFill="1" applyBorder="1" applyAlignment="1" applyProtection="1">
      <alignment vertical="center" wrapText="1"/>
    </xf>
    <xf numFmtId="0" fontId="2" fillId="2" borderId="1" xfId="5" applyFont="1" applyFill="1" applyBorder="1" applyAlignment="1" applyProtection="1">
      <alignment vertical="center" wrapText="1"/>
    </xf>
    <xf numFmtId="0" fontId="23" fillId="0" borderId="0" xfId="5" applyFont="1" applyFill="1" applyAlignment="1">
      <alignment vertical="center"/>
    </xf>
    <xf numFmtId="0" fontId="2" fillId="2" borderId="1" xfId="5" applyNumberFormat="1" applyFont="1" applyFill="1" applyBorder="1" applyAlignment="1" applyProtection="1">
      <alignment horizontal="left" vertical="center" wrapText="1"/>
    </xf>
    <xf numFmtId="2" fontId="2" fillId="2" borderId="1" xfId="5" applyNumberFormat="1" applyFont="1" applyFill="1" applyBorder="1" applyAlignment="1">
      <alignment vertical="center" wrapText="1"/>
    </xf>
    <xf numFmtId="0" fontId="2" fillId="2" borderId="1" xfId="5" applyFont="1" applyFill="1" applyBorder="1" applyAlignment="1">
      <alignment vertical="center" wrapText="1"/>
    </xf>
    <xf numFmtId="0" fontId="2" fillId="2" borderId="1" xfId="9" applyFont="1" applyFill="1" applyBorder="1" applyAlignment="1" applyProtection="1">
      <alignment horizontal="left" vertical="center" wrapText="1"/>
    </xf>
    <xf numFmtId="2" fontId="2" fillId="2" borderId="1" xfId="9" applyNumberFormat="1" applyFont="1" applyFill="1" applyBorder="1" applyAlignment="1" applyProtection="1">
      <alignment vertical="center" wrapText="1"/>
    </xf>
    <xf numFmtId="0" fontId="2" fillId="2" borderId="1" xfId="5" applyFont="1" applyFill="1" applyBorder="1" applyAlignment="1">
      <alignment horizontal="center" vertical="center"/>
    </xf>
    <xf numFmtId="0" fontId="2" fillId="2" borderId="1" xfId="5" applyNumberFormat="1" applyFont="1" applyFill="1" applyBorder="1" applyAlignment="1" applyProtection="1">
      <alignment horizontal="center" vertical="center" wrapText="1"/>
    </xf>
    <xf numFmtId="0" fontId="24" fillId="2" borderId="1" xfId="5" applyNumberFormat="1" applyFont="1" applyFill="1" applyBorder="1" applyAlignment="1" applyProtection="1">
      <alignment horizontal="center" vertical="center"/>
    </xf>
    <xf numFmtId="0" fontId="2" fillId="2" borderId="1" xfId="5" applyNumberFormat="1" applyFont="1" applyFill="1" applyBorder="1" applyAlignment="1" applyProtection="1">
      <alignment horizontal="center" vertical="center"/>
    </xf>
    <xf numFmtId="0" fontId="24" fillId="2" borderId="1" xfId="8" applyFont="1" applyFill="1" applyBorder="1" applyAlignment="1" applyProtection="1">
      <alignment horizontal="center" vertical="center"/>
    </xf>
    <xf numFmtId="2" fontId="2" fillId="2" borderId="1" xfId="5" applyNumberFormat="1" applyFont="1" applyFill="1" applyBorder="1" applyAlignment="1">
      <alignment horizontal="left" vertical="center" wrapText="1"/>
    </xf>
    <xf numFmtId="0" fontId="2" fillId="2" borderId="1" xfId="5" applyFont="1" applyFill="1" applyBorder="1" applyAlignment="1">
      <alignment horizontal="left" vertical="center" wrapText="1"/>
    </xf>
    <xf numFmtId="0" fontId="2" fillId="2" borderId="1" xfId="5" applyFont="1" applyFill="1" applyBorder="1" applyAlignment="1">
      <alignment horizontal="center" vertical="center" wrapText="1"/>
    </xf>
    <xf numFmtId="1" fontId="2" fillId="2" borderId="1" xfId="6" applyNumberFormat="1" applyFont="1" applyFill="1" applyBorder="1" applyAlignment="1" applyProtection="1">
      <alignment horizontal="center" vertical="top"/>
    </xf>
    <xf numFmtId="2" fontId="2" fillId="0" borderId="0" xfId="5" applyNumberFormat="1" applyFont="1" applyBorder="1" applyAlignment="1">
      <alignment vertical="center" wrapText="1"/>
    </xf>
    <xf numFmtId="0" fontId="2" fillId="0" borderId="0" xfId="5" applyFont="1" applyBorder="1" applyAlignment="1">
      <alignment vertical="center" wrapText="1"/>
    </xf>
    <xf numFmtId="0" fontId="2" fillId="0" borderId="0" xfId="5" applyFont="1" applyBorder="1" applyAlignment="1">
      <alignment vertical="center"/>
    </xf>
    <xf numFmtId="1" fontId="2" fillId="0" borderId="0" xfId="5" applyNumberFormat="1" applyFont="1" applyBorder="1" applyAlignment="1" applyProtection="1">
      <alignment horizontal="center" vertical="center"/>
      <protection locked="0"/>
    </xf>
    <xf numFmtId="1" fontId="2" fillId="0" borderId="0" xfId="5" applyNumberFormat="1" applyFont="1" applyAlignment="1" applyProtection="1">
      <alignment horizontal="center" vertical="center"/>
      <protection locked="0"/>
    </xf>
    <xf numFmtId="0" fontId="2" fillId="0" borderId="0" xfId="5" applyFont="1" applyAlignment="1" applyProtection="1">
      <alignment vertical="center"/>
      <protection locked="0"/>
    </xf>
    <xf numFmtId="0" fontId="0" fillId="0" borderId="0" xfId="0" applyAlignment="1">
      <alignment horizontal="center" vertical="center"/>
    </xf>
    <xf numFmtId="0" fontId="13" fillId="0" borderId="0" xfId="0" applyFont="1"/>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0" borderId="0" xfId="0" applyFont="1"/>
    <xf numFmtId="0" fontId="7" fillId="0" borderId="1" xfId="0" applyFont="1" applyBorder="1" applyAlignment="1">
      <alignment wrapText="1"/>
    </xf>
    <xf numFmtId="0" fontId="29" fillId="0" borderId="1" xfId="0" applyFont="1" applyBorder="1" applyAlignment="1">
      <alignment horizontal="center" vertical="center"/>
    </xf>
    <xf numFmtId="0" fontId="29" fillId="0" borderId="1" xfId="0" applyFont="1" applyBorder="1" applyAlignment="1">
      <alignment horizontal="center" wrapText="1"/>
    </xf>
    <xf numFmtId="3" fontId="29" fillId="0" borderId="1" xfId="0" applyNumberFormat="1" applyFont="1" applyBorder="1" applyAlignment="1">
      <alignment horizontal="center" vertical="center"/>
    </xf>
    <xf numFmtId="0" fontId="29" fillId="0" borderId="0" xfId="0" applyFont="1"/>
    <xf numFmtId="0" fontId="30" fillId="0" borderId="0" xfId="0" applyFont="1"/>
    <xf numFmtId="0" fontId="7" fillId="0" borderId="1" xfId="0" applyFont="1" applyBorder="1" applyAlignment="1">
      <alignment horizontal="left" wrapText="1"/>
    </xf>
    <xf numFmtId="0" fontId="29" fillId="0" borderId="0" xfId="0" applyFont="1" applyAlignment="1">
      <alignment horizontal="center"/>
    </xf>
    <xf numFmtId="0" fontId="30" fillId="0" borderId="0" xfId="0" applyFont="1" applyAlignment="1">
      <alignment horizontal="center"/>
    </xf>
    <xf numFmtId="0" fontId="31" fillId="0" borderId="1" xfId="0" applyFont="1" applyBorder="1" applyAlignment="1">
      <alignment horizontal="center" vertical="center" wrapText="1"/>
    </xf>
    <xf numFmtId="0" fontId="31" fillId="0" borderId="1" xfId="0" applyFont="1" applyBorder="1" applyAlignment="1">
      <alignment horizontal="center" wrapText="1"/>
    </xf>
    <xf numFmtId="3" fontId="31" fillId="0" borderId="1" xfId="0" applyNumberFormat="1" applyFont="1" applyBorder="1" applyAlignment="1">
      <alignment horizontal="center" vertical="center" wrapText="1"/>
    </xf>
    <xf numFmtId="0" fontId="29" fillId="0" borderId="0" xfId="0" applyFont="1" applyAlignment="1">
      <alignment horizontal="center" wrapText="1"/>
    </xf>
    <xf numFmtId="0" fontId="13" fillId="0" borderId="0" xfId="0" applyFont="1" applyAlignment="1">
      <alignment wrapText="1"/>
    </xf>
    <xf numFmtId="0" fontId="13" fillId="0" borderId="0" xfId="0" applyFont="1" applyAlignment="1">
      <alignment horizontal="center" wrapText="1"/>
    </xf>
    <xf numFmtId="0" fontId="0" fillId="0" borderId="0" xfId="0" applyAlignment="1">
      <alignment horizontal="center"/>
    </xf>
    <xf numFmtId="0" fontId="29" fillId="0" borderId="0" xfId="0" applyFont="1" applyAlignment="1">
      <alignment wrapText="1"/>
    </xf>
    <xf numFmtId="0" fontId="13" fillId="0" borderId="0" xfId="0" applyFont="1" applyBorder="1" applyAlignment="1">
      <alignment wrapText="1"/>
    </xf>
    <xf numFmtId="0" fontId="30" fillId="0" borderId="1" xfId="0" applyFont="1" applyBorder="1" applyAlignment="1">
      <alignment horizontal="center" vertical="center"/>
    </xf>
    <xf numFmtId="0" fontId="29" fillId="2" borderId="1" xfId="0" applyFont="1" applyFill="1" applyBorder="1" applyAlignment="1">
      <alignment horizontal="center" vertical="center"/>
    </xf>
    <xf numFmtId="0" fontId="29" fillId="2" borderId="1" xfId="0" applyFont="1" applyFill="1" applyBorder="1" applyAlignment="1">
      <alignment horizontal="center" wrapText="1"/>
    </xf>
    <xf numFmtId="0" fontId="13" fillId="0" borderId="1" xfId="0" applyFont="1" applyBorder="1" applyAlignment="1">
      <alignment wrapText="1"/>
    </xf>
    <xf numFmtId="0" fontId="19" fillId="0" borderId="1" xfId="0" applyFont="1" applyBorder="1" applyAlignment="1">
      <alignment horizontal="center" vertical="center" wrapText="1"/>
    </xf>
    <xf numFmtId="0" fontId="19" fillId="0" borderId="1" xfId="0" applyFont="1" applyBorder="1" applyAlignment="1">
      <alignment wrapText="1"/>
    </xf>
    <xf numFmtId="3" fontId="11" fillId="0" borderId="1" xfId="0" applyNumberFormat="1" applyFont="1" applyBorder="1" applyAlignment="1">
      <alignment horizontal="center" vertical="center"/>
    </xf>
    <xf numFmtId="0" fontId="13" fillId="0" borderId="1" xfId="0" applyFont="1" applyBorder="1" applyAlignment="1">
      <alignment horizontal="center" vertical="center"/>
    </xf>
    <xf numFmtId="3" fontId="13" fillId="0" borderId="1" xfId="0" applyNumberFormat="1" applyFont="1" applyBorder="1" applyAlignment="1">
      <alignment horizontal="center" vertical="center"/>
    </xf>
    <xf numFmtId="0" fontId="11" fillId="0" borderId="1" xfId="0" applyFont="1" applyBorder="1" applyAlignment="1">
      <alignment horizontal="center" vertical="center"/>
    </xf>
    <xf numFmtId="0" fontId="0" fillId="0" borderId="0" xfId="0" applyBorder="1"/>
    <xf numFmtId="0" fontId="13" fillId="0" borderId="0" xfId="0" applyFont="1" applyAlignment="1">
      <alignment horizontal="center" vertical="center"/>
    </xf>
    <xf numFmtId="3" fontId="13" fillId="0" borderId="0" xfId="0" applyNumberFormat="1" applyFont="1" applyAlignment="1">
      <alignment horizontal="center" vertical="center"/>
    </xf>
    <xf numFmtId="0" fontId="14" fillId="0" borderId="0" xfId="0" applyFont="1"/>
    <xf numFmtId="0" fontId="14" fillId="0" borderId="0" xfId="0" applyFont="1" applyAlignment="1">
      <alignment horizontal="right"/>
    </xf>
    <xf numFmtId="0" fontId="11" fillId="0" borderId="0" xfId="0" applyFont="1"/>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xf numFmtId="0" fontId="13" fillId="0" borderId="1" xfId="0" applyFont="1" applyBorder="1" applyAlignment="1">
      <alignment vertical="center" wrapText="1"/>
    </xf>
    <xf numFmtId="0" fontId="2" fillId="2" borderId="0" xfId="0" applyFont="1" applyFill="1" applyAlignment="1">
      <alignment horizontal="left"/>
    </xf>
    <xf numFmtId="0" fontId="13" fillId="0" borderId="6"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2" fillId="2" borderId="0" xfId="0" applyFont="1" applyFill="1" applyAlignment="1">
      <alignment horizontal="lef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13" fillId="0" borderId="0" xfId="0" applyFont="1" applyAlignment="1">
      <alignment horizontal="left" indent="5"/>
    </xf>
    <xf numFmtId="0" fontId="13" fillId="0" borderId="0" xfId="0" applyFont="1" applyAlignment="1">
      <alignment horizontal="left" vertical="center"/>
    </xf>
    <xf numFmtId="0" fontId="13" fillId="0" borderId="0" xfId="0" applyFont="1" applyAlignment="1"/>
    <xf numFmtId="0" fontId="13" fillId="0" borderId="0" xfId="0" applyFont="1" applyAlignment="1">
      <alignment horizontal="right"/>
    </xf>
    <xf numFmtId="0" fontId="29" fillId="0" borderId="0" xfId="0" applyFont="1" applyAlignment="1">
      <alignment horizontal="left" vertical="center"/>
    </xf>
    <xf numFmtId="0" fontId="2" fillId="2" borderId="0" xfId="0" applyFont="1" applyFill="1" applyAlignment="1">
      <alignment horizontal="left" vertical="center"/>
    </xf>
    <xf numFmtId="0" fontId="11" fillId="0" borderId="0" xfId="0" applyFont="1" applyAlignment="1">
      <alignment horizontal="left" vertical="center"/>
    </xf>
    <xf numFmtId="0" fontId="11" fillId="0" borderId="0" xfId="0" applyFont="1" applyAlignment="1"/>
    <xf numFmtId="0" fontId="13" fillId="0" borderId="6" xfId="0" applyFont="1" applyBorder="1" applyAlignment="1">
      <alignment wrapText="1"/>
    </xf>
    <xf numFmtId="0" fontId="13" fillId="0" borderId="10" xfId="0" applyFont="1" applyBorder="1" applyAlignment="1">
      <alignment wrapText="1"/>
    </xf>
    <xf numFmtId="0" fontId="13" fillId="0" borderId="7" xfId="0" applyFont="1" applyBorder="1" applyAlignment="1">
      <alignment wrapText="1"/>
    </xf>
    <xf numFmtId="0" fontId="13" fillId="0" borderId="0" xfId="0" applyFont="1" applyBorder="1" applyAlignment="1">
      <alignment horizontal="right" wrapText="1"/>
    </xf>
    <xf numFmtId="0" fontId="13" fillId="0" borderId="5" xfId="0" applyFont="1" applyBorder="1" applyAlignment="1">
      <alignment horizontal="center" wrapText="1"/>
    </xf>
    <xf numFmtId="0" fontId="7" fillId="0" borderId="1" xfId="0" applyFont="1" applyBorder="1" applyAlignment="1">
      <alignment horizontal="center" vertical="center"/>
    </xf>
    <xf numFmtId="0" fontId="7" fillId="0" borderId="1" xfId="0" applyFont="1" applyBorder="1"/>
    <xf numFmtId="0" fontId="7" fillId="0" borderId="1" xfId="0" applyFont="1" applyBorder="1" applyAlignment="1">
      <alignment horizontal="center"/>
    </xf>
    <xf numFmtId="3" fontId="7" fillId="0" borderId="1" xfId="0" applyNumberFormat="1" applyFont="1" applyBorder="1" applyAlignment="1">
      <alignment horizontal="center"/>
    </xf>
    <xf numFmtId="0" fontId="31" fillId="0" borderId="1" xfId="0" applyFont="1" applyBorder="1"/>
    <xf numFmtId="0" fontId="7" fillId="0" borderId="1" xfId="0" applyFont="1" applyBorder="1" applyAlignment="1">
      <alignment horizontal="center" wrapText="1"/>
    </xf>
    <xf numFmtId="0" fontId="31" fillId="0" borderId="1" xfId="0" applyFont="1" applyBorder="1" applyAlignment="1">
      <alignment horizontal="center"/>
    </xf>
    <xf numFmtId="0" fontId="29" fillId="0" borderId="1" xfId="0" applyFont="1" applyBorder="1" applyAlignment="1">
      <alignment horizontal="center"/>
    </xf>
    <xf numFmtId="0" fontId="29" fillId="0" borderId="1" xfId="0" applyFont="1" applyBorder="1"/>
    <xf numFmtId="0" fontId="32" fillId="0" borderId="1" xfId="0" applyFont="1" applyBorder="1" applyAlignment="1">
      <alignment horizontal="center"/>
    </xf>
    <xf numFmtId="0" fontId="32" fillId="0" borderId="1" xfId="0" applyFont="1" applyBorder="1" applyAlignment="1">
      <alignment horizontal="left" vertical="top" indent="6"/>
    </xf>
    <xf numFmtId="0" fontId="2" fillId="0" borderId="1" xfId="0" applyFont="1" applyBorder="1" applyAlignment="1">
      <alignment horizontal="center" vertical="top"/>
    </xf>
    <xf numFmtId="0" fontId="2" fillId="0" borderId="1" xfId="0" applyFont="1" applyBorder="1" applyAlignment="1">
      <alignment horizontal="center"/>
    </xf>
    <xf numFmtId="0" fontId="7" fillId="0" borderId="0" xfId="0" applyFont="1"/>
    <xf numFmtId="0" fontId="7" fillId="0" borderId="0" xfId="0" applyFont="1" applyAlignment="1">
      <alignment horizontal="center" vertical="center" wrapText="1"/>
    </xf>
    <xf numFmtId="0" fontId="33" fillId="0" borderId="0" xfId="0" applyFont="1" applyAlignment="1">
      <alignment horizontal="center"/>
    </xf>
    <xf numFmtId="0" fontId="13" fillId="0" borderId="0" xfId="0" applyFont="1" applyBorder="1"/>
    <xf numFmtId="3" fontId="13" fillId="0" borderId="6" xfId="0" applyNumberFormat="1" applyFont="1" applyBorder="1" applyAlignment="1">
      <alignment horizontal="center" vertical="center" wrapText="1"/>
    </xf>
    <xf numFmtId="0" fontId="13" fillId="0" borderId="0" xfId="0" applyFont="1" applyBorder="1" applyAlignment="1">
      <alignment horizontal="left" wrapText="1" indent="1"/>
    </xf>
    <xf numFmtId="0" fontId="34" fillId="0" borderId="0" xfId="0" applyFont="1"/>
    <xf numFmtId="0" fontId="17" fillId="0" borderId="0" xfId="0" applyFont="1"/>
    <xf numFmtId="0" fontId="35" fillId="0" borderId="0" xfId="0" applyFont="1"/>
    <xf numFmtId="0" fontId="13" fillId="0" borderId="1" xfId="0" applyFont="1" applyBorder="1" applyAlignment="1">
      <alignment horizontal="center" wrapText="1"/>
    </xf>
    <xf numFmtId="0" fontId="14" fillId="0" borderId="0" xfId="0" applyFont="1" applyAlignment="1">
      <alignment vertical="center" wrapText="1"/>
    </xf>
    <xf numFmtId="0" fontId="0" fillId="0" borderId="0" xfId="0" applyAlignment="1">
      <alignment horizontal="right" vertical="center" wrapText="1"/>
    </xf>
    <xf numFmtId="0" fontId="0" fillId="0" borderId="0" xfId="0" applyAlignment="1">
      <alignment horizontal="right"/>
    </xf>
    <xf numFmtId="0" fontId="13" fillId="0" borderId="5" xfId="0" applyFont="1" applyBorder="1" applyAlignment="1">
      <alignment horizontal="center" vertical="center" wrapText="1"/>
    </xf>
    <xf numFmtId="3" fontId="0" fillId="0" borderId="0" xfId="0" applyNumberFormat="1"/>
    <xf numFmtId="3" fontId="13"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13" fillId="0" borderId="0" xfId="0" applyFont="1" applyBorder="1" applyAlignment="1">
      <alignment vertical="center" wrapText="1"/>
    </xf>
    <xf numFmtId="0" fontId="2" fillId="0" borderId="0" xfId="0" applyFont="1" applyBorder="1" applyAlignment="1">
      <alignment vertical="center" wrapText="1"/>
    </xf>
    <xf numFmtId="0" fontId="0" fillId="0" borderId="0" xfId="0" applyAlignment="1">
      <alignment vertical="center" wrapText="1"/>
    </xf>
    <xf numFmtId="0" fontId="3" fillId="0" borderId="0" xfId="11" applyFont="1"/>
    <xf numFmtId="0" fontId="3" fillId="0" borderId="0" xfId="11" applyFont="1" applyAlignment="1">
      <alignment horizontal="right"/>
    </xf>
    <xf numFmtId="0" fontId="2" fillId="0" borderId="0" xfId="11" applyFont="1"/>
    <xf numFmtId="0" fontId="21" fillId="0" borderId="0" xfId="11"/>
    <xf numFmtId="0" fontId="2" fillId="0" borderId="0" xfId="11" applyFont="1" applyAlignment="1"/>
    <xf numFmtId="0" fontId="21" fillId="0" borderId="0" xfId="11" applyAlignment="1"/>
    <xf numFmtId="0" fontId="2" fillId="0" borderId="0" xfId="11" applyFont="1" applyBorder="1" applyAlignment="1">
      <alignment horizontal="center" vertical="top"/>
    </xf>
    <xf numFmtId="0" fontId="2" fillId="0" borderId="1" xfId="11" applyFont="1" applyBorder="1" applyAlignment="1">
      <alignment horizontal="center"/>
    </xf>
    <xf numFmtId="0" fontId="2" fillId="0" borderId="1" xfId="11" applyFont="1" applyBorder="1" applyAlignment="1">
      <alignment horizontal="left"/>
    </xf>
    <xf numFmtId="0" fontId="2" fillId="0" borderId="1" xfId="11" applyFont="1" applyBorder="1" applyAlignment="1">
      <alignment horizontal="center" vertical="center"/>
    </xf>
    <xf numFmtId="0" fontId="2" fillId="0" borderId="1" xfId="11" applyFont="1" applyBorder="1" applyAlignment="1">
      <alignment horizontal="left" wrapText="1"/>
    </xf>
    <xf numFmtId="0" fontId="2" fillId="0" borderId="1" xfId="11" applyFont="1" applyBorder="1" applyAlignment="1">
      <alignment horizontal="left" vertical="center"/>
    </xf>
    <xf numFmtId="0" fontId="3" fillId="0" borderId="0" xfId="11" applyFont="1" applyAlignment="1"/>
    <xf numFmtId="0" fontId="2" fillId="0" borderId="0" xfId="11" applyFont="1" applyAlignment="1">
      <alignment horizontal="right"/>
    </xf>
    <xf numFmtId="0" fontId="2" fillId="0" borderId="1" xfId="11" applyFont="1" applyBorder="1" applyAlignment="1">
      <alignment horizontal="center" vertical="center" wrapText="1"/>
    </xf>
    <xf numFmtId="0" fontId="2" fillId="0" borderId="1" xfId="11" applyFont="1" applyBorder="1" applyAlignment="1">
      <alignment horizontal="left" vertical="top"/>
    </xf>
    <xf numFmtId="0" fontId="2" fillId="0" borderId="1" xfId="11" applyFont="1" applyBorder="1" applyAlignment="1">
      <alignment horizontal="justify" vertical="top"/>
    </xf>
    <xf numFmtId="0" fontId="2" fillId="0" borderId="1" xfId="11" applyFont="1" applyBorder="1" applyAlignment="1">
      <alignment horizontal="justify"/>
    </xf>
    <xf numFmtId="0" fontId="2" fillId="0" borderId="1" xfId="11" applyFont="1" applyBorder="1" applyAlignment="1">
      <alignment horizontal="justify" vertical="center"/>
    </xf>
    <xf numFmtId="0" fontId="2" fillId="0" borderId="1" xfId="11" applyFont="1" applyBorder="1" applyAlignment="1"/>
    <xf numFmtId="0" fontId="2" fillId="0" borderId="1" xfId="11" applyFont="1" applyBorder="1"/>
    <xf numFmtId="0" fontId="2" fillId="0" borderId="1" xfId="11" applyFont="1" applyBorder="1" applyAlignment="1">
      <alignment horizontal="center" wrapText="1"/>
    </xf>
    <xf numFmtId="0" fontId="2" fillId="0" borderId="1" xfId="11" applyFont="1" applyBorder="1" applyAlignment="1">
      <alignment horizontal="center" vertical="top"/>
    </xf>
    <xf numFmtId="0" fontId="2" fillId="0" borderId="1" xfId="11" applyFont="1" applyBorder="1" applyAlignment="1">
      <alignment horizontal="left" vertical="top" indent="2"/>
    </xf>
    <xf numFmtId="0" fontId="2" fillId="0" borderId="1" xfId="11" applyFont="1" applyBorder="1" applyAlignment="1">
      <alignment horizontal="left" vertical="top" indent="3"/>
    </xf>
    <xf numFmtId="0" fontId="6" fillId="0" borderId="1" xfId="11" applyFont="1" applyBorder="1" applyAlignment="1">
      <alignment horizontal="center"/>
    </xf>
    <xf numFmtId="0" fontId="6" fillId="0" borderId="1" xfId="11" applyFont="1" applyBorder="1" applyAlignment="1">
      <alignment horizontal="left" vertical="center"/>
    </xf>
    <xf numFmtId="0" fontId="6" fillId="0" borderId="1" xfId="11" applyFont="1" applyBorder="1" applyAlignment="1">
      <alignment horizontal="center" vertical="top"/>
    </xf>
    <xf numFmtId="0" fontId="6" fillId="0" borderId="1" xfId="11" applyFont="1" applyBorder="1" applyAlignment="1">
      <alignment horizontal="left" vertical="top"/>
    </xf>
    <xf numFmtId="0" fontId="2" fillId="0" borderId="1" xfId="11" applyFont="1" applyBorder="1" applyAlignment="1">
      <alignment horizontal="left" vertical="top" indent="4"/>
    </xf>
    <xf numFmtId="0" fontId="14" fillId="2" borderId="0" xfId="0" applyFont="1" applyFill="1"/>
    <xf numFmtId="0" fontId="14" fillId="0" borderId="0" xfId="0" applyFont="1" applyAlignment="1">
      <alignment horizontal="right" vertical="center"/>
    </xf>
    <xf numFmtId="0" fontId="13" fillId="2" borderId="0" xfId="0" applyFont="1" applyFill="1" applyBorder="1"/>
    <xf numFmtId="0" fontId="13" fillId="0" borderId="0" xfId="0" applyFont="1" applyBorder="1" applyAlignment="1">
      <alignment horizontal="center" vertical="center"/>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2" borderId="1" xfId="0" applyFont="1" applyFill="1" applyBorder="1" applyAlignment="1">
      <alignment wrapText="1"/>
    </xf>
    <xf numFmtId="0" fontId="13" fillId="2" borderId="1" xfId="0" applyFont="1" applyFill="1" applyBorder="1" applyAlignment="1">
      <alignment vertical="center" wrapText="1"/>
    </xf>
    <xf numFmtId="0" fontId="13" fillId="2" borderId="6" xfId="0" applyFont="1" applyFill="1" applyBorder="1" applyAlignment="1">
      <alignment wrapText="1"/>
    </xf>
    <xf numFmtId="0" fontId="36" fillId="0" borderId="0" xfId="0" applyFont="1" applyBorder="1" applyAlignment="1">
      <alignment wrapText="1"/>
    </xf>
    <xf numFmtId="0" fontId="2" fillId="0" borderId="1" xfId="0" applyFont="1" applyBorder="1" applyAlignment="1">
      <alignment horizontal="center" vertical="center" wrapText="1"/>
    </xf>
    <xf numFmtId="0" fontId="2" fillId="0" borderId="1" xfId="0" applyFont="1" applyBorder="1" applyAlignment="1">
      <alignment wrapText="1"/>
    </xf>
    <xf numFmtId="0" fontId="13" fillId="2" borderId="0" xfId="0" applyFont="1" applyFill="1"/>
    <xf numFmtId="0" fontId="7" fillId="0" borderId="0" xfId="0" applyFont="1" applyBorder="1" applyAlignment="1">
      <alignment horizontal="center" wrapText="1"/>
    </xf>
    <xf numFmtId="0" fontId="13" fillId="0" borderId="1" xfId="0" applyFont="1" applyBorder="1" applyAlignment="1">
      <alignment horizontal="left" wrapText="1"/>
    </xf>
    <xf numFmtId="0" fontId="13" fillId="0" borderId="0" xfId="0" applyFont="1" applyAlignment="1">
      <alignment horizontal="center"/>
    </xf>
    <xf numFmtId="0" fontId="2" fillId="2" borderId="0" xfId="1" applyFont="1" applyFill="1" applyBorder="1" applyAlignment="1">
      <alignment horizontal="right"/>
    </xf>
    <xf numFmtId="0" fontId="2" fillId="2" borderId="0" xfId="1" applyFont="1" applyFill="1" applyBorder="1" applyAlignment="1">
      <alignment horizontal="center" wrapText="1"/>
    </xf>
    <xf numFmtId="0" fontId="2" fillId="2" borderId="0" xfId="1" applyFont="1" applyFill="1" applyAlignment="1">
      <alignment horizontal="center" wrapText="1"/>
    </xf>
    <xf numFmtId="49" fontId="2" fillId="2" borderId="1" xfId="0"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3" fillId="2" borderId="0" xfId="1" applyFont="1" applyFill="1" applyBorder="1" applyAlignment="1">
      <alignment horizontal="right"/>
    </xf>
    <xf numFmtId="0" fontId="2" fillId="2" borderId="0" xfId="1" applyFont="1" applyFill="1" applyBorder="1" applyAlignment="1">
      <alignment horizontal="center"/>
    </xf>
    <xf numFmtId="0" fontId="3" fillId="2" borderId="0" xfId="1" applyFont="1" applyFill="1" applyAlignment="1">
      <alignment horizontal="right"/>
    </xf>
    <xf numFmtId="0" fontId="3" fillId="2" borderId="0" xfId="1" applyFont="1" applyFill="1" applyBorder="1" applyAlignment="1">
      <alignment horizontal="right"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4" fillId="2" borderId="0" xfId="1" applyFont="1" applyFill="1" applyBorder="1" applyAlignment="1">
      <alignment horizontal="left"/>
    </xf>
    <xf numFmtId="0" fontId="4" fillId="2" borderId="0" xfId="1" applyFont="1" applyFill="1" applyBorder="1" applyAlignment="1">
      <alignment horizontal="left" vertical="top"/>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5" fillId="2" borderId="0" xfId="1" applyFont="1" applyFill="1" applyBorder="1" applyAlignment="1">
      <alignment horizontal="left"/>
    </xf>
    <xf numFmtId="0" fontId="5" fillId="2" borderId="0" xfId="1" applyFont="1" applyFill="1" applyBorder="1" applyAlignment="1">
      <alignment horizontal="left" vertical="top" wrapText="1"/>
    </xf>
    <xf numFmtId="0" fontId="5" fillId="2" borderId="0" xfId="1" applyFont="1" applyFill="1" applyBorder="1" applyAlignment="1">
      <alignment horizontal="left" wrapText="1"/>
    </xf>
    <xf numFmtId="0" fontId="9" fillId="2" borderId="2" xfId="1" applyNumberFormat="1" applyFont="1" applyFill="1" applyBorder="1" applyAlignment="1" applyProtection="1">
      <alignment horizontal="center" vertical="center"/>
      <protection locked="0"/>
    </xf>
    <xf numFmtId="0" fontId="9" fillId="2" borderId="3" xfId="1" applyNumberFormat="1" applyFont="1" applyFill="1" applyBorder="1" applyAlignment="1" applyProtection="1">
      <alignment horizontal="center" vertical="center"/>
      <protection locked="0"/>
    </xf>
    <xf numFmtId="0" fontId="9" fillId="2" borderId="4" xfId="1" applyNumberFormat="1" applyFont="1" applyFill="1" applyBorder="1" applyAlignment="1" applyProtection="1">
      <alignment horizontal="center" vertical="center"/>
      <protection locked="0"/>
    </xf>
    <xf numFmtId="0" fontId="5" fillId="2" borderId="0" xfId="1" applyNumberFormat="1" applyFont="1" applyFill="1" applyBorder="1" applyAlignment="1" applyProtection="1">
      <alignment horizontal="left" vertical="center" wrapText="1"/>
      <protection locked="0"/>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0" fontId="16" fillId="2" borderId="0" xfId="1" applyFont="1" applyFill="1" applyBorder="1" applyAlignment="1">
      <alignment horizontal="left" wrapTex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 xfId="1" applyFont="1" applyFill="1" applyBorder="1" applyAlignment="1">
      <alignment horizontal="center" vertical="center"/>
    </xf>
    <xf numFmtId="0" fontId="12" fillId="2" borderId="0" xfId="1" applyFont="1" applyFill="1" applyBorder="1" applyAlignment="1">
      <alignment horizontal="left" vertical="center" wrapText="1"/>
    </xf>
    <xf numFmtId="0" fontId="3" fillId="2" borderId="0" xfId="1" applyFont="1" applyFill="1" applyBorder="1" applyAlignment="1">
      <alignment horizontal="left"/>
    </xf>
    <xf numFmtId="0" fontId="9" fillId="2" borderId="2" xfId="1" applyFont="1" applyFill="1" applyBorder="1" applyAlignment="1">
      <alignment horizontal="center" vertical="top" wrapText="1"/>
    </xf>
    <xf numFmtId="0" fontId="9" fillId="2" borderId="3" xfId="1" applyFont="1" applyFill="1" applyBorder="1" applyAlignment="1">
      <alignment horizontal="center" vertical="top" wrapText="1"/>
    </xf>
    <xf numFmtId="0" fontId="9" fillId="2" borderId="4" xfId="1" applyFont="1" applyFill="1" applyBorder="1" applyAlignment="1">
      <alignment horizontal="center" vertical="top" wrapText="1"/>
    </xf>
    <xf numFmtId="0" fontId="19" fillId="0" borderId="2" xfId="3" applyFont="1" applyBorder="1" applyAlignment="1">
      <alignment horizontal="left" vertical="center" wrapText="1"/>
    </xf>
    <xf numFmtId="0" fontId="19" fillId="0" borderId="3" xfId="3" applyFont="1" applyBorder="1" applyAlignment="1">
      <alignment horizontal="left" vertical="center" wrapText="1"/>
    </xf>
    <xf numFmtId="0" fontId="19" fillId="0" borderId="4" xfId="3" applyFont="1" applyBorder="1" applyAlignment="1">
      <alignment horizontal="left" vertical="center" wrapText="1"/>
    </xf>
    <xf numFmtId="0" fontId="7" fillId="0" borderId="8" xfId="3" applyFont="1" applyBorder="1" applyAlignment="1">
      <alignment horizontal="left" vertical="center" wrapText="1"/>
    </xf>
    <xf numFmtId="0" fontId="13" fillId="0" borderId="0" xfId="3" applyFont="1" applyBorder="1" applyAlignment="1">
      <alignment horizontal="left" vertical="center" wrapText="1"/>
    </xf>
    <xf numFmtId="0" fontId="7" fillId="0" borderId="1" xfId="3" applyFont="1" applyBorder="1" applyAlignment="1">
      <alignment horizontal="center" vertical="center" wrapText="1"/>
    </xf>
    <xf numFmtId="0" fontId="7" fillId="0" borderId="1" xfId="3" applyFont="1" applyBorder="1" applyAlignment="1">
      <alignment vertical="center" wrapText="1"/>
    </xf>
    <xf numFmtId="3" fontId="7" fillId="0" borderId="1" xfId="3" applyNumberFormat="1" applyFont="1" applyBorder="1" applyAlignment="1">
      <alignment horizontal="center" vertical="center" wrapText="1"/>
    </xf>
    <xf numFmtId="0" fontId="19" fillId="3" borderId="2" xfId="3" applyFont="1" applyFill="1" applyBorder="1" applyAlignment="1">
      <alignment vertical="center" wrapText="1"/>
    </xf>
    <xf numFmtId="0" fontId="19" fillId="3" borderId="3" xfId="3" applyFont="1" applyFill="1" applyBorder="1" applyAlignment="1">
      <alignment vertical="center" wrapText="1"/>
    </xf>
    <xf numFmtId="0" fontId="19" fillId="3" borderId="4" xfId="3" applyFont="1" applyFill="1" applyBorder="1" applyAlignment="1">
      <alignment vertical="center" wrapText="1"/>
    </xf>
    <xf numFmtId="0" fontId="19" fillId="0" borderId="2" xfId="3" applyFont="1" applyBorder="1" applyAlignment="1">
      <alignment vertical="center" wrapText="1"/>
    </xf>
    <xf numFmtId="0" fontId="19" fillId="0" borderId="3" xfId="3" applyFont="1" applyBorder="1" applyAlignment="1">
      <alignment vertical="center" wrapText="1"/>
    </xf>
    <xf numFmtId="0" fontId="19" fillId="0" borderId="4" xfId="3" applyFont="1" applyBorder="1" applyAlignment="1">
      <alignment vertical="center" wrapText="1"/>
    </xf>
    <xf numFmtId="1" fontId="2" fillId="2" borderId="0" xfId="3" applyNumberFormat="1" applyFont="1" applyFill="1" applyBorder="1" applyAlignment="1" applyProtection="1">
      <alignment horizontal="center" vertical="center" wrapText="1"/>
    </xf>
    <xf numFmtId="0" fontId="19" fillId="3" borderId="2" xfId="3" applyFont="1" applyFill="1" applyBorder="1" applyAlignment="1">
      <alignment horizontal="left" vertical="center" wrapText="1"/>
    </xf>
    <xf numFmtId="0" fontId="19" fillId="3" borderId="3" xfId="3" applyFont="1" applyFill="1" applyBorder="1" applyAlignment="1">
      <alignment horizontal="left" vertical="center" wrapText="1"/>
    </xf>
    <xf numFmtId="0" fontId="19" fillId="3" borderId="4" xfId="3" applyFont="1" applyFill="1" applyBorder="1" applyAlignment="1">
      <alignment horizontal="left" vertical="center" wrapText="1"/>
    </xf>
    <xf numFmtId="0" fontId="7" fillId="0" borderId="5" xfId="3" applyFont="1" applyBorder="1" applyAlignment="1">
      <alignment horizontal="center" vertical="center" wrapText="1"/>
    </xf>
    <xf numFmtId="0" fontId="13" fillId="3" borderId="1"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4" fillId="0" borderId="0" xfId="3" applyFont="1" applyAlignment="1">
      <alignment horizontal="right" vertical="center"/>
    </xf>
    <xf numFmtId="0" fontId="14" fillId="0" borderId="0" xfId="3" applyFont="1" applyAlignment="1">
      <alignment horizontal="right" vertical="center" wrapText="1"/>
    </xf>
    <xf numFmtId="0" fontId="18" fillId="0" borderId="0" xfId="3" applyFont="1" applyAlignment="1">
      <alignment horizontal="right" vertical="center" wrapText="1"/>
    </xf>
    <xf numFmtId="0" fontId="7" fillId="0" borderId="0" xfId="3" applyFont="1" applyAlignment="1">
      <alignment horizontal="center" vertical="center" wrapText="1"/>
    </xf>
    <xf numFmtId="0" fontId="6" fillId="2" borderId="2" xfId="8" applyFont="1" applyFill="1" applyBorder="1" applyAlignment="1" applyProtection="1">
      <alignment horizontal="center" vertical="center" wrapText="1"/>
    </xf>
    <xf numFmtId="0" fontId="6" fillId="2" borderId="3" xfId="8" applyFont="1" applyFill="1" applyBorder="1" applyAlignment="1" applyProtection="1">
      <alignment horizontal="center" vertical="center" wrapText="1"/>
    </xf>
    <xf numFmtId="0" fontId="6" fillId="2" borderId="2" xfId="5" applyFont="1" applyFill="1" applyBorder="1" applyAlignment="1" applyProtection="1">
      <alignment horizontal="center" vertical="center" wrapText="1"/>
    </xf>
    <xf numFmtId="0" fontId="6" fillId="2" borderId="3" xfId="5" applyFont="1" applyFill="1" applyBorder="1" applyAlignment="1" applyProtection="1">
      <alignment horizontal="center" vertical="center" wrapText="1"/>
    </xf>
    <xf numFmtId="0" fontId="13" fillId="0" borderId="0" xfId="5" applyFont="1" applyBorder="1" applyAlignment="1">
      <alignment horizontal="left" vertical="center" wrapText="1"/>
    </xf>
    <xf numFmtId="49" fontId="6" fillId="2" borderId="2" xfId="5" applyNumberFormat="1" applyFont="1" applyFill="1" applyBorder="1" applyAlignment="1" applyProtection="1">
      <alignment horizontal="center" vertical="center" wrapText="1"/>
    </xf>
    <xf numFmtId="49" fontId="6" fillId="2" borderId="3" xfId="5" applyNumberFormat="1" applyFont="1" applyFill="1" applyBorder="1" applyAlignment="1" applyProtection="1">
      <alignment horizontal="center" vertical="center" wrapText="1"/>
    </xf>
    <xf numFmtId="0" fontId="6" fillId="2" borderId="1" xfId="5" applyFont="1" applyFill="1" applyBorder="1" applyAlignment="1" applyProtection="1">
      <alignment horizontal="center" vertical="center" wrapText="1"/>
    </xf>
    <xf numFmtId="0" fontId="6" fillId="2" borderId="2" xfId="9" applyFont="1" applyFill="1" applyBorder="1" applyAlignment="1" applyProtection="1">
      <alignment horizontal="center" vertical="center" wrapText="1"/>
    </xf>
    <xf numFmtId="0" fontId="6" fillId="2" borderId="3" xfId="9" applyFont="1" applyFill="1" applyBorder="1" applyAlignment="1" applyProtection="1">
      <alignment horizontal="center" vertical="center" wrapText="1"/>
    </xf>
    <xf numFmtId="0" fontId="6" fillId="2" borderId="7" xfId="8" applyFont="1" applyFill="1" applyBorder="1" applyAlignment="1" applyProtection="1">
      <alignment horizontal="center" vertical="center" wrapText="1"/>
    </xf>
    <xf numFmtId="0" fontId="6" fillId="2" borderId="7" xfId="5" applyFont="1" applyFill="1" applyBorder="1" applyAlignment="1" applyProtection="1">
      <alignment horizontal="center" vertical="center" wrapText="1"/>
    </xf>
    <xf numFmtId="0" fontId="6" fillId="2" borderId="9" xfId="5" applyFont="1" applyFill="1" applyBorder="1" applyAlignment="1" applyProtection="1">
      <alignment horizontal="center" vertical="center" wrapText="1"/>
    </xf>
    <xf numFmtId="0" fontId="6" fillId="2" borderId="5" xfId="5" applyFont="1" applyFill="1" applyBorder="1" applyAlignment="1" applyProtection="1">
      <alignment horizontal="center" vertical="center" wrapText="1"/>
    </xf>
    <xf numFmtId="0" fontId="6" fillId="2" borderId="1" xfId="8" applyFont="1" applyFill="1" applyBorder="1" applyAlignment="1" applyProtection="1">
      <alignment horizontal="center" vertical="center" wrapText="1"/>
    </xf>
    <xf numFmtId="0" fontId="6" fillId="2" borderId="2" xfId="5" applyNumberFormat="1" applyFont="1" applyFill="1" applyBorder="1" applyAlignment="1" applyProtection="1">
      <alignment horizontal="center" vertical="center" wrapText="1"/>
    </xf>
    <xf numFmtId="0" fontId="6" fillId="2" borderId="3" xfId="5" applyNumberFormat="1" applyFont="1" applyFill="1" applyBorder="1" applyAlignment="1" applyProtection="1">
      <alignment horizontal="center" vertical="center" wrapText="1"/>
    </xf>
    <xf numFmtId="3" fontId="25" fillId="2" borderId="0" xfId="5" applyNumberFormat="1" applyFont="1" applyFill="1" applyBorder="1" applyAlignment="1">
      <alignment horizontal="center" vertical="center" wrapText="1"/>
    </xf>
    <xf numFmtId="1" fontId="3" fillId="0" borderId="0" xfId="6" applyNumberFormat="1" applyFont="1" applyAlignment="1">
      <alignment horizontal="right" vertical="center"/>
    </xf>
    <xf numFmtId="0" fontId="2" fillId="2" borderId="0" xfId="5" applyFont="1" applyFill="1" applyAlignment="1">
      <alignment horizontal="center" vertical="center" wrapText="1"/>
    </xf>
    <xf numFmtId="2" fontId="24" fillId="2" borderId="1" xfId="5" applyNumberFormat="1" applyFont="1" applyFill="1" applyBorder="1" applyAlignment="1" applyProtection="1">
      <alignment horizontal="center" vertical="center" wrapText="1"/>
    </xf>
    <xf numFmtId="0" fontId="24" fillId="2" borderId="1" xfId="5" applyFont="1" applyFill="1" applyBorder="1" applyAlignment="1" applyProtection="1">
      <alignment horizontal="center" vertical="center" wrapText="1"/>
    </xf>
    <xf numFmtId="1" fontId="2" fillId="2" borderId="1" xfId="5" applyNumberFormat="1" applyFont="1" applyFill="1" applyBorder="1" applyAlignment="1" applyProtection="1">
      <alignment horizontal="center" vertical="center"/>
      <protection locked="0"/>
    </xf>
    <xf numFmtId="1" fontId="2" fillId="2" borderId="1" xfId="5"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3" fontId="13" fillId="0" borderId="1" xfId="0" applyNumberFormat="1" applyFont="1" applyBorder="1" applyAlignment="1">
      <alignment horizontal="center" vertical="center"/>
    </xf>
    <xf numFmtId="0" fontId="14" fillId="0" borderId="0" xfId="0" applyFont="1" applyAlignment="1">
      <alignment horizontal="right"/>
    </xf>
    <xf numFmtId="0" fontId="13" fillId="0" borderId="0" xfId="0" applyFont="1" applyAlignment="1">
      <alignment horizontal="center" vertical="center" wrapText="1"/>
    </xf>
    <xf numFmtId="0" fontId="31" fillId="0" borderId="1" xfId="0" applyFont="1" applyBorder="1" applyAlignment="1">
      <alignment horizontal="center" wrapText="1"/>
    </xf>
    <xf numFmtId="0" fontId="15" fillId="0" borderId="1" xfId="0" applyFont="1" applyBorder="1" applyAlignment="1">
      <alignment horizontal="center"/>
    </xf>
    <xf numFmtId="0" fontId="7" fillId="0" borderId="0" xfId="0" applyFont="1" applyAlignment="1">
      <alignment horizontal="center" vertical="center" wrapText="1"/>
    </xf>
    <xf numFmtId="0" fontId="13" fillId="0" borderId="0" xfId="0" applyFont="1" applyAlignment="1">
      <alignment horizontal="center"/>
    </xf>
    <xf numFmtId="0" fontId="13" fillId="0" borderId="8" xfId="0" applyFont="1" applyBorder="1" applyAlignment="1">
      <alignment horizontal="right"/>
    </xf>
    <xf numFmtId="0" fontId="2" fillId="2" borderId="0" xfId="0" applyFont="1" applyFill="1" applyAlignment="1">
      <alignment horizontal="left" vertical="top" wrapText="1"/>
    </xf>
    <xf numFmtId="0" fontId="29" fillId="0" borderId="0" xfId="0" applyFont="1" applyAlignment="1">
      <alignment horizontal="center" wrapText="1"/>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3" fontId="13" fillId="0" borderId="6" xfId="0" applyNumberFormat="1" applyFont="1" applyBorder="1" applyAlignment="1">
      <alignment horizontal="center" vertical="center" wrapText="1"/>
    </xf>
    <xf numFmtId="3" fontId="13" fillId="0" borderId="10" xfId="0" applyNumberFormat="1" applyFont="1" applyBorder="1" applyAlignment="1">
      <alignment horizontal="center" vertical="center" wrapText="1"/>
    </xf>
    <xf numFmtId="3" fontId="13" fillId="0" borderId="7" xfId="0" applyNumberFormat="1" applyFont="1" applyBorder="1" applyAlignment="1">
      <alignment horizontal="center" vertical="center" wrapText="1"/>
    </xf>
    <xf numFmtId="0" fontId="13" fillId="0" borderId="8" xfId="0" applyFont="1" applyBorder="1" applyAlignment="1">
      <alignment horizontal="right" wrapText="1"/>
    </xf>
    <xf numFmtId="0" fontId="31" fillId="0" borderId="1" xfId="0" applyFont="1" applyBorder="1" applyAlignment="1">
      <alignment horizont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13" fillId="0" borderId="0" xfId="0" applyFont="1" applyBorder="1" applyAlignment="1">
      <alignment horizontal="center" wrapText="1"/>
    </xf>
    <xf numFmtId="0" fontId="2" fillId="0" borderId="0" xfId="0" applyFont="1" applyBorder="1" applyAlignment="1">
      <alignment horizontal="left" vertical="top" wrapText="1"/>
    </xf>
    <xf numFmtId="0" fontId="2" fillId="0" borderId="0" xfId="0" applyFont="1" applyBorder="1" applyAlignment="1">
      <alignment horizontal="left" vertical="center" wrapText="1"/>
    </xf>
    <xf numFmtId="0" fontId="2" fillId="0" borderId="0" xfId="0" applyFont="1" applyBorder="1" applyAlignment="1">
      <alignment horizontal="left" wrapText="1"/>
    </xf>
    <xf numFmtId="0" fontId="7" fillId="0" borderId="0" xfId="0" applyFont="1" applyAlignment="1">
      <alignment horizontal="center"/>
    </xf>
    <xf numFmtId="0" fontId="13" fillId="0" borderId="0" xfId="0" applyFont="1" applyBorder="1" applyAlignment="1">
      <alignment horizontal="center"/>
    </xf>
    <xf numFmtId="0" fontId="13" fillId="0" borderId="3" xfId="0" applyFont="1" applyBorder="1" applyAlignment="1">
      <alignment horizontal="center" wrapText="1"/>
    </xf>
    <xf numFmtId="0" fontId="13" fillId="0" borderId="4" xfId="0" applyFont="1" applyBorder="1" applyAlignment="1">
      <alignment horizontal="center" wrapText="1"/>
    </xf>
    <xf numFmtId="3" fontId="13" fillId="0" borderId="3" xfId="0" applyNumberFormat="1" applyFont="1" applyBorder="1" applyAlignment="1">
      <alignment horizontal="center" wrapText="1"/>
    </xf>
    <xf numFmtId="3" fontId="13" fillId="0" borderId="4" xfId="0" applyNumberFormat="1" applyFont="1" applyBorder="1" applyAlignment="1">
      <alignment horizontal="center" wrapText="1"/>
    </xf>
    <xf numFmtId="0" fontId="13" fillId="0" borderId="0" xfId="0" applyFont="1" applyAlignment="1">
      <alignment horizontal="left" vertical="top"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3" fontId="13" fillId="0" borderId="2" xfId="0" applyNumberFormat="1" applyFont="1" applyBorder="1" applyAlignment="1">
      <alignment horizontal="center" vertical="center" wrapText="1"/>
    </xf>
    <xf numFmtId="3" fontId="13" fillId="0" borderId="4" xfId="0" applyNumberFormat="1" applyFont="1" applyBorder="1" applyAlignment="1">
      <alignment horizontal="center" vertical="center" wrapText="1"/>
    </xf>
    <xf numFmtId="0" fontId="2" fillId="0" borderId="0" xfId="11" applyFont="1" applyAlignment="1">
      <alignment horizontal="left" wrapText="1"/>
    </xf>
    <xf numFmtId="0" fontId="3" fillId="0" borderId="0" xfId="11" applyFont="1" applyAlignment="1">
      <alignment horizontal="right"/>
    </xf>
    <xf numFmtId="0" fontId="2" fillId="0" borderId="0" xfId="11" applyFont="1" applyBorder="1" applyAlignment="1">
      <alignment horizontal="center" vertical="top"/>
    </xf>
    <xf numFmtId="0" fontId="32" fillId="0" borderId="2" xfId="11" applyFont="1" applyBorder="1" applyAlignment="1">
      <alignment horizontal="center" vertical="center" wrapText="1"/>
    </xf>
    <xf numFmtId="0" fontId="32" fillId="0" borderId="4" xfId="11" applyFont="1" applyBorder="1" applyAlignment="1">
      <alignment horizontal="center" vertical="center" wrapText="1"/>
    </xf>
    <xf numFmtId="0" fontId="32" fillId="0" borderId="2" xfId="11" applyFont="1" applyBorder="1" applyAlignment="1">
      <alignment horizontal="center" wrapText="1"/>
    </xf>
    <xf numFmtId="0" fontId="32" fillId="0" borderId="4" xfId="11" applyFont="1" applyBorder="1" applyAlignment="1">
      <alignment horizontal="center" wrapText="1"/>
    </xf>
    <xf numFmtId="0" fontId="2" fillId="0" borderId="1" xfId="11" applyFont="1" applyBorder="1" applyAlignment="1">
      <alignment horizontal="left" wrapText="1"/>
    </xf>
    <xf numFmtId="0" fontId="2" fillId="0" borderId="1" xfId="11" applyFont="1" applyBorder="1" applyAlignment="1">
      <alignment horizontal="left" vertical="top" wrapText="1"/>
    </xf>
    <xf numFmtId="0" fontId="2" fillId="0" borderId="1" xfId="11" applyFont="1" applyBorder="1" applyAlignment="1">
      <alignment horizontal="center" vertical="top"/>
    </xf>
    <xf numFmtId="0" fontId="2" fillId="0" borderId="1" xfId="11" applyFont="1" applyBorder="1" applyAlignment="1">
      <alignment horizontal="center" vertical="center"/>
    </xf>
    <xf numFmtId="0" fontId="6" fillId="0" borderId="1" xfId="11" applyFont="1" applyBorder="1" applyAlignment="1">
      <alignment horizontal="center" vertical="center" wrapText="1"/>
    </xf>
    <xf numFmtId="0" fontId="2" fillId="0" borderId="1" xfId="11" applyFont="1" applyBorder="1" applyAlignment="1">
      <alignment horizontal="center" vertical="center" wrapText="1"/>
    </xf>
    <xf numFmtId="0" fontId="2" fillId="0" borderId="1" xfId="11" applyFont="1" applyBorder="1" applyAlignment="1">
      <alignment horizontal="left" vertical="top" indent="8"/>
    </xf>
    <xf numFmtId="0" fontId="6" fillId="0" borderId="1" xfId="11" applyFont="1" applyBorder="1" applyAlignment="1">
      <alignment horizontal="center" wrapText="1"/>
    </xf>
    <xf numFmtId="0" fontId="2" fillId="0" borderId="1" xfId="11" applyFont="1" applyBorder="1" applyAlignment="1">
      <alignment horizontal="center" wrapText="1"/>
    </xf>
    <xf numFmtId="0" fontId="2" fillId="0" borderId="1" xfId="11" applyFont="1" applyBorder="1" applyAlignment="1">
      <alignment horizontal="center"/>
    </xf>
    <xf numFmtId="0" fontId="2" fillId="0" borderId="1" xfId="11" applyFont="1" applyBorder="1" applyAlignment="1">
      <alignment horizontal="left" vertical="top" indent="10"/>
    </xf>
    <xf numFmtId="0" fontId="6" fillId="0" borderId="1" xfId="11" applyFont="1" applyBorder="1" applyAlignment="1">
      <alignment horizontal="center" vertical="top" wrapText="1"/>
    </xf>
    <xf numFmtId="0" fontId="2" fillId="0" borderId="1" xfId="11" applyFont="1" applyBorder="1" applyAlignment="1">
      <alignment horizontal="center" vertical="top" wrapText="1"/>
    </xf>
    <xf numFmtId="0" fontId="3" fillId="0" borderId="0" xfId="11" applyFont="1" applyBorder="1" applyAlignment="1">
      <alignment horizontal="right"/>
    </xf>
    <xf numFmtId="0" fontId="2" fillId="0" borderId="0" xfId="11" applyFont="1" applyBorder="1" applyAlignment="1">
      <alignment horizontal="center" vertical="top" wrapText="1"/>
    </xf>
    <xf numFmtId="0" fontId="6" fillId="0" borderId="1" xfId="11" applyFont="1" applyBorder="1" applyAlignment="1">
      <alignment horizontal="center"/>
    </xf>
    <xf numFmtId="0" fontId="13" fillId="2" borderId="0" xfId="0" applyFont="1" applyFill="1" applyBorder="1" applyAlignment="1">
      <alignment horizontal="left" vertical="top" wrapText="1"/>
    </xf>
    <xf numFmtId="0" fontId="29" fillId="0" borderId="1" xfId="0" applyFont="1" applyBorder="1" applyAlignment="1">
      <alignment horizont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wrapText="1"/>
    </xf>
    <xf numFmtId="0" fontId="29" fillId="0" borderId="3" xfId="0" applyFont="1" applyBorder="1" applyAlignment="1">
      <alignment horizontal="center" wrapText="1"/>
    </xf>
    <xf numFmtId="0" fontId="29" fillId="0" borderId="4" xfId="0" applyFont="1" applyBorder="1" applyAlignment="1">
      <alignment horizontal="center" wrapText="1"/>
    </xf>
    <xf numFmtId="0" fontId="14" fillId="0" borderId="0" xfId="0" applyFont="1" applyAlignment="1">
      <alignment horizontal="right" vertical="center"/>
    </xf>
    <xf numFmtId="0" fontId="13" fillId="2" borderId="0" xfId="0" applyFont="1" applyFill="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1" fillId="0" borderId="1" xfId="0" applyFont="1" applyBorder="1" applyAlignment="1">
      <alignment horizontal="center"/>
    </xf>
    <xf numFmtId="0" fontId="0" fillId="0" borderId="0" xfId="0" applyAlignment="1">
      <alignment horizontal="right"/>
    </xf>
    <xf numFmtId="0" fontId="7" fillId="0" borderId="0" xfId="0" applyFont="1" applyBorder="1" applyAlignment="1">
      <alignment horizont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wrapText="1"/>
    </xf>
    <xf numFmtId="0" fontId="13" fillId="0" borderId="7" xfId="0" applyFont="1" applyBorder="1" applyAlignment="1">
      <alignment horizontal="center" wrapText="1"/>
    </xf>
  </cellXfs>
  <cellStyles count="12">
    <cellStyle name="Excel Built-in Normal" xfId="9"/>
    <cellStyle name="Обычный" xfId="0" builtinId="0"/>
    <cellStyle name="Обычный 2" xfId="1"/>
    <cellStyle name="Обычный 2 2" xfId="10"/>
    <cellStyle name="Обычный 3" xfId="3"/>
    <cellStyle name="Обычный 4" xfId="5"/>
    <cellStyle name="Обычный 5" xfId="11"/>
    <cellStyle name="Обычный_прейскурант ВСК" xfId="8"/>
    <cellStyle name="Процентный 2" xfId="4"/>
    <cellStyle name="Процентный 3" xfId="7"/>
    <cellStyle name="Финансовый 2" xfId="2"/>
    <cellStyle name="Финансовый 3" xf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17</xdr:row>
      <xdr:rowOff>66675</xdr:rowOff>
    </xdr:from>
    <xdr:ext cx="184731" cy="264560"/>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0" y="677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0</xdr:col>
      <xdr:colOff>0</xdr:colOff>
      <xdr:row>383</xdr:row>
      <xdr:rowOff>0</xdr:rowOff>
    </xdr:from>
    <xdr:ext cx="184731" cy="264560"/>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0" y="10981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14</xdr:col>
      <xdr:colOff>0</xdr:colOff>
      <xdr:row>17</xdr:row>
      <xdr:rowOff>66675</xdr:rowOff>
    </xdr:from>
    <xdr:ext cx="184731" cy="264560"/>
    <xdr:sp macro="" textlink="">
      <xdr:nvSpPr>
        <xdr:cNvPr id="4" name="TextBox 3">
          <a:extLst>
            <a:ext uri="{FF2B5EF4-FFF2-40B4-BE49-F238E27FC236}">
              <a16:creationId xmlns:a16="http://schemas.microsoft.com/office/drawing/2014/main" xmlns="" id="{00000000-0008-0000-0100-000002000000}"/>
            </a:ext>
          </a:extLst>
        </xdr:cNvPr>
        <xdr:cNvSpPr txBox="1"/>
      </xdr:nvSpPr>
      <xdr:spPr>
        <a:xfrm>
          <a:off x="16297275" y="677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oneCellAnchor>
    <xdr:from>
      <xdr:col>14</xdr:col>
      <xdr:colOff>0</xdr:colOff>
      <xdr:row>383</xdr:row>
      <xdr:rowOff>0</xdr:rowOff>
    </xdr:from>
    <xdr:ext cx="184731" cy="264560"/>
    <xdr:sp macro="" textlink="">
      <xdr:nvSpPr>
        <xdr:cNvPr id="5" name="TextBox 4">
          <a:extLst>
            <a:ext uri="{FF2B5EF4-FFF2-40B4-BE49-F238E27FC236}">
              <a16:creationId xmlns:a16="http://schemas.microsoft.com/office/drawing/2014/main" xmlns="" id="{00000000-0008-0000-0100-000003000000}"/>
            </a:ext>
          </a:extLst>
        </xdr:cNvPr>
        <xdr:cNvSpPr txBox="1"/>
      </xdr:nvSpPr>
      <xdr:spPr>
        <a:xfrm>
          <a:off x="16297275" y="10981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Q1055"/>
  <sheetViews>
    <sheetView tabSelected="1" view="pageBreakPreview" zoomScaleSheetLayoutView="100" workbookViewId="0">
      <selection activeCell="D10" sqref="D10"/>
    </sheetView>
  </sheetViews>
  <sheetFormatPr defaultRowHeight="18.75"/>
  <cols>
    <col min="1" max="1" width="12.28515625" style="1" bestFit="1" customWidth="1"/>
    <col min="2" max="2" width="84.140625" style="74" customWidth="1"/>
    <col min="3" max="3" width="39.85546875" style="75" customWidth="1"/>
    <col min="4" max="4" width="24.7109375" style="76" customWidth="1"/>
    <col min="5" max="6" width="9.140625" style="2"/>
    <col min="7" max="7" width="13.42578125" style="77" customWidth="1"/>
    <col min="8" max="8" width="30.140625" style="4" bestFit="1" customWidth="1"/>
    <col min="9" max="9" width="12" style="2" bestFit="1" customWidth="1"/>
    <col min="10" max="10" width="9.5703125" style="2" bestFit="1" customWidth="1"/>
    <col min="11" max="11" width="9.140625" style="4" hidden="1" customWidth="1"/>
    <col min="12" max="13" width="0" style="4" hidden="1" customWidth="1"/>
    <col min="14" max="14" width="0" style="2" hidden="1" customWidth="1"/>
    <col min="15" max="15" width="12.28515625" style="5" bestFit="1" customWidth="1"/>
    <col min="16" max="16" width="96.85546875" style="5" customWidth="1"/>
    <col min="17" max="17" width="13.42578125" style="14" customWidth="1"/>
    <col min="18" max="16384" width="9.140625" style="2"/>
  </cols>
  <sheetData>
    <row r="1" spans="1:17">
      <c r="B1" s="319" t="s">
        <v>0</v>
      </c>
      <c r="C1" s="319"/>
      <c r="D1" s="319"/>
      <c r="G1" s="3"/>
      <c r="P1" s="320"/>
      <c r="Q1" s="320"/>
    </row>
    <row r="2" spans="1:17">
      <c r="B2" s="321" t="s">
        <v>1</v>
      </c>
      <c r="C2" s="321"/>
      <c r="D2" s="321"/>
      <c r="G2" s="3"/>
      <c r="P2" s="320"/>
      <c r="Q2" s="320"/>
    </row>
    <row r="3" spans="1:17">
      <c r="B3" s="322" t="s">
        <v>1050</v>
      </c>
      <c r="C3" s="322"/>
      <c r="D3" s="322"/>
      <c r="G3" s="3"/>
      <c r="P3" s="320"/>
      <c r="Q3" s="320"/>
    </row>
    <row r="4" spans="1:17">
      <c r="B4" s="6"/>
      <c r="C4" s="7"/>
      <c r="D4" s="8"/>
      <c r="G4" s="3"/>
      <c r="P4" s="314"/>
      <c r="Q4" s="314"/>
    </row>
    <row r="5" spans="1:17">
      <c r="A5" s="315" t="s">
        <v>2</v>
      </c>
      <c r="B5" s="315"/>
      <c r="C5" s="315"/>
      <c r="D5" s="315"/>
      <c r="G5" s="9"/>
      <c r="P5" s="9"/>
      <c r="Q5" s="9"/>
    </row>
    <row r="6" spans="1:17" hidden="1">
      <c r="A6" s="316" t="s">
        <v>3</v>
      </c>
      <c r="B6" s="316"/>
      <c r="C6" s="316"/>
      <c r="D6" s="316"/>
      <c r="G6" s="10"/>
      <c r="P6" s="11"/>
      <c r="Q6" s="12"/>
    </row>
    <row r="7" spans="1:17">
      <c r="A7" s="316"/>
      <c r="B7" s="316"/>
      <c r="C7" s="316"/>
      <c r="D7" s="316"/>
      <c r="G7" s="10"/>
      <c r="P7" s="11"/>
      <c r="Q7" s="12"/>
    </row>
    <row r="8" spans="1:17">
      <c r="A8" s="316" t="s">
        <v>4</v>
      </c>
      <c r="B8" s="316"/>
      <c r="C8" s="316"/>
      <c r="D8" s="316"/>
      <c r="G8" s="13"/>
      <c r="P8" s="11"/>
    </row>
    <row r="9" spans="1:17">
      <c r="A9" s="317" t="s">
        <v>5</v>
      </c>
      <c r="B9" s="317" t="s">
        <v>6</v>
      </c>
      <c r="C9" s="318" t="s">
        <v>7</v>
      </c>
      <c r="D9" s="318"/>
      <c r="E9" s="4"/>
      <c r="F9" s="4"/>
      <c r="G9" s="14"/>
      <c r="P9" s="15"/>
    </row>
    <row r="10" spans="1:17" ht="246.75" customHeight="1">
      <c r="A10" s="317"/>
      <c r="B10" s="317"/>
      <c r="C10" s="16" t="s">
        <v>8</v>
      </c>
      <c r="D10" s="16" t="s">
        <v>9</v>
      </c>
      <c r="E10" s="4"/>
      <c r="F10" s="4"/>
      <c r="G10" s="17"/>
      <c r="O10" s="18"/>
      <c r="P10" s="18"/>
      <c r="Q10" s="17"/>
    </row>
    <row r="11" spans="1:17">
      <c r="A11" s="323" t="s">
        <v>10</v>
      </c>
      <c r="B11" s="324"/>
      <c r="C11" s="324"/>
      <c r="D11" s="325"/>
      <c r="E11" s="4"/>
      <c r="F11" s="4"/>
      <c r="G11" s="14"/>
      <c r="O11" s="326"/>
      <c r="P11" s="326"/>
    </row>
    <row r="12" spans="1:17">
      <c r="A12" s="19">
        <v>1001</v>
      </c>
      <c r="B12" s="20" t="s">
        <v>11</v>
      </c>
      <c r="C12" s="21">
        <v>882</v>
      </c>
      <c r="D12" s="22">
        <v>1008</v>
      </c>
      <c r="E12" s="4"/>
      <c r="F12" s="23"/>
      <c r="G12" s="24"/>
      <c r="I12" s="25"/>
      <c r="J12" s="26"/>
      <c r="N12" s="27"/>
      <c r="O12" s="28"/>
      <c r="P12" s="29"/>
    </row>
    <row r="13" spans="1:17">
      <c r="A13" s="19">
        <v>1002</v>
      </c>
      <c r="B13" s="20" t="s">
        <v>12</v>
      </c>
      <c r="C13" s="21">
        <v>693</v>
      </c>
      <c r="D13" s="22">
        <v>792</v>
      </c>
      <c r="E13" s="4"/>
      <c r="F13" s="4"/>
      <c r="G13" s="24"/>
      <c r="N13" s="27"/>
      <c r="O13" s="28"/>
      <c r="P13" s="29"/>
    </row>
    <row r="14" spans="1:17">
      <c r="A14" s="19">
        <v>1003</v>
      </c>
      <c r="B14" s="30" t="s">
        <v>13</v>
      </c>
      <c r="C14" s="21">
        <v>560</v>
      </c>
      <c r="D14" s="22">
        <v>640</v>
      </c>
      <c r="E14" s="4"/>
      <c r="F14" s="4"/>
      <c r="G14" s="24"/>
      <c r="N14" s="27"/>
      <c r="O14" s="28"/>
      <c r="P14" s="31"/>
    </row>
    <row r="15" spans="1:17">
      <c r="A15" s="19">
        <v>1004</v>
      </c>
      <c r="B15" s="30" t="s">
        <v>14</v>
      </c>
      <c r="C15" s="21">
        <v>406</v>
      </c>
      <c r="D15" s="22">
        <v>464</v>
      </c>
      <c r="E15" s="4"/>
      <c r="F15" s="4"/>
      <c r="G15" s="24"/>
      <c r="N15" s="27"/>
      <c r="O15" s="28"/>
      <c r="P15" s="31"/>
    </row>
    <row r="16" spans="1:17">
      <c r="A16" s="19">
        <v>1005</v>
      </c>
      <c r="B16" s="30" t="s">
        <v>15</v>
      </c>
      <c r="C16" s="21">
        <v>1036</v>
      </c>
      <c r="D16" s="22">
        <v>1184</v>
      </c>
      <c r="E16" s="4"/>
      <c r="F16" s="4"/>
      <c r="G16" s="24"/>
      <c r="N16" s="27"/>
      <c r="O16" s="28"/>
      <c r="P16" s="31"/>
    </row>
    <row r="17" spans="1:16">
      <c r="A17" s="19">
        <v>1006</v>
      </c>
      <c r="B17" s="30" t="s">
        <v>16</v>
      </c>
      <c r="C17" s="21">
        <v>714</v>
      </c>
      <c r="D17" s="22">
        <v>816</v>
      </c>
      <c r="E17" s="4"/>
      <c r="F17" s="4"/>
      <c r="G17" s="24"/>
      <c r="N17" s="27"/>
      <c r="O17" s="28"/>
      <c r="P17" s="31"/>
    </row>
    <row r="18" spans="1:16">
      <c r="A18" s="19">
        <v>1007</v>
      </c>
      <c r="B18" s="30" t="s">
        <v>17</v>
      </c>
      <c r="C18" s="21">
        <v>609</v>
      </c>
      <c r="D18" s="22">
        <v>696</v>
      </c>
      <c r="E18" s="4"/>
      <c r="F18" s="4"/>
      <c r="G18" s="24"/>
      <c r="N18" s="27"/>
      <c r="O18" s="28"/>
      <c r="P18" s="31"/>
    </row>
    <row r="19" spans="1:16">
      <c r="A19" s="19">
        <v>1008</v>
      </c>
      <c r="B19" s="30" t="s">
        <v>18</v>
      </c>
      <c r="C19" s="21">
        <v>399</v>
      </c>
      <c r="D19" s="22">
        <v>456</v>
      </c>
      <c r="E19" s="4"/>
      <c r="F19" s="4"/>
      <c r="G19" s="24"/>
      <c r="N19" s="4"/>
      <c r="O19" s="28"/>
      <c r="P19" s="31"/>
    </row>
    <row r="20" spans="1:16">
      <c r="A20" s="19">
        <v>1009</v>
      </c>
      <c r="B20" s="30" t="s">
        <v>19</v>
      </c>
      <c r="C20" s="21">
        <v>986.99999999999989</v>
      </c>
      <c r="D20" s="22">
        <v>1128</v>
      </c>
      <c r="E20" s="4"/>
      <c r="F20" s="4"/>
      <c r="G20" s="24"/>
      <c r="N20" s="27"/>
      <c r="O20" s="28"/>
      <c r="P20" s="31"/>
    </row>
    <row r="21" spans="1:16">
      <c r="A21" s="19">
        <v>1010</v>
      </c>
      <c r="B21" s="30" t="s">
        <v>20</v>
      </c>
      <c r="C21" s="21">
        <v>567</v>
      </c>
      <c r="D21" s="22">
        <v>648</v>
      </c>
      <c r="E21" s="4"/>
      <c r="F21" s="4"/>
      <c r="G21" s="24"/>
      <c r="N21" s="4"/>
      <c r="O21" s="28"/>
      <c r="P21" s="31"/>
    </row>
    <row r="22" spans="1:16">
      <c r="A22" s="19">
        <v>1011</v>
      </c>
      <c r="B22" s="30" t="s">
        <v>21</v>
      </c>
      <c r="C22" s="21">
        <v>406</v>
      </c>
      <c r="D22" s="22">
        <v>464</v>
      </c>
      <c r="E22" s="4"/>
      <c r="F22" s="4"/>
      <c r="G22" s="24"/>
      <c r="N22" s="4"/>
      <c r="O22" s="32"/>
      <c r="P22" s="31"/>
    </row>
    <row r="23" spans="1:16">
      <c r="A23" s="19">
        <v>1012</v>
      </c>
      <c r="B23" s="30" t="s">
        <v>22</v>
      </c>
      <c r="C23" s="21">
        <v>1021.9999999999999</v>
      </c>
      <c r="D23" s="22">
        <v>1168</v>
      </c>
      <c r="E23" s="4"/>
      <c r="F23" s="4"/>
      <c r="G23" s="24"/>
      <c r="N23" s="4"/>
      <c r="O23" s="28"/>
      <c r="P23" s="31"/>
    </row>
    <row r="24" spans="1:16">
      <c r="A24" s="19">
        <v>1013</v>
      </c>
      <c r="B24" s="30" t="s">
        <v>23</v>
      </c>
      <c r="C24" s="21">
        <v>861</v>
      </c>
      <c r="D24" s="22">
        <v>984</v>
      </c>
      <c r="E24" s="4"/>
      <c r="F24" s="4"/>
      <c r="G24" s="24"/>
      <c r="N24" s="4"/>
      <c r="O24" s="28"/>
      <c r="P24" s="31"/>
    </row>
    <row r="25" spans="1:16">
      <c r="A25" s="323" t="s">
        <v>24</v>
      </c>
      <c r="B25" s="324"/>
      <c r="C25" s="324"/>
      <c r="D25" s="325"/>
      <c r="E25" s="4"/>
      <c r="F25" s="4"/>
      <c r="G25" s="24"/>
      <c r="N25" s="4"/>
      <c r="O25" s="33"/>
      <c r="P25" s="15"/>
    </row>
    <row r="26" spans="1:16">
      <c r="A26" s="19">
        <v>16001</v>
      </c>
      <c r="B26" s="34" t="s">
        <v>25</v>
      </c>
      <c r="C26" s="21">
        <v>986.99999999999989</v>
      </c>
      <c r="D26" s="22">
        <v>1128</v>
      </c>
      <c r="E26" s="4"/>
      <c r="F26" s="4"/>
      <c r="G26" s="24"/>
      <c r="N26" s="4"/>
      <c r="O26" s="32"/>
      <c r="P26" s="15"/>
    </row>
    <row r="27" spans="1:16">
      <c r="A27" s="19">
        <v>16002</v>
      </c>
      <c r="B27" s="34" t="s">
        <v>26</v>
      </c>
      <c r="C27" s="21">
        <v>784</v>
      </c>
      <c r="D27" s="22">
        <v>896</v>
      </c>
      <c r="E27" s="4"/>
      <c r="F27" s="4"/>
      <c r="G27" s="24"/>
      <c r="N27" s="4"/>
      <c r="O27" s="32"/>
      <c r="P27" s="15"/>
    </row>
    <row r="28" spans="1:16">
      <c r="A28" s="19">
        <v>16003</v>
      </c>
      <c r="B28" s="34" t="s">
        <v>27</v>
      </c>
      <c r="C28" s="21">
        <v>448</v>
      </c>
      <c r="D28" s="22">
        <v>512</v>
      </c>
      <c r="E28" s="4"/>
      <c r="F28" s="4"/>
      <c r="G28" s="24"/>
      <c r="N28" s="4"/>
      <c r="O28" s="32"/>
      <c r="P28" s="15"/>
    </row>
    <row r="29" spans="1:16">
      <c r="A29" s="19">
        <v>16004</v>
      </c>
      <c r="B29" s="34" t="s">
        <v>28</v>
      </c>
      <c r="C29" s="21">
        <v>343</v>
      </c>
      <c r="D29" s="22">
        <v>392</v>
      </c>
      <c r="E29" s="4"/>
      <c r="F29" s="4"/>
      <c r="G29" s="24"/>
      <c r="N29" s="4"/>
      <c r="O29" s="32"/>
      <c r="P29" s="15"/>
    </row>
    <row r="30" spans="1:16">
      <c r="A30" s="19">
        <v>16005</v>
      </c>
      <c r="B30" s="34" t="s">
        <v>29</v>
      </c>
      <c r="C30" s="21">
        <v>385</v>
      </c>
      <c r="D30" s="22">
        <v>440</v>
      </c>
      <c r="E30" s="4"/>
      <c r="F30" s="4"/>
      <c r="G30" s="24"/>
      <c r="N30" s="4"/>
      <c r="O30" s="32"/>
      <c r="P30" s="15"/>
    </row>
    <row r="31" spans="1:16">
      <c r="A31" s="19">
        <v>16006</v>
      </c>
      <c r="B31" s="34" t="s">
        <v>30</v>
      </c>
      <c r="C31" s="21">
        <v>392</v>
      </c>
      <c r="D31" s="22">
        <v>448</v>
      </c>
      <c r="E31" s="4"/>
      <c r="F31" s="4"/>
      <c r="G31" s="24"/>
      <c r="N31" s="4"/>
      <c r="O31" s="32"/>
      <c r="P31" s="15"/>
    </row>
    <row r="32" spans="1:16">
      <c r="A32" s="323" t="s">
        <v>31</v>
      </c>
      <c r="B32" s="324"/>
      <c r="C32" s="324"/>
      <c r="D32" s="325"/>
      <c r="E32" s="4"/>
      <c r="F32" s="4"/>
      <c r="G32" s="24"/>
      <c r="N32" s="4"/>
      <c r="O32" s="33"/>
      <c r="P32" s="15"/>
    </row>
    <row r="33" spans="1:16">
      <c r="A33" s="19">
        <v>11001</v>
      </c>
      <c r="B33" s="30" t="s">
        <v>32</v>
      </c>
      <c r="C33" s="21">
        <v>986.99999999999989</v>
      </c>
      <c r="D33" s="22">
        <v>1128</v>
      </c>
      <c r="E33" s="4"/>
      <c r="F33" s="4"/>
      <c r="G33" s="24"/>
      <c r="N33" s="4"/>
      <c r="O33" s="28"/>
      <c r="P33" s="31"/>
    </row>
    <row r="34" spans="1:16">
      <c r="A34" s="19">
        <v>11002</v>
      </c>
      <c r="B34" s="30" t="s">
        <v>33</v>
      </c>
      <c r="C34" s="21">
        <v>756</v>
      </c>
      <c r="D34" s="22">
        <v>864</v>
      </c>
      <c r="E34" s="4"/>
      <c r="F34" s="4"/>
      <c r="G34" s="24"/>
      <c r="N34" s="4"/>
      <c r="O34" s="28"/>
      <c r="P34" s="31"/>
    </row>
    <row r="35" spans="1:16">
      <c r="A35" s="19">
        <v>11004</v>
      </c>
      <c r="B35" s="30" t="s">
        <v>34</v>
      </c>
      <c r="C35" s="21">
        <v>448</v>
      </c>
      <c r="D35" s="22">
        <v>512</v>
      </c>
      <c r="E35" s="4"/>
      <c r="F35" s="4"/>
      <c r="G35" s="24"/>
      <c r="N35" s="4"/>
      <c r="O35" s="28"/>
      <c r="P35" s="31"/>
    </row>
    <row r="36" spans="1:16">
      <c r="A36" s="19">
        <v>11005</v>
      </c>
      <c r="B36" s="30" t="s">
        <v>35</v>
      </c>
      <c r="C36" s="21">
        <v>343</v>
      </c>
      <c r="D36" s="22">
        <v>392</v>
      </c>
      <c r="E36" s="4"/>
      <c r="F36" s="4"/>
      <c r="G36" s="24"/>
      <c r="N36" s="4"/>
      <c r="O36" s="28"/>
      <c r="P36" s="31"/>
    </row>
    <row r="37" spans="1:16">
      <c r="A37" s="19">
        <v>11006</v>
      </c>
      <c r="B37" s="30" t="s">
        <v>36</v>
      </c>
      <c r="C37" s="21">
        <v>909.99999999999989</v>
      </c>
      <c r="D37" s="22">
        <v>1040</v>
      </c>
      <c r="E37" s="4"/>
      <c r="F37" s="4"/>
      <c r="G37" s="24"/>
      <c r="N37" s="4"/>
      <c r="O37" s="32"/>
      <c r="P37" s="31"/>
    </row>
    <row r="38" spans="1:16">
      <c r="A38" s="19">
        <v>11011</v>
      </c>
      <c r="B38" s="34" t="s">
        <v>37</v>
      </c>
      <c r="C38" s="21">
        <v>875</v>
      </c>
      <c r="D38" s="22">
        <v>1000</v>
      </c>
      <c r="E38" s="4"/>
      <c r="F38" s="4"/>
      <c r="G38" s="24"/>
      <c r="N38" s="4"/>
      <c r="O38" s="32"/>
      <c r="P38" s="15"/>
    </row>
    <row r="39" spans="1:16">
      <c r="A39" s="19">
        <v>11007</v>
      </c>
      <c r="B39" s="30" t="s">
        <v>38</v>
      </c>
      <c r="C39" s="21">
        <v>385</v>
      </c>
      <c r="D39" s="22">
        <v>440</v>
      </c>
      <c r="E39" s="4"/>
      <c r="F39" s="4"/>
      <c r="G39" s="24"/>
      <c r="N39" s="4"/>
      <c r="O39" s="28"/>
      <c r="P39" s="31"/>
    </row>
    <row r="40" spans="1:16">
      <c r="A40" s="19">
        <v>11008</v>
      </c>
      <c r="B40" s="30" t="s">
        <v>39</v>
      </c>
      <c r="C40" s="21">
        <v>329</v>
      </c>
      <c r="D40" s="22">
        <v>376</v>
      </c>
      <c r="E40" s="4"/>
      <c r="F40" s="4"/>
      <c r="G40" s="24"/>
      <c r="N40" s="4"/>
      <c r="O40" s="28"/>
      <c r="P40" s="31"/>
    </row>
    <row r="41" spans="1:16">
      <c r="A41" s="19">
        <v>11012</v>
      </c>
      <c r="B41" s="30" t="s">
        <v>40</v>
      </c>
      <c r="C41" s="21">
        <v>909.99999999999989</v>
      </c>
      <c r="D41" s="22">
        <v>1040</v>
      </c>
      <c r="E41" s="4"/>
      <c r="F41" s="4"/>
      <c r="G41" s="24"/>
      <c r="N41" s="4"/>
      <c r="O41" s="28"/>
      <c r="P41" s="31"/>
    </row>
    <row r="42" spans="1:16">
      <c r="A42" s="19">
        <v>11003</v>
      </c>
      <c r="B42" s="34" t="s">
        <v>41</v>
      </c>
      <c r="C42" s="21">
        <v>763</v>
      </c>
      <c r="D42" s="22">
        <v>872</v>
      </c>
      <c r="E42" s="4"/>
      <c r="F42" s="4"/>
      <c r="G42" s="24"/>
      <c r="N42" s="4"/>
      <c r="O42" s="28"/>
      <c r="P42" s="15"/>
    </row>
    <row r="43" spans="1:16">
      <c r="A43" s="19">
        <v>11009</v>
      </c>
      <c r="B43" s="30" t="s">
        <v>42</v>
      </c>
      <c r="C43" s="21">
        <v>448</v>
      </c>
      <c r="D43" s="22">
        <v>512</v>
      </c>
      <c r="E43" s="4"/>
      <c r="F43" s="4"/>
      <c r="G43" s="24"/>
      <c r="N43" s="4"/>
      <c r="O43" s="28"/>
      <c r="P43" s="31"/>
    </row>
    <row r="44" spans="1:16">
      <c r="A44" s="19">
        <v>11010</v>
      </c>
      <c r="B44" s="30" t="s">
        <v>43</v>
      </c>
      <c r="C44" s="21">
        <v>336</v>
      </c>
      <c r="D44" s="22">
        <v>384</v>
      </c>
      <c r="E44" s="4"/>
      <c r="F44" s="4"/>
      <c r="G44" s="24"/>
      <c r="N44" s="4"/>
      <c r="O44" s="28"/>
      <c r="P44" s="31"/>
    </row>
    <row r="45" spans="1:16">
      <c r="A45" s="19">
        <v>11013</v>
      </c>
      <c r="B45" s="30" t="s">
        <v>44</v>
      </c>
      <c r="C45" s="21">
        <v>958.99999999999989</v>
      </c>
      <c r="D45" s="22">
        <v>1096</v>
      </c>
      <c r="E45" s="4"/>
      <c r="F45" s="4"/>
      <c r="G45" s="24"/>
      <c r="N45" s="4"/>
      <c r="O45" s="28"/>
      <c r="P45" s="31"/>
    </row>
    <row r="46" spans="1:16">
      <c r="A46" s="19">
        <v>11014</v>
      </c>
      <c r="B46" s="30" t="s">
        <v>45</v>
      </c>
      <c r="C46" s="21">
        <v>616</v>
      </c>
      <c r="D46" s="22">
        <v>704</v>
      </c>
      <c r="E46" s="4"/>
      <c r="F46" s="4"/>
      <c r="G46" s="24"/>
      <c r="N46" s="4"/>
      <c r="O46" s="28"/>
      <c r="P46" s="31"/>
    </row>
    <row r="47" spans="1:16">
      <c r="A47" s="19">
        <v>11015</v>
      </c>
      <c r="B47" s="30" t="s">
        <v>46</v>
      </c>
      <c r="C47" s="21">
        <v>651</v>
      </c>
      <c r="D47" s="22">
        <v>744</v>
      </c>
      <c r="E47" s="4"/>
      <c r="F47" s="4"/>
      <c r="G47" s="24"/>
      <c r="N47" s="4"/>
      <c r="O47" s="28"/>
      <c r="P47" s="31"/>
    </row>
    <row r="48" spans="1:16">
      <c r="A48" s="19">
        <v>11016</v>
      </c>
      <c r="B48" s="30" t="s">
        <v>47</v>
      </c>
      <c r="C48" s="21">
        <v>510.99999999999994</v>
      </c>
      <c r="D48" s="22">
        <v>584</v>
      </c>
      <c r="E48" s="4"/>
      <c r="F48" s="4"/>
      <c r="G48" s="24"/>
      <c r="N48" s="4"/>
      <c r="O48" s="28"/>
      <c r="P48" s="31"/>
    </row>
    <row r="49" spans="1:16">
      <c r="A49" s="323" t="s">
        <v>48</v>
      </c>
      <c r="B49" s="324"/>
      <c r="C49" s="324"/>
      <c r="D49" s="325"/>
      <c r="E49" s="4"/>
      <c r="F49" s="4"/>
      <c r="G49" s="24"/>
      <c r="N49" s="4"/>
      <c r="O49" s="33"/>
      <c r="P49" s="15"/>
    </row>
    <row r="50" spans="1:16">
      <c r="A50" s="19">
        <v>12001</v>
      </c>
      <c r="B50" s="30" t="s">
        <v>49</v>
      </c>
      <c r="C50" s="21">
        <v>986.99999999999989</v>
      </c>
      <c r="D50" s="22">
        <v>1128</v>
      </c>
      <c r="E50" s="4"/>
      <c r="F50" s="4"/>
      <c r="G50" s="24"/>
      <c r="N50" s="4"/>
      <c r="O50" s="28"/>
      <c r="P50" s="31"/>
    </row>
    <row r="51" spans="1:16">
      <c r="A51" s="19">
        <v>12002</v>
      </c>
      <c r="B51" s="30" t="s">
        <v>50</v>
      </c>
      <c r="C51" s="21">
        <v>756</v>
      </c>
      <c r="D51" s="22">
        <v>864</v>
      </c>
      <c r="E51" s="4"/>
      <c r="F51" s="4"/>
      <c r="G51" s="24"/>
      <c r="N51" s="4"/>
      <c r="O51" s="28"/>
      <c r="P51" s="31"/>
    </row>
    <row r="52" spans="1:16">
      <c r="A52" s="19">
        <v>12003</v>
      </c>
      <c r="B52" s="30" t="s">
        <v>51</v>
      </c>
      <c r="C52" s="21">
        <v>448</v>
      </c>
      <c r="D52" s="22">
        <v>512</v>
      </c>
      <c r="E52" s="4"/>
      <c r="F52" s="4"/>
      <c r="G52" s="24"/>
      <c r="N52" s="4"/>
      <c r="O52" s="28"/>
      <c r="P52" s="31"/>
    </row>
    <row r="53" spans="1:16">
      <c r="A53" s="19">
        <v>12004</v>
      </c>
      <c r="B53" s="30" t="s">
        <v>52</v>
      </c>
      <c r="C53" s="21">
        <v>308</v>
      </c>
      <c r="D53" s="22">
        <v>352</v>
      </c>
      <c r="E53" s="4"/>
      <c r="F53" s="4"/>
      <c r="G53" s="24"/>
      <c r="N53" s="4"/>
      <c r="O53" s="28"/>
      <c r="P53" s="31"/>
    </row>
    <row r="54" spans="1:16">
      <c r="A54" s="19">
        <v>12005</v>
      </c>
      <c r="B54" s="30" t="s">
        <v>53</v>
      </c>
      <c r="C54" s="21">
        <v>273</v>
      </c>
      <c r="D54" s="22">
        <v>312</v>
      </c>
      <c r="E54" s="4"/>
      <c r="F54" s="4"/>
      <c r="G54" s="24"/>
      <c r="N54" s="4"/>
      <c r="O54" s="28"/>
      <c r="P54" s="31"/>
    </row>
    <row r="55" spans="1:16">
      <c r="A55" s="19">
        <v>12006</v>
      </c>
      <c r="B55" s="30" t="s">
        <v>54</v>
      </c>
      <c r="C55" s="21">
        <v>475.99999999999994</v>
      </c>
      <c r="D55" s="22">
        <v>544</v>
      </c>
      <c r="E55" s="4"/>
      <c r="F55" s="4"/>
      <c r="G55" s="24"/>
      <c r="N55" s="4"/>
      <c r="O55" s="28"/>
      <c r="P55" s="31"/>
    </row>
    <row r="56" spans="1:16">
      <c r="A56" s="19">
        <v>12007</v>
      </c>
      <c r="B56" s="30" t="s">
        <v>55</v>
      </c>
      <c r="C56" s="21">
        <v>574</v>
      </c>
      <c r="D56" s="22">
        <v>656</v>
      </c>
      <c r="E56" s="4"/>
      <c r="F56" s="4"/>
      <c r="G56" s="24"/>
      <c r="N56" s="4"/>
      <c r="O56" s="28"/>
      <c r="P56" s="31"/>
    </row>
    <row r="57" spans="1:16">
      <c r="A57" s="19">
        <v>12008</v>
      </c>
      <c r="B57" s="30" t="s">
        <v>56</v>
      </c>
      <c r="C57" s="21">
        <v>707</v>
      </c>
      <c r="D57" s="22">
        <v>808</v>
      </c>
      <c r="E57" s="4"/>
      <c r="F57" s="4"/>
      <c r="G57" s="24"/>
      <c r="N57" s="4"/>
      <c r="O57" s="28"/>
      <c r="P57" s="31"/>
    </row>
    <row r="58" spans="1:16">
      <c r="A58" s="19">
        <v>12009</v>
      </c>
      <c r="B58" s="30" t="s">
        <v>57</v>
      </c>
      <c r="C58" s="21">
        <v>951.99999999999989</v>
      </c>
      <c r="D58" s="22">
        <v>1088</v>
      </c>
      <c r="E58" s="4"/>
      <c r="F58" s="4"/>
      <c r="G58" s="24"/>
      <c r="N58" s="4"/>
      <c r="O58" s="28"/>
      <c r="P58" s="31"/>
    </row>
    <row r="59" spans="1:16">
      <c r="A59" s="19">
        <v>12010</v>
      </c>
      <c r="B59" s="30" t="s">
        <v>58</v>
      </c>
      <c r="C59" s="21">
        <v>986.99999999999989</v>
      </c>
      <c r="D59" s="22">
        <v>1128</v>
      </c>
      <c r="E59" s="4"/>
      <c r="F59" s="4"/>
      <c r="G59" s="24"/>
      <c r="N59" s="4"/>
      <c r="O59" s="28"/>
      <c r="P59" s="31"/>
    </row>
    <row r="60" spans="1:16">
      <c r="A60" s="19">
        <v>12011</v>
      </c>
      <c r="B60" s="30" t="s">
        <v>59</v>
      </c>
      <c r="C60" s="21">
        <v>1421</v>
      </c>
      <c r="D60" s="22">
        <v>1624</v>
      </c>
      <c r="E60" s="4"/>
      <c r="F60" s="4"/>
      <c r="G60" s="24"/>
      <c r="N60" s="4"/>
      <c r="O60" s="28"/>
      <c r="P60" s="31"/>
    </row>
    <row r="61" spans="1:16">
      <c r="A61" s="19">
        <v>12012</v>
      </c>
      <c r="B61" s="30" t="s">
        <v>60</v>
      </c>
      <c r="C61" s="21">
        <v>749</v>
      </c>
      <c r="D61" s="22">
        <v>856</v>
      </c>
      <c r="E61" s="4"/>
      <c r="F61" s="4"/>
      <c r="G61" s="24"/>
      <c r="N61" s="4"/>
      <c r="O61" s="28"/>
      <c r="P61" s="31"/>
    </row>
    <row r="62" spans="1:16">
      <c r="A62" s="19">
        <v>12013</v>
      </c>
      <c r="B62" s="30" t="s">
        <v>61</v>
      </c>
      <c r="C62" s="21">
        <v>1267</v>
      </c>
      <c r="D62" s="22">
        <v>1448</v>
      </c>
      <c r="E62" s="4"/>
      <c r="F62" s="4"/>
      <c r="G62" s="24"/>
      <c r="N62" s="4"/>
      <c r="O62" s="28"/>
      <c r="P62" s="31"/>
    </row>
    <row r="63" spans="1:16">
      <c r="A63" s="19">
        <v>12014</v>
      </c>
      <c r="B63" s="30" t="s">
        <v>62</v>
      </c>
      <c r="C63" s="21">
        <v>686</v>
      </c>
      <c r="D63" s="22">
        <v>784</v>
      </c>
      <c r="E63" s="4"/>
      <c r="F63" s="4"/>
      <c r="G63" s="24"/>
      <c r="N63" s="4"/>
      <c r="O63" s="28"/>
      <c r="P63" s="31"/>
    </row>
    <row r="64" spans="1:16">
      <c r="A64" s="19">
        <v>12015</v>
      </c>
      <c r="B64" s="30" t="s">
        <v>63</v>
      </c>
      <c r="C64" s="21">
        <v>1449</v>
      </c>
      <c r="D64" s="22">
        <v>1656</v>
      </c>
      <c r="E64" s="4"/>
      <c r="F64" s="4"/>
      <c r="G64" s="24"/>
      <c r="N64" s="4"/>
      <c r="O64" s="28"/>
      <c r="P64" s="31"/>
    </row>
    <row r="65" spans="1:16">
      <c r="A65" s="19">
        <v>12016</v>
      </c>
      <c r="B65" s="30" t="s">
        <v>64</v>
      </c>
      <c r="C65" s="21">
        <v>560</v>
      </c>
      <c r="D65" s="22">
        <v>640</v>
      </c>
      <c r="E65" s="4"/>
      <c r="F65" s="4"/>
      <c r="G65" s="24"/>
      <c r="N65" s="4"/>
      <c r="O65" s="28"/>
      <c r="P65" s="31"/>
    </row>
    <row r="66" spans="1:16">
      <c r="A66" s="19">
        <v>12017</v>
      </c>
      <c r="B66" s="30" t="s">
        <v>65</v>
      </c>
      <c r="C66" s="21">
        <v>420</v>
      </c>
      <c r="D66" s="22">
        <v>480</v>
      </c>
      <c r="E66" s="4"/>
      <c r="F66" s="4"/>
      <c r="G66" s="24"/>
      <c r="N66" s="4"/>
      <c r="O66" s="28"/>
      <c r="P66" s="31"/>
    </row>
    <row r="67" spans="1:16">
      <c r="A67" s="19">
        <v>12018</v>
      </c>
      <c r="B67" s="30" t="s">
        <v>66</v>
      </c>
      <c r="C67" s="21">
        <v>266</v>
      </c>
      <c r="D67" s="22">
        <v>304</v>
      </c>
      <c r="E67" s="4"/>
      <c r="F67" s="4"/>
      <c r="G67" s="24"/>
      <c r="N67" s="4"/>
      <c r="O67" s="28"/>
      <c r="P67" s="31"/>
    </row>
    <row r="68" spans="1:16">
      <c r="A68" s="19">
        <v>12019</v>
      </c>
      <c r="B68" s="30" t="s">
        <v>67</v>
      </c>
      <c r="C68" s="21">
        <v>357</v>
      </c>
      <c r="D68" s="22">
        <v>408</v>
      </c>
      <c r="E68" s="4"/>
      <c r="F68" s="4"/>
      <c r="G68" s="24"/>
      <c r="N68" s="4"/>
      <c r="O68" s="28"/>
      <c r="P68" s="31"/>
    </row>
    <row r="69" spans="1:16">
      <c r="A69" s="19">
        <v>12020</v>
      </c>
      <c r="B69" s="30" t="s">
        <v>68</v>
      </c>
      <c r="C69" s="21">
        <v>266</v>
      </c>
      <c r="D69" s="22">
        <v>304</v>
      </c>
      <c r="E69" s="4"/>
      <c r="F69" s="4"/>
      <c r="G69" s="24"/>
      <c r="N69" s="4"/>
      <c r="O69" s="28"/>
      <c r="P69" s="31"/>
    </row>
    <row r="70" spans="1:16">
      <c r="A70" s="19">
        <v>12021</v>
      </c>
      <c r="B70" s="30" t="s">
        <v>69</v>
      </c>
      <c r="C70" s="21">
        <v>350</v>
      </c>
      <c r="D70" s="22">
        <v>400</v>
      </c>
      <c r="E70" s="4"/>
      <c r="F70" s="4"/>
      <c r="G70" s="24"/>
      <c r="N70" s="4"/>
      <c r="O70" s="28"/>
      <c r="P70" s="31"/>
    </row>
    <row r="71" spans="1:16">
      <c r="A71" s="19">
        <v>12022</v>
      </c>
      <c r="B71" s="30" t="s">
        <v>70</v>
      </c>
      <c r="C71" s="21">
        <v>532</v>
      </c>
      <c r="D71" s="22">
        <v>608</v>
      </c>
      <c r="E71" s="4"/>
      <c r="F71" s="4"/>
      <c r="G71" s="24"/>
      <c r="N71" s="4"/>
      <c r="O71" s="28"/>
      <c r="P71" s="31"/>
    </row>
    <row r="72" spans="1:16">
      <c r="A72" s="19">
        <v>12023</v>
      </c>
      <c r="B72" s="30" t="s">
        <v>71</v>
      </c>
      <c r="C72" s="21">
        <v>406</v>
      </c>
      <c r="D72" s="22">
        <v>464</v>
      </c>
      <c r="E72" s="4"/>
      <c r="F72" s="4"/>
      <c r="G72" s="24"/>
      <c r="N72" s="4"/>
      <c r="O72" s="28"/>
      <c r="P72" s="31"/>
    </row>
    <row r="73" spans="1:16">
      <c r="A73" s="19">
        <v>12024</v>
      </c>
      <c r="B73" s="30" t="s">
        <v>72</v>
      </c>
      <c r="C73" s="21">
        <v>574</v>
      </c>
      <c r="D73" s="22">
        <v>656</v>
      </c>
      <c r="E73" s="4"/>
      <c r="F73" s="4"/>
      <c r="G73" s="24"/>
      <c r="N73" s="4"/>
      <c r="O73" s="28"/>
      <c r="P73" s="31"/>
    </row>
    <row r="74" spans="1:16">
      <c r="A74" s="19">
        <v>12025</v>
      </c>
      <c r="B74" s="30" t="s">
        <v>73</v>
      </c>
      <c r="C74" s="21">
        <v>693</v>
      </c>
      <c r="D74" s="22">
        <v>792</v>
      </c>
      <c r="E74" s="4"/>
      <c r="F74" s="4"/>
      <c r="G74" s="24"/>
      <c r="N74" s="4"/>
      <c r="O74" s="28"/>
      <c r="P74" s="31"/>
    </row>
    <row r="75" spans="1:16">
      <c r="A75" s="19">
        <v>12026</v>
      </c>
      <c r="B75" s="30" t="s">
        <v>74</v>
      </c>
      <c r="C75" s="21">
        <v>496.99999999999994</v>
      </c>
      <c r="D75" s="22">
        <v>568</v>
      </c>
      <c r="E75" s="4"/>
      <c r="F75" s="4"/>
      <c r="G75" s="24"/>
      <c r="N75" s="4"/>
      <c r="O75" s="28"/>
      <c r="P75" s="31"/>
    </row>
    <row r="76" spans="1:16">
      <c r="A76" s="19">
        <v>12027</v>
      </c>
      <c r="B76" s="30" t="s">
        <v>75</v>
      </c>
      <c r="C76" s="21">
        <v>301</v>
      </c>
      <c r="D76" s="22">
        <v>344</v>
      </c>
      <c r="E76" s="4"/>
      <c r="F76" s="4"/>
      <c r="G76" s="24"/>
      <c r="N76" s="4"/>
      <c r="O76" s="28"/>
      <c r="P76" s="31"/>
    </row>
    <row r="77" spans="1:16">
      <c r="A77" s="19">
        <v>12028</v>
      </c>
      <c r="B77" s="30" t="s">
        <v>76</v>
      </c>
      <c r="C77" s="21">
        <v>1106</v>
      </c>
      <c r="D77" s="22">
        <v>1264</v>
      </c>
      <c r="E77" s="4"/>
      <c r="F77" s="4"/>
      <c r="G77" s="24"/>
      <c r="N77" s="4"/>
      <c r="O77" s="28"/>
      <c r="P77" s="31"/>
    </row>
    <row r="78" spans="1:16">
      <c r="A78" s="19">
        <v>12029</v>
      </c>
      <c r="B78" s="30" t="s">
        <v>77</v>
      </c>
      <c r="C78" s="21">
        <v>2163</v>
      </c>
      <c r="D78" s="22">
        <v>2472</v>
      </c>
      <c r="E78" s="4"/>
      <c r="F78" s="4"/>
      <c r="G78" s="24"/>
      <c r="N78" s="4"/>
      <c r="O78" s="28"/>
      <c r="P78" s="31"/>
    </row>
    <row r="79" spans="1:16">
      <c r="A79" s="19">
        <v>12030</v>
      </c>
      <c r="B79" s="30" t="s">
        <v>78</v>
      </c>
      <c r="C79" s="21">
        <v>1638</v>
      </c>
      <c r="D79" s="22">
        <v>1872</v>
      </c>
      <c r="E79" s="4"/>
      <c r="F79" s="4"/>
      <c r="G79" s="24"/>
      <c r="N79" s="4"/>
      <c r="O79" s="28"/>
      <c r="P79" s="31"/>
    </row>
    <row r="80" spans="1:16">
      <c r="A80" s="19">
        <v>12031</v>
      </c>
      <c r="B80" s="30" t="s">
        <v>79</v>
      </c>
      <c r="C80" s="21">
        <v>2170</v>
      </c>
      <c r="D80" s="22">
        <v>2480</v>
      </c>
      <c r="E80" s="4"/>
      <c r="F80" s="4"/>
      <c r="G80" s="24"/>
      <c r="N80" s="4"/>
      <c r="O80" s="28"/>
      <c r="P80" s="31"/>
    </row>
    <row r="81" spans="1:16">
      <c r="A81" s="19">
        <v>12032</v>
      </c>
      <c r="B81" s="30" t="s">
        <v>80</v>
      </c>
      <c r="C81" s="21">
        <v>1239</v>
      </c>
      <c r="D81" s="22">
        <v>1416</v>
      </c>
      <c r="E81" s="4"/>
      <c r="F81" s="4"/>
      <c r="G81" s="24"/>
      <c r="N81" s="4"/>
      <c r="O81" s="28"/>
      <c r="P81" s="31"/>
    </row>
    <row r="82" spans="1:16">
      <c r="A82" s="19">
        <v>12033</v>
      </c>
      <c r="B82" s="30" t="s">
        <v>81</v>
      </c>
      <c r="C82" s="21">
        <v>1043</v>
      </c>
      <c r="D82" s="22">
        <v>1192</v>
      </c>
      <c r="E82" s="4"/>
      <c r="F82" s="4"/>
      <c r="G82" s="24"/>
      <c r="N82" s="4"/>
      <c r="O82" s="28"/>
      <c r="P82" s="31"/>
    </row>
    <row r="83" spans="1:16">
      <c r="A83" s="19">
        <v>12034</v>
      </c>
      <c r="B83" s="30" t="s">
        <v>82</v>
      </c>
      <c r="C83" s="21">
        <v>1910.9999999999998</v>
      </c>
      <c r="D83" s="22">
        <v>2184</v>
      </c>
      <c r="E83" s="4"/>
      <c r="F83" s="4"/>
      <c r="G83" s="24"/>
      <c r="N83" s="4"/>
      <c r="O83" s="28"/>
      <c r="P83" s="31"/>
    </row>
    <row r="84" spans="1:16">
      <c r="A84" s="19">
        <v>12035</v>
      </c>
      <c r="B84" s="30" t="s">
        <v>83</v>
      </c>
      <c r="C84" s="21">
        <v>714</v>
      </c>
      <c r="D84" s="22">
        <v>816</v>
      </c>
      <c r="E84" s="4"/>
      <c r="F84" s="4"/>
      <c r="G84" s="24"/>
      <c r="N84" s="4"/>
      <c r="O84" s="28"/>
      <c r="P84" s="31"/>
    </row>
    <row r="85" spans="1:16">
      <c r="A85" s="19">
        <v>12036</v>
      </c>
      <c r="B85" s="30" t="s">
        <v>84</v>
      </c>
      <c r="C85" s="21">
        <v>1393</v>
      </c>
      <c r="D85" s="22">
        <v>1592</v>
      </c>
      <c r="E85" s="4"/>
      <c r="F85" s="4"/>
      <c r="G85" s="24"/>
      <c r="N85" s="4"/>
      <c r="O85" s="28"/>
      <c r="P85" s="31"/>
    </row>
    <row r="86" spans="1:16">
      <c r="A86" s="19">
        <v>12037</v>
      </c>
      <c r="B86" s="30" t="s">
        <v>85</v>
      </c>
      <c r="C86" s="21">
        <v>1183</v>
      </c>
      <c r="D86" s="22">
        <v>1352</v>
      </c>
      <c r="E86" s="4"/>
      <c r="F86" s="4"/>
      <c r="G86" s="24"/>
      <c r="N86" s="4"/>
      <c r="O86" s="28"/>
      <c r="P86" s="31"/>
    </row>
    <row r="87" spans="1:16" ht="37.5">
      <c r="A87" s="19">
        <v>12038</v>
      </c>
      <c r="B87" s="30" t="s">
        <v>86</v>
      </c>
      <c r="C87" s="21">
        <v>1029</v>
      </c>
      <c r="D87" s="22">
        <v>1176</v>
      </c>
      <c r="E87" s="4"/>
      <c r="F87" s="4"/>
      <c r="G87" s="24"/>
      <c r="N87" s="4"/>
      <c r="O87" s="28"/>
      <c r="P87" s="31"/>
    </row>
    <row r="88" spans="1:16">
      <c r="A88" s="19">
        <v>12039</v>
      </c>
      <c r="B88" s="30" t="s">
        <v>87</v>
      </c>
      <c r="C88" s="21">
        <v>965.99999999999989</v>
      </c>
      <c r="D88" s="22">
        <v>1104</v>
      </c>
      <c r="E88" s="4"/>
      <c r="F88" s="4"/>
      <c r="G88" s="24"/>
      <c r="N88" s="4"/>
      <c r="O88" s="28"/>
      <c r="P88" s="31"/>
    </row>
    <row r="89" spans="1:16">
      <c r="A89" s="19">
        <v>12040</v>
      </c>
      <c r="B89" s="30" t="s">
        <v>88</v>
      </c>
      <c r="C89" s="21">
        <v>602</v>
      </c>
      <c r="D89" s="22">
        <v>688</v>
      </c>
      <c r="E89" s="4"/>
      <c r="F89" s="4"/>
      <c r="G89" s="24"/>
      <c r="N89" s="4"/>
      <c r="O89" s="28"/>
      <c r="P89" s="31"/>
    </row>
    <row r="90" spans="1:16">
      <c r="A90" s="19">
        <v>12041</v>
      </c>
      <c r="B90" s="30" t="s">
        <v>89</v>
      </c>
      <c r="C90" s="21">
        <v>798</v>
      </c>
      <c r="D90" s="22">
        <v>912</v>
      </c>
      <c r="E90" s="4"/>
      <c r="F90" s="4"/>
      <c r="G90" s="24"/>
      <c r="N90" s="4"/>
      <c r="O90" s="28"/>
      <c r="P90" s="31"/>
    </row>
    <row r="91" spans="1:16">
      <c r="A91" s="19">
        <v>12042</v>
      </c>
      <c r="B91" s="30" t="s">
        <v>90</v>
      </c>
      <c r="C91" s="21">
        <v>1295</v>
      </c>
      <c r="D91" s="22">
        <v>1480</v>
      </c>
      <c r="E91" s="4"/>
      <c r="F91" s="4"/>
      <c r="G91" s="24"/>
      <c r="N91" s="4"/>
      <c r="O91" s="28"/>
      <c r="P91" s="31"/>
    </row>
    <row r="92" spans="1:16">
      <c r="A92" s="19">
        <v>12043</v>
      </c>
      <c r="B92" s="30" t="s">
        <v>91</v>
      </c>
      <c r="C92" s="21">
        <v>350</v>
      </c>
      <c r="D92" s="22">
        <v>400</v>
      </c>
      <c r="E92" s="4"/>
      <c r="F92" s="4"/>
      <c r="G92" s="24"/>
      <c r="N92" s="4"/>
      <c r="O92" s="28"/>
      <c r="P92" s="31"/>
    </row>
    <row r="93" spans="1:16">
      <c r="A93" s="19">
        <v>12044</v>
      </c>
      <c r="B93" s="30" t="s">
        <v>92</v>
      </c>
      <c r="C93" s="21">
        <v>399</v>
      </c>
      <c r="D93" s="22">
        <v>456</v>
      </c>
      <c r="E93" s="4"/>
      <c r="F93" s="4"/>
      <c r="G93" s="24"/>
      <c r="N93" s="4"/>
      <c r="O93" s="28"/>
      <c r="P93" s="31"/>
    </row>
    <row r="94" spans="1:16">
      <c r="A94" s="19">
        <v>12045</v>
      </c>
      <c r="B94" s="30" t="s">
        <v>93</v>
      </c>
      <c r="C94" s="21">
        <v>1176</v>
      </c>
      <c r="D94" s="22">
        <v>1344</v>
      </c>
      <c r="E94" s="4"/>
      <c r="F94" s="4"/>
      <c r="G94" s="24"/>
      <c r="N94" s="4"/>
      <c r="O94" s="28"/>
      <c r="P94" s="31"/>
    </row>
    <row r="95" spans="1:16">
      <c r="A95" s="19">
        <v>12046</v>
      </c>
      <c r="B95" s="30" t="s">
        <v>94</v>
      </c>
      <c r="C95" s="21">
        <v>1659</v>
      </c>
      <c r="D95" s="22">
        <v>1896</v>
      </c>
      <c r="E95" s="4"/>
      <c r="F95" s="4"/>
      <c r="G95" s="24"/>
      <c r="N95" s="4"/>
      <c r="O95" s="28"/>
      <c r="P95" s="31"/>
    </row>
    <row r="96" spans="1:16">
      <c r="A96" s="19">
        <v>12047</v>
      </c>
      <c r="B96" s="30" t="s">
        <v>95</v>
      </c>
      <c r="C96" s="21">
        <v>861</v>
      </c>
      <c r="D96" s="22">
        <v>984</v>
      </c>
      <c r="E96" s="4"/>
      <c r="F96" s="4"/>
      <c r="G96" s="24"/>
      <c r="N96" s="4"/>
      <c r="O96" s="28"/>
      <c r="P96" s="31"/>
    </row>
    <row r="97" spans="1:16">
      <c r="A97" s="19">
        <v>12048</v>
      </c>
      <c r="B97" s="30" t="s">
        <v>96</v>
      </c>
      <c r="C97" s="21">
        <v>609</v>
      </c>
      <c r="D97" s="22">
        <v>696</v>
      </c>
      <c r="E97" s="4"/>
      <c r="F97" s="4"/>
      <c r="G97" s="24"/>
      <c r="N97" s="4"/>
      <c r="O97" s="28"/>
      <c r="P97" s="31"/>
    </row>
    <row r="98" spans="1:16">
      <c r="A98" s="19">
        <v>12049</v>
      </c>
      <c r="B98" s="30" t="s">
        <v>97</v>
      </c>
      <c r="C98" s="21">
        <v>1400</v>
      </c>
      <c r="D98" s="22">
        <v>1600</v>
      </c>
      <c r="E98" s="4"/>
      <c r="F98" s="4"/>
      <c r="G98" s="24"/>
      <c r="N98" s="4"/>
      <c r="O98" s="28"/>
      <c r="P98" s="31"/>
    </row>
    <row r="99" spans="1:16">
      <c r="A99" s="19">
        <v>12050</v>
      </c>
      <c r="B99" s="30" t="s">
        <v>98</v>
      </c>
      <c r="C99" s="21">
        <v>944.99999999999989</v>
      </c>
      <c r="D99" s="22">
        <v>1080</v>
      </c>
      <c r="E99" s="4"/>
      <c r="F99" s="4"/>
      <c r="G99" s="24"/>
      <c r="N99" s="4"/>
      <c r="O99" s="28"/>
      <c r="P99" s="31"/>
    </row>
    <row r="100" spans="1:16">
      <c r="A100" s="19">
        <v>12051</v>
      </c>
      <c r="B100" s="30" t="s">
        <v>99</v>
      </c>
      <c r="C100" s="21">
        <v>1246</v>
      </c>
      <c r="D100" s="22">
        <v>1424</v>
      </c>
      <c r="E100" s="4"/>
      <c r="F100" s="4"/>
      <c r="G100" s="24"/>
      <c r="N100" s="4"/>
      <c r="O100" s="28"/>
      <c r="P100" s="31"/>
    </row>
    <row r="101" spans="1:16">
      <c r="A101" s="19">
        <v>12052</v>
      </c>
      <c r="B101" s="30" t="s">
        <v>100</v>
      </c>
      <c r="C101" s="21">
        <v>798</v>
      </c>
      <c r="D101" s="22">
        <v>912</v>
      </c>
      <c r="E101" s="4"/>
      <c r="F101" s="4"/>
      <c r="G101" s="24"/>
      <c r="N101" s="4"/>
      <c r="O101" s="28"/>
      <c r="P101" s="31"/>
    </row>
    <row r="102" spans="1:16">
      <c r="A102" s="19">
        <v>12053</v>
      </c>
      <c r="B102" s="30" t="s">
        <v>101</v>
      </c>
      <c r="C102" s="21">
        <v>1743</v>
      </c>
      <c r="D102" s="22">
        <v>1992</v>
      </c>
      <c r="E102" s="4"/>
      <c r="F102" s="4"/>
      <c r="G102" s="24"/>
      <c r="N102" s="4"/>
      <c r="O102" s="28"/>
      <c r="P102" s="31"/>
    </row>
    <row r="103" spans="1:16">
      <c r="A103" s="19">
        <v>12054</v>
      </c>
      <c r="B103" s="30" t="s">
        <v>102</v>
      </c>
      <c r="C103" s="21">
        <v>266</v>
      </c>
      <c r="D103" s="22">
        <v>304</v>
      </c>
      <c r="E103" s="4"/>
      <c r="F103" s="4"/>
      <c r="G103" s="24"/>
      <c r="N103" s="4"/>
      <c r="O103" s="28"/>
      <c r="P103" s="31"/>
    </row>
    <row r="104" spans="1:16">
      <c r="A104" s="19">
        <v>12055</v>
      </c>
      <c r="B104" s="30" t="s">
        <v>103</v>
      </c>
      <c r="C104" s="21">
        <v>357</v>
      </c>
      <c r="D104" s="22">
        <v>408</v>
      </c>
      <c r="E104" s="4"/>
      <c r="F104" s="4"/>
      <c r="G104" s="24"/>
      <c r="N104" s="4"/>
      <c r="O104" s="28"/>
      <c r="P104" s="31"/>
    </row>
    <row r="105" spans="1:16">
      <c r="A105" s="19">
        <v>12056</v>
      </c>
      <c r="B105" s="30" t="s">
        <v>104</v>
      </c>
      <c r="C105" s="21">
        <v>2135</v>
      </c>
      <c r="D105" s="22">
        <v>2440</v>
      </c>
      <c r="E105" s="4"/>
      <c r="F105" s="4"/>
      <c r="G105" s="24"/>
      <c r="N105" s="4"/>
      <c r="O105" s="28"/>
      <c r="P105" s="31"/>
    </row>
    <row r="106" spans="1:16">
      <c r="A106" s="19">
        <v>12057</v>
      </c>
      <c r="B106" s="30" t="s">
        <v>105</v>
      </c>
      <c r="C106" s="21">
        <v>468.99999999999994</v>
      </c>
      <c r="D106" s="22">
        <v>536</v>
      </c>
      <c r="E106" s="4"/>
      <c r="F106" s="4"/>
      <c r="G106" s="24"/>
      <c r="N106" s="4"/>
      <c r="O106" s="28"/>
      <c r="P106" s="31"/>
    </row>
    <row r="107" spans="1:16" ht="37.5">
      <c r="A107" s="19">
        <v>12058</v>
      </c>
      <c r="B107" s="30" t="s">
        <v>106</v>
      </c>
      <c r="C107" s="21">
        <v>2583</v>
      </c>
      <c r="D107" s="22">
        <v>2952</v>
      </c>
      <c r="E107" s="4"/>
      <c r="F107" s="4"/>
      <c r="G107" s="24"/>
      <c r="N107" s="4"/>
      <c r="O107" s="28"/>
      <c r="P107" s="31"/>
    </row>
    <row r="108" spans="1:16" ht="37.5">
      <c r="A108" s="19">
        <v>12059</v>
      </c>
      <c r="B108" s="30" t="s">
        <v>107</v>
      </c>
      <c r="C108" s="21">
        <v>5537</v>
      </c>
      <c r="D108" s="22">
        <v>6328</v>
      </c>
      <c r="E108" s="4"/>
      <c r="F108" s="4"/>
      <c r="G108" s="24"/>
      <c r="N108" s="4"/>
      <c r="O108" s="28"/>
      <c r="P108" s="31"/>
    </row>
    <row r="109" spans="1:16" ht="56.25">
      <c r="A109" s="19">
        <v>12060</v>
      </c>
      <c r="B109" s="30" t="s">
        <v>108</v>
      </c>
      <c r="C109" s="21">
        <v>6069</v>
      </c>
      <c r="D109" s="22">
        <v>6936</v>
      </c>
      <c r="E109" s="4"/>
      <c r="F109" s="4"/>
      <c r="G109" s="24"/>
      <c r="N109" s="4"/>
      <c r="O109" s="28"/>
      <c r="P109" s="31"/>
    </row>
    <row r="110" spans="1:16" ht="37.5">
      <c r="A110" s="19">
        <v>12061</v>
      </c>
      <c r="B110" s="30" t="s">
        <v>109</v>
      </c>
      <c r="C110" s="21">
        <v>1631</v>
      </c>
      <c r="D110" s="22">
        <v>1864</v>
      </c>
      <c r="E110" s="4"/>
      <c r="F110" s="4"/>
      <c r="G110" s="24"/>
      <c r="N110" s="4"/>
      <c r="O110" s="28"/>
      <c r="P110" s="31"/>
    </row>
    <row r="111" spans="1:16">
      <c r="A111" s="19">
        <v>12062</v>
      </c>
      <c r="B111" s="30" t="s">
        <v>110</v>
      </c>
      <c r="C111" s="21">
        <v>3038</v>
      </c>
      <c r="D111" s="22">
        <v>3472</v>
      </c>
      <c r="E111" s="4"/>
      <c r="F111" s="4"/>
      <c r="G111" s="24"/>
      <c r="N111" s="4"/>
      <c r="O111" s="28"/>
      <c r="P111" s="31"/>
    </row>
    <row r="112" spans="1:16">
      <c r="A112" s="19">
        <v>12063</v>
      </c>
      <c r="B112" s="30" t="s">
        <v>111</v>
      </c>
      <c r="C112" s="21">
        <v>812</v>
      </c>
      <c r="D112" s="22">
        <v>928</v>
      </c>
      <c r="E112" s="4"/>
      <c r="F112" s="4"/>
      <c r="G112" s="24"/>
      <c r="N112" s="4"/>
      <c r="O112" s="28"/>
      <c r="P112" s="31"/>
    </row>
    <row r="113" spans="1:16">
      <c r="A113" s="19">
        <v>12064</v>
      </c>
      <c r="B113" s="30" t="s">
        <v>112</v>
      </c>
      <c r="C113" s="21">
        <v>1400</v>
      </c>
      <c r="D113" s="22">
        <v>1600</v>
      </c>
      <c r="E113" s="4"/>
      <c r="F113" s="4"/>
      <c r="G113" s="24"/>
      <c r="N113" s="4"/>
      <c r="O113" s="28"/>
      <c r="P113" s="31"/>
    </row>
    <row r="114" spans="1:16">
      <c r="A114" s="19">
        <v>12065</v>
      </c>
      <c r="B114" s="30" t="s">
        <v>113</v>
      </c>
      <c r="C114" s="21">
        <v>5838</v>
      </c>
      <c r="D114" s="22">
        <v>6672</v>
      </c>
      <c r="E114" s="4"/>
      <c r="F114" s="4"/>
      <c r="G114" s="24"/>
      <c r="N114" s="4"/>
      <c r="O114" s="28"/>
      <c r="P114" s="31"/>
    </row>
    <row r="115" spans="1:16">
      <c r="A115" s="19">
        <v>12066</v>
      </c>
      <c r="B115" s="30" t="s">
        <v>114</v>
      </c>
      <c r="C115" s="21">
        <v>3570</v>
      </c>
      <c r="D115" s="22">
        <v>4080</v>
      </c>
      <c r="E115" s="4"/>
      <c r="F115" s="4"/>
      <c r="G115" s="24"/>
      <c r="N115" s="4"/>
      <c r="O115" s="28"/>
      <c r="P115" s="31"/>
    </row>
    <row r="116" spans="1:16">
      <c r="A116" s="19">
        <v>12067</v>
      </c>
      <c r="B116" s="30" t="s">
        <v>115</v>
      </c>
      <c r="C116" s="21">
        <v>7014</v>
      </c>
      <c r="D116" s="22">
        <v>8016</v>
      </c>
      <c r="E116" s="4"/>
      <c r="F116" s="4"/>
      <c r="G116" s="24"/>
      <c r="N116" s="4"/>
      <c r="O116" s="28"/>
      <c r="P116" s="31"/>
    </row>
    <row r="117" spans="1:16">
      <c r="A117" s="19">
        <v>12068</v>
      </c>
      <c r="B117" s="30" t="s">
        <v>116</v>
      </c>
      <c r="C117" s="21">
        <v>13307</v>
      </c>
      <c r="D117" s="22">
        <v>15208</v>
      </c>
      <c r="E117" s="4"/>
      <c r="F117" s="4"/>
      <c r="G117" s="24"/>
      <c r="N117" s="4"/>
      <c r="O117" s="28"/>
      <c r="P117" s="31"/>
    </row>
    <row r="118" spans="1:16">
      <c r="A118" s="19">
        <v>12069</v>
      </c>
      <c r="B118" s="30" t="s">
        <v>117</v>
      </c>
      <c r="C118" s="21">
        <v>16457</v>
      </c>
      <c r="D118" s="22">
        <v>18808</v>
      </c>
      <c r="E118" s="4"/>
      <c r="F118" s="4"/>
      <c r="G118" s="24"/>
      <c r="N118" s="4"/>
      <c r="O118" s="28"/>
      <c r="P118" s="31"/>
    </row>
    <row r="119" spans="1:16">
      <c r="A119" s="19">
        <v>12070</v>
      </c>
      <c r="B119" s="30" t="s">
        <v>118</v>
      </c>
      <c r="C119" s="21">
        <v>19411</v>
      </c>
      <c r="D119" s="22">
        <v>22184</v>
      </c>
      <c r="E119" s="4"/>
      <c r="F119" s="4"/>
      <c r="G119" s="24"/>
      <c r="N119" s="4"/>
      <c r="O119" s="28"/>
      <c r="P119" s="31"/>
    </row>
    <row r="120" spans="1:16">
      <c r="A120" s="323" t="s">
        <v>119</v>
      </c>
      <c r="B120" s="324"/>
      <c r="C120" s="324"/>
      <c r="D120" s="325"/>
      <c r="E120" s="4"/>
      <c r="F120" s="4"/>
      <c r="G120" s="24"/>
      <c r="N120" s="4"/>
      <c r="O120" s="33"/>
      <c r="P120" s="15"/>
    </row>
    <row r="121" spans="1:16">
      <c r="A121" s="19">
        <v>10001</v>
      </c>
      <c r="B121" s="30" t="s">
        <v>120</v>
      </c>
      <c r="C121" s="21">
        <v>1085</v>
      </c>
      <c r="D121" s="22">
        <v>1240</v>
      </c>
      <c r="E121" s="4"/>
      <c r="F121" s="4"/>
      <c r="G121" s="24"/>
      <c r="N121" s="4"/>
      <c r="O121" s="28"/>
      <c r="P121" s="31"/>
    </row>
    <row r="122" spans="1:16">
      <c r="A122" s="19">
        <v>10002</v>
      </c>
      <c r="B122" s="30" t="s">
        <v>121</v>
      </c>
      <c r="C122" s="21">
        <v>875</v>
      </c>
      <c r="D122" s="22">
        <v>1000</v>
      </c>
      <c r="E122" s="4"/>
      <c r="F122" s="4"/>
      <c r="G122" s="24"/>
      <c r="N122" s="4"/>
      <c r="O122" s="28"/>
      <c r="P122" s="31"/>
    </row>
    <row r="123" spans="1:16">
      <c r="A123" s="19">
        <v>10003</v>
      </c>
      <c r="B123" s="30" t="s">
        <v>122</v>
      </c>
      <c r="C123" s="21">
        <v>637</v>
      </c>
      <c r="D123" s="22">
        <v>728</v>
      </c>
      <c r="E123" s="4"/>
      <c r="F123" s="4"/>
      <c r="G123" s="24"/>
      <c r="N123" s="4"/>
      <c r="O123" s="28"/>
      <c r="P123" s="31"/>
    </row>
    <row r="124" spans="1:16">
      <c r="A124" s="19">
        <v>10004</v>
      </c>
      <c r="B124" s="30" t="s">
        <v>123</v>
      </c>
      <c r="C124" s="21">
        <v>475.99999999999994</v>
      </c>
      <c r="D124" s="22">
        <v>544</v>
      </c>
      <c r="E124" s="4"/>
      <c r="F124" s="4"/>
      <c r="G124" s="24"/>
      <c r="N124" s="4"/>
      <c r="O124" s="28"/>
      <c r="P124" s="31"/>
    </row>
    <row r="125" spans="1:16">
      <c r="A125" s="19">
        <v>10005</v>
      </c>
      <c r="B125" s="30" t="s">
        <v>124</v>
      </c>
      <c r="C125" s="21">
        <v>441</v>
      </c>
      <c r="D125" s="22">
        <v>504</v>
      </c>
      <c r="E125" s="4"/>
      <c r="F125" s="4"/>
      <c r="G125" s="24"/>
      <c r="N125" s="4"/>
      <c r="O125" s="28"/>
      <c r="P125" s="31"/>
    </row>
    <row r="126" spans="1:16">
      <c r="A126" s="19">
        <v>10006</v>
      </c>
      <c r="B126" s="30" t="s">
        <v>125</v>
      </c>
      <c r="C126" s="21">
        <v>1106</v>
      </c>
      <c r="D126" s="22">
        <v>1264</v>
      </c>
      <c r="E126" s="4"/>
      <c r="F126" s="4"/>
      <c r="G126" s="24"/>
      <c r="N126" s="4"/>
      <c r="O126" s="28"/>
      <c r="P126" s="31"/>
    </row>
    <row r="127" spans="1:16">
      <c r="A127" s="19">
        <v>10008</v>
      </c>
      <c r="B127" s="30" t="s">
        <v>126</v>
      </c>
      <c r="C127" s="21">
        <v>364</v>
      </c>
      <c r="D127" s="22">
        <v>416</v>
      </c>
      <c r="E127" s="4"/>
      <c r="F127" s="4"/>
      <c r="G127" s="24"/>
      <c r="N127" s="4"/>
      <c r="O127" s="28"/>
      <c r="P127" s="31"/>
    </row>
    <row r="128" spans="1:16">
      <c r="A128" s="19">
        <v>10009</v>
      </c>
      <c r="B128" s="30" t="s">
        <v>127</v>
      </c>
      <c r="C128" s="21">
        <v>350</v>
      </c>
      <c r="D128" s="22">
        <v>400</v>
      </c>
      <c r="E128" s="4"/>
      <c r="F128" s="4"/>
      <c r="G128" s="24"/>
      <c r="N128" s="4"/>
      <c r="O128" s="28"/>
      <c r="P128" s="31"/>
    </row>
    <row r="129" spans="1:16">
      <c r="A129" s="19">
        <v>10010</v>
      </c>
      <c r="B129" s="30" t="s">
        <v>128</v>
      </c>
      <c r="C129" s="21">
        <v>637</v>
      </c>
      <c r="D129" s="22">
        <v>728</v>
      </c>
      <c r="E129" s="4"/>
      <c r="F129" s="4"/>
      <c r="G129" s="24"/>
      <c r="N129" s="4"/>
      <c r="O129" s="28"/>
      <c r="P129" s="31"/>
    </row>
    <row r="130" spans="1:16">
      <c r="A130" s="19">
        <v>10011</v>
      </c>
      <c r="B130" s="30" t="s">
        <v>129</v>
      </c>
      <c r="C130" s="21">
        <v>322</v>
      </c>
      <c r="D130" s="22">
        <v>368</v>
      </c>
      <c r="E130" s="4"/>
      <c r="F130" s="4"/>
      <c r="G130" s="24"/>
      <c r="N130" s="4"/>
      <c r="O130" s="28"/>
      <c r="P130" s="31"/>
    </row>
    <row r="131" spans="1:16">
      <c r="A131" s="19">
        <v>10012</v>
      </c>
      <c r="B131" s="30" t="s">
        <v>130</v>
      </c>
      <c r="C131" s="21">
        <v>230.99999999999997</v>
      </c>
      <c r="D131" s="22">
        <v>264</v>
      </c>
      <c r="E131" s="4"/>
      <c r="F131" s="4"/>
      <c r="G131" s="24"/>
      <c r="N131" s="4"/>
      <c r="O131" s="28"/>
      <c r="P131" s="31"/>
    </row>
    <row r="132" spans="1:16">
      <c r="A132" s="19">
        <v>10013</v>
      </c>
      <c r="B132" s="30" t="s">
        <v>131</v>
      </c>
      <c r="C132" s="21">
        <v>230.99999999999997</v>
      </c>
      <c r="D132" s="22">
        <v>264</v>
      </c>
      <c r="E132" s="4"/>
      <c r="F132" s="4"/>
      <c r="G132" s="24"/>
      <c r="N132" s="4"/>
      <c r="O132" s="28"/>
      <c r="P132" s="31"/>
    </row>
    <row r="133" spans="1:16">
      <c r="A133" s="19">
        <v>10015</v>
      </c>
      <c r="B133" s="30" t="s">
        <v>132</v>
      </c>
      <c r="C133" s="21">
        <v>237.99999999999997</v>
      </c>
      <c r="D133" s="22">
        <v>272</v>
      </c>
      <c r="E133" s="4"/>
      <c r="F133" s="4"/>
      <c r="G133" s="24"/>
      <c r="N133" s="4"/>
      <c r="O133" s="28"/>
      <c r="P133" s="31"/>
    </row>
    <row r="134" spans="1:16">
      <c r="A134" s="19">
        <v>10016</v>
      </c>
      <c r="B134" s="30" t="s">
        <v>133</v>
      </c>
      <c r="C134" s="21">
        <v>230.99999999999997</v>
      </c>
      <c r="D134" s="22">
        <v>264</v>
      </c>
      <c r="E134" s="4"/>
      <c r="F134" s="4"/>
      <c r="G134" s="24"/>
      <c r="N134" s="4"/>
      <c r="O134" s="28"/>
      <c r="P134" s="31"/>
    </row>
    <row r="135" spans="1:16">
      <c r="A135" s="19">
        <v>10017</v>
      </c>
      <c r="B135" s="30" t="s">
        <v>134</v>
      </c>
      <c r="C135" s="21">
        <v>1218</v>
      </c>
      <c r="D135" s="22">
        <v>1392</v>
      </c>
      <c r="E135" s="4"/>
      <c r="F135" s="4"/>
      <c r="G135" s="24"/>
      <c r="N135" s="4"/>
      <c r="O135" s="28"/>
      <c r="P135" s="31"/>
    </row>
    <row r="136" spans="1:16">
      <c r="A136" s="19">
        <v>10018</v>
      </c>
      <c r="B136" s="30" t="s">
        <v>135</v>
      </c>
      <c r="C136" s="21">
        <v>882</v>
      </c>
      <c r="D136" s="22">
        <v>1008</v>
      </c>
      <c r="E136" s="4"/>
      <c r="F136" s="4"/>
      <c r="G136" s="24"/>
      <c r="N136" s="4"/>
      <c r="O136" s="28"/>
      <c r="P136" s="31"/>
    </row>
    <row r="137" spans="1:16" ht="37.5">
      <c r="A137" s="19">
        <v>10019</v>
      </c>
      <c r="B137" s="34" t="s">
        <v>136</v>
      </c>
      <c r="C137" s="21">
        <v>175</v>
      </c>
      <c r="D137" s="22">
        <v>200</v>
      </c>
      <c r="E137" s="4"/>
      <c r="F137" s="4"/>
      <c r="G137" s="24"/>
      <c r="N137" s="4"/>
      <c r="O137" s="32"/>
      <c r="P137" s="15"/>
    </row>
    <row r="138" spans="1:16">
      <c r="A138" s="19">
        <v>10020</v>
      </c>
      <c r="B138" s="34" t="s">
        <v>137</v>
      </c>
      <c r="C138" s="21">
        <v>230.99999999999997</v>
      </c>
      <c r="D138" s="22">
        <v>264</v>
      </c>
      <c r="E138" s="4"/>
      <c r="F138" s="4"/>
      <c r="G138" s="24"/>
      <c r="N138" s="4"/>
      <c r="O138" s="32"/>
      <c r="P138" s="15"/>
    </row>
    <row r="139" spans="1:16">
      <c r="A139" s="19">
        <v>10021</v>
      </c>
      <c r="B139" s="30" t="s">
        <v>138</v>
      </c>
      <c r="C139" s="21">
        <v>301</v>
      </c>
      <c r="D139" s="22">
        <v>344</v>
      </c>
      <c r="E139" s="4"/>
      <c r="F139" s="4"/>
      <c r="G139" s="24"/>
      <c r="N139" s="4"/>
      <c r="O139" s="28"/>
      <c r="P139" s="31"/>
    </row>
    <row r="140" spans="1:16">
      <c r="A140" s="19">
        <v>10022</v>
      </c>
      <c r="B140" s="30" t="s">
        <v>139</v>
      </c>
      <c r="C140" s="21">
        <v>301</v>
      </c>
      <c r="D140" s="22">
        <v>344</v>
      </c>
      <c r="E140" s="4"/>
      <c r="F140" s="4"/>
      <c r="G140" s="24"/>
      <c r="N140" s="4"/>
      <c r="O140" s="28"/>
      <c r="P140" s="31"/>
    </row>
    <row r="141" spans="1:16">
      <c r="A141" s="19">
        <v>10023</v>
      </c>
      <c r="B141" s="30" t="s">
        <v>140</v>
      </c>
      <c r="C141" s="21">
        <v>301</v>
      </c>
      <c r="D141" s="22">
        <v>344</v>
      </c>
      <c r="E141" s="4"/>
      <c r="F141" s="4"/>
      <c r="G141" s="24"/>
      <c r="N141" s="4"/>
      <c r="O141" s="28"/>
      <c r="P141" s="31"/>
    </row>
    <row r="142" spans="1:16">
      <c r="A142" s="19">
        <v>10024</v>
      </c>
      <c r="B142" s="30" t="s">
        <v>141</v>
      </c>
      <c r="C142" s="21">
        <v>1064</v>
      </c>
      <c r="D142" s="22">
        <v>1216</v>
      </c>
      <c r="E142" s="4"/>
      <c r="F142" s="4"/>
      <c r="G142" s="24"/>
      <c r="N142" s="4"/>
      <c r="O142" s="28"/>
      <c r="P142" s="31"/>
    </row>
    <row r="143" spans="1:16">
      <c r="A143" s="19">
        <v>10025</v>
      </c>
      <c r="B143" s="30" t="s">
        <v>142</v>
      </c>
      <c r="C143" s="21">
        <v>581</v>
      </c>
      <c r="D143" s="22">
        <v>664</v>
      </c>
      <c r="E143" s="4"/>
      <c r="F143" s="4"/>
      <c r="G143" s="24"/>
      <c r="N143" s="4"/>
      <c r="O143" s="28"/>
      <c r="P143" s="31"/>
    </row>
    <row r="144" spans="1:16" ht="37.5">
      <c r="A144" s="19">
        <v>10026</v>
      </c>
      <c r="B144" s="30" t="s">
        <v>143</v>
      </c>
      <c r="C144" s="21">
        <v>532</v>
      </c>
      <c r="D144" s="22">
        <v>608</v>
      </c>
      <c r="E144" s="4"/>
      <c r="F144" s="4"/>
      <c r="G144" s="24"/>
      <c r="N144" s="4"/>
      <c r="O144" s="28"/>
      <c r="P144" s="31"/>
    </row>
    <row r="145" spans="1:16">
      <c r="A145" s="19">
        <v>10027</v>
      </c>
      <c r="B145" s="30" t="s">
        <v>144</v>
      </c>
      <c r="C145" s="21">
        <v>482.99999999999994</v>
      </c>
      <c r="D145" s="22">
        <v>552</v>
      </c>
      <c r="E145" s="4"/>
      <c r="F145" s="4"/>
      <c r="G145" s="24"/>
      <c r="N145" s="4"/>
      <c r="O145" s="28"/>
      <c r="P145" s="31"/>
    </row>
    <row r="146" spans="1:16">
      <c r="A146" s="19">
        <v>10028</v>
      </c>
      <c r="B146" s="35" t="s">
        <v>145</v>
      </c>
      <c r="C146" s="21">
        <v>1519</v>
      </c>
      <c r="D146" s="22">
        <v>1736</v>
      </c>
      <c r="E146" s="4"/>
      <c r="F146" s="4"/>
      <c r="G146" s="24"/>
      <c r="N146" s="4"/>
      <c r="O146" s="28"/>
      <c r="P146" s="36"/>
    </row>
    <row r="147" spans="1:16" ht="37.5">
      <c r="A147" s="19">
        <v>10029</v>
      </c>
      <c r="B147" s="37" t="s">
        <v>146</v>
      </c>
      <c r="C147" s="21">
        <v>182</v>
      </c>
      <c r="D147" s="22">
        <v>208</v>
      </c>
      <c r="E147" s="4"/>
      <c r="F147" s="4"/>
      <c r="G147" s="24"/>
      <c r="N147" s="4"/>
      <c r="O147" s="28"/>
      <c r="P147" s="36"/>
    </row>
    <row r="148" spans="1:16">
      <c r="A148" s="19">
        <v>10030</v>
      </c>
      <c r="B148" s="37" t="s">
        <v>147</v>
      </c>
      <c r="C148" s="21">
        <v>1750</v>
      </c>
      <c r="D148" s="22">
        <v>2000</v>
      </c>
      <c r="E148" s="4"/>
      <c r="F148" s="4"/>
      <c r="G148" s="24"/>
      <c r="N148" s="4"/>
      <c r="O148" s="28"/>
      <c r="P148" s="36"/>
    </row>
    <row r="149" spans="1:16" ht="37.5">
      <c r="A149" s="19">
        <v>10031</v>
      </c>
      <c r="B149" s="37" t="s">
        <v>148</v>
      </c>
      <c r="C149" s="21">
        <v>1750</v>
      </c>
      <c r="D149" s="22">
        <v>2000</v>
      </c>
      <c r="E149" s="4"/>
      <c r="F149" s="4"/>
      <c r="G149" s="24"/>
      <c r="N149" s="4"/>
      <c r="O149" s="28"/>
      <c r="P149" s="36"/>
    </row>
    <row r="150" spans="1:16" ht="56.25">
      <c r="A150" s="19">
        <v>10032</v>
      </c>
      <c r="B150" s="37" t="s">
        <v>149</v>
      </c>
      <c r="C150" s="21">
        <v>2800</v>
      </c>
      <c r="D150" s="22">
        <v>3200</v>
      </c>
      <c r="E150" s="4"/>
      <c r="F150" s="4"/>
      <c r="G150" s="24"/>
      <c r="N150" s="4"/>
      <c r="O150" s="28"/>
      <c r="P150" s="36"/>
    </row>
    <row r="151" spans="1:16" ht="56.25">
      <c r="A151" s="19">
        <v>10033</v>
      </c>
      <c r="B151" s="37" t="s">
        <v>150</v>
      </c>
      <c r="C151" s="21">
        <v>3849.9999999999995</v>
      </c>
      <c r="D151" s="22">
        <v>4400</v>
      </c>
      <c r="E151" s="4"/>
      <c r="F151" s="4"/>
      <c r="G151" s="24"/>
      <c r="N151" s="4"/>
      <c r="O151" s="28"/>
      <c r="P151" s="36"/>
    </row>
    <row r="152" spans="1:16" ht="37.5">
      <c r="A152" s="19">
        <v>10034</v>
      </c>
      <c r="B152" s="37" t="s">
        <v>151</v>
      </c>
      <c r="C152" s="21">
        <v>2100</v>
      </c>
      <c r="D152" s="22">
        <v>2400</v>
      </c>
      <c r="E152" s="4"/>
      <c r="F152" s="4"/>
      <c r="G152" s="24"/>
      <c r="N152" s="4"/>
      <c r="O152" s="28"/>
      <c r="P152" s="36"/>
    </row>
    <row r="153" spans="1:16">
      <c r="A153" s="19">
        <v>10035</v>
      </c>
      <c r="B153" s="37" t="s">
        <v>152</v>
      </c>
      <c r="C153" s="21">
        <v>1050</v>
      </c>
      <c r="D153" s="22">
        <v>1200</v>
      </c>
      <c r="E153" s="4"/>
      <c r="F153" s="4"/>
      <c r="G153" s="24"/>
      <c r="N153" s="4"/>
      <c r="O153" s="28"/>
      <c r="P153" s="36"/>
    </row>
    <row r="154" spans="1:16" ht="37.5">
      <c r="A154" s="19">
        <v>10036</v>
      </c>
      <c r="B154" s="37" t="s">
        <v>153</v>
      </c>
      <c r="C154" s="21">
        <v>1750</v>
      </c>
      <c r="D154" s="22">
        <v>2000</v>
      </c>
      <c r="E154" s="4"/>
      <c r="F154" s="4"/>
      <c r="G154" s="24"/>
      <c r="N154" s="4"/>
      <c r="O154" s="28"/>
      <c r="P154" s="36"/>
    </row>
    <row r="155" spans="1:16">
      <c r="A155" s="323" t="s">
        <v>154</v>
      </c>
      <c r="B155" s="324"/>
      <c r="C155" s="324"/>
      <c r="D155" s="325"/>
      <c r="E155" s="4"/>
      <c r="F155" s="4"/>
      <c r="G155" s="24"/>
      <c r="N155" s="4"/>
      <c r="O155" s="326"/>
      <c r="P155" s="326"/>
    </row>
    <row r="156" spans="1:16">
      <c r="A156" s="19">
        <v>17001</v>
      </c>
      <c r="B156" s="30" t="s">
        <v>155</v>
      </c>
      <c r="C156" s="21">
        <v>986.99999999999989</v>
      </c>
      <c r="D156" s="22">
        <v>1128</v>
      </c>
      <c r="E156" s="4"/>
      <c r="F156" s="4"/>
      <c r="G156" s="24"/>
      <c r="N156" s="4"/>
      <c r="O156" s="28"/>
      <c r="P156" s="31"/>
    </row>
    <row r="157" spans="1:16">
      <c r="A157" s="19">
        <v>17002</v>
      </c>
      <c r="B157" s="30" t="s">
        <v>156</v>
      </c>
      <c r="C157" s="21">
        <v>756</v>
      </c>
      <c r="D157" s="22">
        <v>864</v>
      </c>
      <c r="E157" s="4"/>
      <c r="F157" s="4"/>
      <c r="G157" s="24"/>
      <c r="N157" s="4"/>
      <c r="O157" s="28"/>
      <c r="P157" s="31"/>
    </row>
    <row r="158" spans="1:16">
      <c r="A158" s="19">
        <v>17025</v>
      </c>
      <c r="B158" s="30" t="s">
        <v>157</v>
      </c>
      <c r="C158" s="21">
        <v>567</v>
      </c>
      <c r="D158" s="22">
        <v>648</v>
      </c>
      <c r="E158" s="4"/>
      <c r="F158" s="4"/>
      <c r="G158" s="24"/>
      <c r="N158" s="4"/>
      <c r="O158" s="28"/>
      <c r="P158" s="31"/>
    </row>
    <row r="159" spans="1:16">
      <c r="A159" s="19">
        <v>17026</v>
      </c>
      <c r="B159" s="30" t="s">
        <v>158</v>
      </c>
      <c r="C159" s="21">
        <v>406</v>
      </c>
      <c r="D159" s="22">
        <v>464</v>
      </c>
      <c r="E159" s="4"/>
      <c r="F159" s="4"/>
      <c r="G159" s="24"/>
      <c r="N159" s="4"/>
      <c r="O159" s="28"/>
      <c r="P159" s="31"/>
    </row>
    <row r="160" spans="1:16">
      <c r="A160" s="19">
        <v>17003</v>
      </c>
      <c r="B160" s="30" t="s">
        <v>159</v>
      </c>
      <c r="C160" s="21">
        <v>496.99999999999994</v>
      </c>
      <c r="D160" s="22">
        <v>568</v>
      </c>
      <c r="E160" s="4"/>
      <c r="F160" s="4"/>
      <c r="G160" s="24"/>
      <c r="N160" s="4"/>
      <c r="O160" s="28"/>
      <c r="P160" s="31"/>
    </row>
    <row r="161" spans="1:16">
      <c r="A161" s="19">
        <v>17004</v>
      </c>
      <c r="B161" s="30" t="s">
        <v>160</v>
      </c>
      <c r="C161" s="21">
        <v>714</v>
      </c>
      <c r="D161" s="22">
        <v>816</v>
      </c>
      <c r="E161" s="4"/>
      <c r="F161" s="4"/>
      <c r="G161" s="24"/>
      <c r="N161" s="4"/>
      <c r="O161" s="28"/>
      <c r="P161" s="31"/>
    </row>
    <row r="162" spans="1:16">
      <c r="A162" s="19">
        <v>17005</v>
      </c>
      <c r="B162" s="30" t="s">
        <v>161</v>
      </c>
      <c r="C162" s="21">
        <v>1792</v>
      </c>
      <c r="D162" s="22">
        <v>2048</v>
      </c>
      <c r="E162" s="4"/>
      <c r="F162" s="4"/>
      <c r="G162" s="24"/>
      <c r="N162" s="4"/>
      <c r="O162" s="28"/>
      <c r="P162" s="31"/>
    </row>
    <row r="163" spans="1:16">
      <c r="A163" s="19">
        <v>17006</v>
      </c>
      <c r="B163" s="30" t="s">
        <v>162</v>
      </c>
      <c r="C163" s="21">
        <v>1896.9999999999998</v>
      </c>
      <c r="D163" s="22">
        <v>2168</v>
      </c>
      <c r="E163" s="4"/>
      <c r="F163" s="4"/>
      <c r="G163" s="24"/>
      <c r="N163" s="4"/>
      <c r="O163" s="28"/>
      <c r="P163" s="31"/>
    </row>
    <row r="164" spans="1:16">
      <c r="A164" s="19">
        <v>17007</v>
      </c>
      <c r="B164" s="30" t="s">
        <v>163</v>
      </c>
      <c r="C164" s="21">
        <v>2352</v>
      </c>
      <c r="D164" s="22">
        <v>2688</v>
      </c>
      <c r="E164" s="4"/>
      <c r="F164" s="4"/>
      <c r="G164" s="24"/>
      <c r="N164" s="4"/>
      <c r="O164" s="28"/>
      <c r="P164" s="31"/>
    </row>
    <row r="165" spans="1:16">
      <c r="A165" s="19">
        <v>17008</v>
      </c>
      <c r="B165" s="30" t="s">
        <v>164</v>
      </c>
      <c r="C165" s="21">
        <v>2352</v>
      </c>
      <c r="D165" s="22">
        <v>2688</v>
      </c>
      <c r="E165" s="4"/>
      <c r="F165" s="4"/>
      <c r="G165" s="24"/>
      <c r="N165" s="4"/>
      <c r="O165" s="28"/>
      <c r="P165" s="31"/>
    </row>
    <row r="166" spans="1:16">
      <c r="A166" s="19">
        <v>17009</v>
      </c>
      <c r="B166" s="30" t="s">
        <v>165</v>
      </c>
      <c r="C166" s="21">
        <v>532</v>
      </c>
      <c r="D166" s="22">
        <v>608</v>
      </c>
      <c r="E166" s="4"/>
      <c r="F166" s="4"/>
      <c r="G166" s="24"/>
      <c r="N166" s="4"/>
      <c r="O166" s="28"/>
      <c r="P166" s="31"/>
    </row>
    <row r="167" spans="1:16">
      <c r="A167" s="19">
        <v>17010</v>
      </c>
      <c r="B167" s="30" t="s">
        <v>166</v>
      </c>
      <c r="C167" s="21">
        <v>1120</v>
      </c>
      <c r="D167" s="22">
        <v>1280</v>
      </c>
      <c r="E167" s="4"/>
      <c r="F167" s="4"/>
      <c r="G167" s="24"/>
      <c r="N167" s="4"/>
      <c r="O167" s="28"/>
      <c r="P167" s="31"/>
    </row>
    <row r="168" spans="1:16">
      <c r="A168" s="19">
        <v>17011</v>
      </c>
      <c r="B168" s="30" t="s">
        <v>167</v>
      </c>
      <c r="C168" s="21">
        <v>230.99999999999997</v>
      </c>
      <c r="D168" s="22">
        <v>264</v>
      </c>
      <c r="E168" s="4"/>
      <c r="F168" s="4"/>
      <c r="G168" s="24"/>
      <c r="N168" s="4"/>
      <c r="O168" s="28"/>
      <c r="P168" s="31"/>
    </row>
    <row r="169" spans="1:16">
      <c r="A169" s="19">
        <v>17012</v>
      </c>
      <c r="B169" s="30" t="s">
        <v>168</v>
      </c>
      <c r="C169" s="21">
        <v>532</v>
      </c>
      <c r="D169" s="22">
        <v>608</v>
      </c>
      <c r="E169" s="4"/>
      <c r="F169" s="4"/>
      <c r="G169" s="24"/>
      <c r="N169" s="4"/>
      <c r="O169" s="28"/>
      <c r="P169" s="31"/>
    </row>
    <row r="170" spans="1:16">
      <c r="A170" s="19">
        <v>17013</v>
      </c>
      <c r="B170" s="30" t="s">
        <v>169</v>
      </c>
      <c r="C170" s="21">
        <v>1120</v>
      </c>
      <c r="D170" s="22">
        <v>1280</v>
      </c>
      <c r="E170" s="4"/>
      <c r="F170" s="4"/>
      <c r="G170" s="24"/>
      <c r="N170" s="4"/>
      <c r="O170" s="28"/>
      <c r="P170" s="31"/>
    </row>
    <row r="171" spans="1:16">
      <c r="A171" s="19">
        <v>17014</v>
      </c>
      <c r="B171" s="30" t="s">
        <v>170</v>
      </c>
      <c r="C171" s="21">
        <v>658</v>
      </c>
      <c r="D171" s="22">
        <v>752</v>
      </c>
      <c r="E171" s="4"/>
      <c r="F171" s="4"/>
      <c r="G171" s="24"/>
      <c r="N171" s="4"/>
      <c r="O171" s="28"/>
      <c r="P171" s="31"/>
    </row>
    <row r="172" spans="1:16">
      <c r="A172" s="19">
        <v>17015</v>
      </c>
      <c r="B172" s="30" t="s">
        <v>171</v>
      </c>
      <c r="C172" s="21">
        <v>482.99999999999994</v>
      </c>
      <c r="D172" s="22">
        <v>552</v>
      </c>
      <c r="E172" s="4"/>
      <c r="F172" s="4"/>
      <c r="G172" s="24"/>
      <c r="N172" s="4"/>
      <c r="O172" s="28"/>
      <c r="P172" s="31"/>
    </row>
    <row r="173" spans="1:16">
      <c r="A173" s="19">
        <v>17016</v>
      </c>
      <c r="B173" s="30" t="s">
        <v>172</v>
      </c>
      <c r="C173" s="21">
        <v>1141</v>
      </c>
      <c r="D173" s="22">
        <v>1304</v>
      </c>
      <c r="E173" s="4"/>
      <c r="F173" s="4"/>
      <c r="G173" s="24"/>
      <c r="N173" s="4"/>
      <c r="O173" s="28"/>
      <c r="P173" s="31"/>
    </row>
    <row r="174" spans="1:16">
      <c r="A174" s="19">
        <v>17017</v>
      </c>
      <c r="B174" s="30" t="s">
        <v>173</v>
      </c>
      <c r="C174" s="21">
        <v>1043</v>
      </c>
      <c r="D174" s="22">
        <v>1192</v>
      </c>
      <c r="E174" s="4"/>
      <c r="F174" s="4"/>
      <c r="G174" s="24"/>
      <c r="N174" s="4"/>
      <c r="O174" s="28"/>
      <c r="P174" s="31"/>
    </row>
    <row r="175" spans="1:16">
      <c r="A175" s="19">
        <v>17018</v>
      </c>
      <c r="B175" s="30" t="s">
        <v>174</v>
      </c>
      <c r="C175" s="21">
        <v>1456</v>
      </c>
      <c r="D175" s="22">
        <v>1664</v>
      </c>
      <c r="E175" s="4"/>
      <c r="F175" s="4"/>
      <c r="G175" s="24"/>
      <c r="N175" s="4"/>
      <c r="O175" s="28"/>
      <c r="P175" s="31"/>
    </row>
    <row r="176" spans="1:16">
      <c r="A176" s="19">
        <v>17019</v>
      </c>
      <c r="B176" s="30" t="s">
        <v>175</v>
      </c>
      <c r="C176" s="21">
        <v>1456</v>
      </c>
      <c r="D176" s="22">
        <v>1664</v>
      </c>
      <c r="E176" s="4"/>
      <c r="F176" s="4"/>
      <c r="G176" s="24"/>
      <c r="N176" s="4"/>
      <c r="O176" s="28"/>
      <c r="P176" s="31"/>
    </row>
    <row r="177" spans="1:16">
      <c r="A177" s="19">
        <v>17021</v>
      </c>
      <c r="B177" s="30" t="s">
        <v>176</v>
      </c>
      <c r="C177" s="21">
        <v>448</v>
      </c>
      <c r="D177" s="22">
        <v>512</v>
      </c>
      <c r="E177" s="4"/>
      <c r="F177" s="4"/>
      <c r="G177" s="24"/>
      <c r="N177" s="4"/>
      <c r="O177" s="28"/>
      <c r="P177" s="31"/>
    </row>
    <row r="178" spans="1:16">
      <c r="A178" s="19">
        <v>17022</v>
      </c>
      <c r="B178" s="30" t="s">
        <v>177</v>
      </c>
      <c r="C178" s="21">
        <v>385</v>
      </c>
      <c r="D178" s="22">
        <v>440</v>
      </c>
      <c r="E178" s="4"/>
      <c r="F178" s="4"/>
      <c r="G178" s="24"/>
      <c r="N178" s="4"/>
      <c r="O178" s="28"/>
      <c r="P178" s="31"/>
    </row>
    <row r="179" spans="1:16">
      <c r="A179" s="19">
        <v>17023</v>
      </c>
      <c r="B179" s="30" t="s">
        <v>178</v>
      </c>
      <c r="C179" s="21">
        <v>378</v>
      </c>
      <c r="D179" s="22">
        <v>432</v>
      </c>
      <c r="E179" s="4"/>
      <c r="F179" s="4"/>
      <c r="G179" s="24"/>
      <c r="N179" s="4"/>
      <c r="O179" s="28"/>
      <c r="P179" s="31"/>
    </row>
    <row r="180" spans="1:16">
      <c r="A180" s="19">
        <v>17024</v>
      </c>
      <c r="B180" s="30" t="s">
        <v>179</v>
      </c>
      <c r="C180" s="21">
        <v>496.99999999999994</v>
      </c>
      <c r="D180" s="22">
        <v>568</v>
      </c>
      <c r="E180" s="4"/>
      <c r="F180" s="4"/>
      <c r="G180" s="24"/>
      <c r="N180" s="4"/>
      <c r="O180" s="28"/>
      <c r="P180" s="31"/>
    </row>
    <row r="181" spans="1:16">
      <c r="A181" s="19">
        <v>17027</v>
      </c>
      <c r="B181" s="30" t="s">
        <v>180</v>
      </c>
      <c r="C181" s="21">
        <v>944.99999999999989</v>
      </c>
      <c r="D181" s="22">
        <v>1080</v>
      </c>
      <c r="E181" s="4"/>
      <c r="F181" s="4"/>
      <c r="G181" s="24"/>
      <c r="N181" s="4"/>
      <c r="O181" s="28"/>
      <c r="P181" s="31"/>
    </row>
    <row r="182" spans="1:16">
      <c r="A182" s="19">
        <v>17028</v>
      </c>
      <c r="B182" s="30" t="s">
        <v>181</v>
      </c>
      <c r="C182" s="21">
        <v>357</v>
      </c>
      <c r="D182" s="22">
        <v>408</v>
      </c>
      <c r="E182" s="4"/>
      <c r="F182" s="4"/>
      <c r="G182" s="24"/>
      <c r="N182" s="4"/>
      <c r="O182" s="28"/>
      <c r="P182" s="31"/>
    </row>
    <row r="183" spans="1:16">
      <c r="A183" s="19">
        <v>17029</v>
      </c>
      <c r="B183" s="30" t="s">
        <v>182</v>
      </c>
      <c r="C183" s="21">
        <v>721</v>
      </c>
      <c r="D183" s="22">
        <v>824</v>
      </c>
      <c r="E183" s="4"/>
      <c r="F183" s="4"/>
      <c r="G183" s="24"/>
      <c r="N183" s="4"/>
      <c r="O183" s="28"/>
      <c r="P183" s="31"/>
    </row>
    <row r="184" spans="1:16">
      <c r="A184" s="19">
        <v>17030</v>
      </c>
      <c r="B184" s="30" t="s">
        <v>183</v>
      </c>
      <c r="C184" s="21">
        <v>700</v>
      </c>
      <c r="D184" s="22">
        <v>800</v>
      </c>
      <c r="E184" s="4"/>
      <c r="F184" s="4"/>
      <c r="G184" s="24"/>
      <c r="N184" s="4"/>
      <c r="O184" s="28"/>
      <c r="P184" s="31"/>
    </row>
    <row r="185" spans="1:16" ht="37.5">
      <c r="A185" s="19">
        <v>17031</v>
      </c>
      <c r="B185" s="30" t="s">
        <v>184</v>
      </c>
      <c r="C185" s="21">
        <v>909.99999999999989</v>
      </c>
      <c r="D185" s="22">
        <v>1040</v>
      </c>
      <c r="E185" s="4"/>
      <c r="F185" s="4"/>
      <c r="G185" s="24"/>
      <c r="N185" s="4"/>
      <c r="O185" s="28"/>
      <c r="P185" s="31"/>
    </row>
    <row r="186" spans="1:16">
      <c r="A186" s="19">
        <v>17032</v>
      </c>
      <c r="B186" s="30" t="s">
        <v>185</v>
      </c>
      <c r="C186" s="21">
        <v>1750</v>
      </c>
      <c r="D186" s="22">
        <v>2000</v>
      </c>
      <c r="E186" s="4"/>
      <c r="F186" s="4"/>
      <c r="G186" s="24"/>
      <c r="N186" s="4"/>
      <c r="O186" s="28"/>
      <c r="P186" s="31"/>
    </row>
    <row r="187" spans="1:16" ht="37.5">
      <c r="A187" s="19">
        <v>17033</v>
      </c>
      <c r="B187" s="30" t="s">
        <v>186</v>
      </c>
      <c r="C187" s="21">
        <v>1750</v>
      </c>
      <c r="D187" s="22">
        <v>2000</v>
      </c>
      <c r="E187" s="4"/>
      <c r="F187" s="4"/>
      <c r="G187" s="24"/>
      <c r="N187" s="4"/>
      <c r="O187" s="28"/>
      <c r="P187" s="31"/>
    </row>
    <row r="188" spans="1:16" ht="37.5">
      <c r="A188" s="19">
        <v>17034</v>
      </c>
      <c r="B188" s="30" t="s">
        <v>187</v>
      </c>
      <c r="C188" s="21">
        <v>3360</v>
      </c>
      <c r="D188" s="22">
        <v>3840</v>
      </c>
      <c r="E188" s="4"/>
      <c r="F188" s="4"/>
      <c r="G188" s="24"/>
      <c r="N188" s="4"/>
      <c r="O188" s="28"/>
      <c r="P188" s="31"/>
    </row>
    <row r="189" spans="1:16" ht="37.5">
      <c r="A189" s="19">
        <v>17035</v>
      </c>
      <c r="B189" s="30" t="s">
        <v>188</v>
      </c>
      <c r="C189" s="21">
        <v>2450</v>
      </c>
      <c r="D189" s="22">
        <v>2800</v>
      </c>
      <c r="E189" s="4"/>
      <c r="F189" s="4"/>
      <c r="G189" s="24"/>
      <c r="N189" s="4"/>
      <c r="O189" s="28"/>
      <c r="P189" s="31"/>
    </row>
    <row r="190" spans="1:16" ht="37.5">
      <c r="A190" s="19">
        <v>17036</v>
      </c>
      <c r="B190" s="30" t="s">
        <v>189</v>
      </c>
      <c r="C190" s="21">
        <v>3500</v>
      </c>
      <c r="D190" s="22">
        <v>4000</v>
      </c>
      <c r="E190" s="4"/>
      <c r="F190" s="4"/>
      <c r="G190" s="24"/>
      <c r="N190" s="4"/>
      <c r="O190" s="28"/>
      <c r="P190" s="31"/>
    </row>
    <row r="191" spans="1:16">
      <c r="A191" s="323" t="s">
        <v>190</v>
      </c>
      <c r="B191" s="324"/>
      <c r="C191" s="324"/>
      <c r="D191" s="325"/>
      <c r="E191" s="4"/>
      <c r="F191" s="4"/>
      <c r="G191" s="24"/>
      <c r="N191" s="4"/>
      <c r="O191" s="33"/>
      <c r="P191" s="15"/>
    </row>
    <row r="192" spans="1:16">
      <c r="A192" s="19">
        <v>9001</v>
      </c>
      <c r="B192" s="34" t="s">
        <v>191</v>
      </c>
      <c r="C192" s="21">
        <v>1085</v>
      </c>
      <c r="D192" s="22">
        <v>1240</v>
      </c>
      <c r="E192" s="4"/>
      <c r="F192" s="4"/>
      <c r="G192" s="24"/>
      <c r="N192" s="4"/>
      <c r="O192" s="32"/>
      <c r="P192" s="15"/>
    </row>
    <row r="193" spans="1:16">
      <c r="A193" s="19">
        <v>9002</v>
      </c>
      <c r="B193" s="34" t="s">
        <v>192</v>
      </c>
      <c r="C193" s="21">
        <v>875</v>
      </c>
      <c r="D193" s="22">
        <v>1000</v>
      </c>
      <c r="E193" s="4"/>
      <c r="F193" s="4"/>
      <c r="G193" s="24"/>
      <c r="N193" s="4"/>
      <c r="O193" s="32"/>
      <c r="P193" s="15"/>
    </row>
    <row r="194" spans="1:16">
      <c r="A194" s="19">
        <v>9003</v>
      </c>
      <c r="B194" s="30" t="s">
        <v>193</v>
      </c>
      <c r="C194" s="21">
        <v>475.99999999999994</v>
      </c>
      <c r="D194" s="22">
        <v>544</v>
      </c>
      <c r="E194" s="4"/>
      <c r="F194" s="4"/>
      <c r="G194" s="24"/>
      <c r="N194" s="4"/>
      <c r="O194" s="28"/>
      <c r="P194" s="31"/>
    </row>
    <row r="195" spans="1:16">
      <c r="A195" s="19">
        <v>9004</v>
      </c>
      <c r="B195" s="30" t="s">
        <v>194</v>
      </c>
      <c r="C195" s="21">
        <v>315</v>
      </c>
      <c r="D195" s="22">
        <v>360</v>
      </c>
      <c r="E195" s="4"/>
      <c r="F195" s="4"/>
      <c r="G195" s="24"/>
      <c r="N195" s="4"/>
      <c r="O195" s="28"/>
      <c r="P195" s="31"/>
    </row>
    <row r="196" spans="1:16">
      <c r="A196" s="19">
        <v>9005</v>
      </c>
      <c r="B196" s="30" t="s">
        <v>195</v>
      </c>
      <c r="C196" s="21">
        <v>378</v>
      </c>
      <c r="D196" s="22">
        <v>432</v>
      </c>
      <c r="E196" s="4"/>
      <c r="F196" s="4"/>
      <c r="G196" s="24"/>
      <c r="N196" s="4"/>
      <c r="O196" s="28"/>
      <c r="P196" s="31"/>
    </row>
    <row r="197" spans="1:16">
      <c r="A197" s="19">
        <v>9006</v>
      </c>
      <c r="B197" s="30" t="s">
        <v>196</v>
      </c>
      <c r="C197" s="21">
        <v>475.99999999999994</v>
      </c>
      <c r="D197" s="22">
        <v>544</v>
      </c>
      <c r="E197" s="4"/>
      <c r="F197" s="4"/>
      <c r="G197" s="24"/>
      <c r="N197" s="4"/>
      <c r="O197" s="28"/>
      <c r="P197" s="31"/>
    </row>
    <row r="198" spans="1:16">
      <c r="A198" s="19">
        <v>9007</v>
      </c>
      <c r="B198" s="30" t="s">
        <v>197</v>
      </c>
      <c r="C198" s="21">
        <v>244.99999999999997</v>
      </c>
      <c r="D198" s="22">
        <v>280</v>
      </c>
      <c r="E198" s="4"/>
      <c r="F198" s="4"/>
      <c r="G198" s="24"/>
      <c r="N198" s="4"/>
      <c r="O198" s="28"/>
      <c r="P198" s="31"/>
    </row>
    <row r="199" spans="1:16">
      <c r="A199" s="19">
        <v>9008</v>
      </c>
      <c r="B199" s="30" t="s">
        <v>198</v>
      </c>
      <c r="C199" s="21">
        <v>308</v>
      </c>
      <c r="D199" s="22">
        <v>352</v>
      </c>
      <c r="E199" s="4"/>
      <c r="F199" s="4"/>
      <c r="G199" s="24"/>
      <c r="N199" s="4"/>
      <c r="O199" s="28"/>
      <c r="P199" s="31"/>
    </row>
    <row r="200" spans="1:16">
      <c r="A200" s="19">
        <v>9009</v>
      </c>
      <c r="B200" s="30" t="s">
        <v>199</v>
      </c>
      <c r="C200" s="21">
        <v>1561</v>
      </c>
      <c r="D200" s="22">
        <v>1784</v>
      </c>
      <c r="E200" s="4"/>
      <c r="F200" s="4"/>
      <c r="G200" s="24"/>
      <c r="N200" s="4"/>
      <c r="O200" s="28"/>
      <c r="P200" s="31"/>
    </row>
    <row r="201" spans="1:16">
      <c r="A201" s="19">
        <v>9010</v>
      </c>
      <c r="B201" s="30" t="s">
        <v>200</v>
      </c>
      <c r="C201" s="21">
        <v>1561</v>
      </c>
      <c r="D201" s="22">
        <v>1784</v>
      </c>
      <c r="E201" s="4"/>
      <c r="F201" s="4"/>
      <c r="G201" s="24"/>
      <c r="N201" s="4"/>
      <c r="O201" s="28"/>
      <c r="P201" s="31"/>
    </row>
    <row r="202" spans="1:16">
      <c r="A202" s="19">
        <v>9011</v>
      </c>
      <c r="B202" s="30" t="s">
        <v>201</v>
      </c>
      <c r="C202" s="21">
        <v>230.99999999999997</v>
      </c>
      <c r="D202" s="22">
        <v>264</v>
      </c>
      <c r="E202" s="4"/>
      <c r="F202" s="4"/>
      <c r="G202" s="24"/>
      <c r="N202" s="4"/>
      <c r="O202" s="28"/>
      <c r="P202" s="31"/>
    </row>
    <row r="203" spans="1:16">
      <c r="A203" s="19">
        <v>9012</v>
      </c>
      <c r="B203" s="30" t="s">
        <v>66</v>
      </c>
      <c r="C203" s="21">
        <v>266</v>
      </c>
      <c r="D203" s="22">
        <v>304</v>
      </c>
      <c r="E203" s="4"/>
      <c r="F203" s="4"/>
      <c r="G203" s="24"/>
      <c r="N203" s="4"/>
      <c r="O203" s="28"/>
      <c r="P203" s="31"/>
    </row>
    <row r="204" spans="1:16">
      <c r="A204" s="19">
        <v>9013</v>
      </c>
      <c r="B204" s="30" t="s">
        <v>202</v>
      </c>
      <c r="C204" s="21">
        <v>266</v>
      </c>
      <c r="D204" s="22">
        <v>304</v>
      </c>
      <c r="E204" s="4"/>
      <c r="F204" s="4"/>
      <c r="G204" s="24"/>
      <c r="N204" s="4"/>
      <c r="O204" s="28"/>
      <c r="P204" s="31"/>
    </row>
    <row r="205" spans="1:16">
      <c r="A205" s="19">
        <v>9014</v>
      </c>
      <c r="B205" s="30" t="s">
        <v>203</v>
      </c>
      <c r="C205" s="21">
        <v>196</v>
      </c>
      <c r="D205" s="22">
        <v>224</v>
      </c>
      <c r="E205" s="4"/>
      <c r="F205" s="4"/>
      <c r="G205" s="24"/>
      <c r="N205" s="4"/>
      <c r="O205" s="28"/>
      <c r="P205" s="31"/>
    </row>
    <row r="206" spans="1:16">
      <c r="A206" s="19">
        <v>9015</v>
      </c>
      <c r="B206" s="30" t="s">
        <v>204</v>
      </c>
      <c r="C206" s="21">
        <v>1148</v>
      </c>
      <c r="D206" s="22">
        <v>1312</v>
      </c>
      <c r="E206" s="4"/>
      <c r="F206" s="4"/>
      <c r="G206" s="24"/>
      <c r="N206" s="4"/>
      <c r="O206" s="28"/>
      <c r="P206" s="31"/>
    </row>
    <row r="207" spans="1:16">
      <c r="A207" s="19">
        <v>9016</v>
      </c>
      <c r="B207" s="30" t="s">
        <v>205</v>
      </c>
      <c r="C207" s="21">
        <v>609</v>
      </c>
      <c r="D207" s="22">
        <v>696</v>
      </c>
      <c r="E207" s="4"/>
      <c r="F207" s="4"/>
      <c r="G207" s="24"/>
      <c r="N207" s="4"/>
      <c r="O207" s="28"/>
      <c r="P207" s="31"/>
    </row>
    <row r="208" spans="1:16">
      <c r="A208" s="19">
        <v>9017</v>
      </c>
      <c r="B208" s="30" t="s">
        <v>206</v>
      </c>
      <c r="C208" s="21">
        <v>798</v>
      </c>
      <c r="D208" s="22">
        <v>912</v>
      </c>
      <c r="E208" s="4"/>
      <c r="F208" s="4"/>
      <c r="G208" s="24"/>
      <c r="O208" s="28"/>
      <c r="P208" s="31"/>
    </row>
    <row r="209" spans="1:16">
      <c r="A209" s="19">
        <v>9018</v>
      </c>
      <c r="B209" s="30" t="s">
        <v>207</v>
      </c>
      <c r="C209" s="21">
        <v>1211</v>
      </c>
      <c r="D209" s="22">
        <v>1384</v>
      </c>
      <c r="E209" s="4"/>
      <c r="F209" s="4"/>
      <c r="G209" s="24"/>
      <c r="N209" s="4"/>
      <c r="O209" s="28"/>
      <c r="P209" s="31"/>
    </row>
    <row r="210" spans="1:16">
      <c r="A210" s="19">
        <v>9019</v>
      </c>
      <c r="B210" s="30" t="s">
        <v>208</v>
      </c>
      <c r="C210" s="21">
        <v>2751</v>
      </c>
      <c r="D210" s="22">
        <v>3144</v>
      </c>
      <c r="E210" s="4"/>
      <c r="F210" s="4"/>
      <c r="G210" s="24"/>
      <c r="N210" s="4"/>
      <c r="O210" s="28"/>
      <c r="P210" s="31"/>
    </row>
    <row r="211" spans="1:16">
      <c r="A211" s="19">
        <v>9021</v>
      </c>
      <c r="B211" s="30" t="s">
        <v>209</v>
      </c>
      <c r="C211" s="21">
        <v>581</v>
      </c>
      <c r="D211" s="22">
        <v>664</v>
      </c>
      <c r="E211" s="4"/>
      <c r="F211" s="4"/>
      <c r="G211" s="24"/>
      <c r="N211" s="4"/>
      <c r="O211" s="28"/>
      <c r="P211" s="31"/>
    </row>
    <row r="212" spans="1:16">
      <c r="A212" s="19">
        <v>9022</v>
      </c>
      <c r="B212" s="30" t="s">
        <v>210</v>
      </c>
      <c r="C212" s="21">
        <v>581</v>
      </c>
      <c r="D212" s="22">
        <v>664</v>
      </c>
      <c r="E212" s="4"/>
      <c r="F212" s="4"/>
      <c r="G212" s="24"/>
      <c r="N212" s="4"/>
      <c r="O212" s="28"/>
      <c r="P212" s="31"/>
    </row>
    <row r="213" spans="1:16">
      <c r="A213" s="19">
        <v>9023</v>
      </c>
      <c r="B213" s="30" t="s">
        <v>211</v>
      </c>
      <c r="C213" s="21">
        <v>700</v>
      </c>
      <c r="D213" s="22">
        <v>800</v>
      </c>
      <c r="E213" s="4"/>
      <c r="F213" s="4"/>
      <c r="G213" s="24"/>
      <c r="N213" s="4"/>
      <c r="O213" s="28"/>
      <c r="P213" s="31"/>
    </row>
    <row r="214" spans="1:16">
      <c r="A214" s="19">
        <v>9024</v>
      </c>
      <c r="B214" s="30" t="s">
        <v>212</v>
      </c>
      <c r="C214" s="21">
        <v>1043</v>
      </c>
      <c r="D214" s="22">
        <v>1192</v>
      </c>
      <c r="E214" s="4"/>
      <c r="F214" s="4"/>
      <c r="G214" s="24"/>
      <c r="N214" s="4"/>
      <c r="O214" s="28"/>
      <c r="P214" s="31"/>
    </row>
    <row r="215" spans="1:16">
      <c r="A215" s="19">
        <v>9025</v>
      </c>
      <c r="B215" s="30" t="s">
        <v>213</v>
      </c>
      <c r="C215" s="21">
        <v>399</v>
      </c>
      <c r="D215" s="22">
        <v>456</v>
      </c>
      <c r="E215" s="4"/>
      <c r="F215" s="4"/>
      <c r="G215" s="24"/>
      <c r="N215" s="4"/>
      <c r="O215" s="28"/>
      <c r="P215" s="31"/>
    </row>
    <row r="216" spans="1:16">
      <c r="A216" s="19">
        <v>9026</v>
      </c>
      <c r="B216" s="30" t="s">
        <v>214</v>
      </c>
      <c r="C216" s="21">
        <v>742</v>
      </c>
      <c r="D216" s="22">
        <v>848</v>
      </c>
      <c r="E216" s="4"/>
      <c r="F216" s="4"/>
      <c r="G216" s="24"/>
      <c r="N216" s="4"/>
      <c r="O216" s="28"/>
      <c r="P216" s="31"/>
    </row>
    <row r="217" spans="1:16" ht="37.5">
      <c r="A217" s="19">
        <v>9027</v>
      </c>
      <c r="B217" s="30" t="s">
        <v>215</v>
      </c>
      <c r="C217" s="21">
        <v>308</v>
      </c>
      <c r="D217" s="22">
        <v>352</v>
      </c>
      <c r="E217" s="4"/>
      <c r="F217" s="4"/>
      <c r="G217" s="24"/>
      <c r="N217" s="4"/>
      <c r="O217" s="28"/>
      <c r="P217" s="31"/>
    </row>
    <row r="218" spans="1:16">
      <c r="A218" s="19">
        <v>9028</v>
      </c>
      <c r="B218" s="30" t="s">
        <v>216</v>
      </c>
      <c r="C218" s="21">
        <v>1715</v>
      </c>
      <c r="D218" s="22">
        <v>1960</v>
      </c>
      <c r="E218" s="4"/>
      <c r="F218" s="4"/>
      <c r="G218" s="24"/>
      <c r="N218" s="4"/>
      <c r="O218" s="28"/>
      <c r="P218" s="31"/>
    </row>
    <row r="219" spans="1:16">
      <c r="A219" s="19">
        <v>9029</v>
      </c>
      <c r="B219" s="30" t="s">
        <v>217</v>
      </c>
      <c r="C219" s="21">
        <v>343</v>
      </c>
      <c r="D219" s="22">
        <v>392</v>
      </c>
      <c r="E219" s="4"/>
      <c r="F219" s="4"/>
      <c r="G219" s="24"/>
      <c r="N219" s="4"/>
      <c r="O219" s="28"/>
      <c r="P219" s="31"/>
    </row>
    <row r="220" spans="1:16">
      <c r="A220" s="19">
        <v>9030</v>
      </c>
      <c r="B220" s="30" t="s">
        <v>218</v>
      </c>
      <c r="C220" s="21">
        <v>343</v>
      </c>
      <c r="D220" s="22">
        <v>392</v>
      </c>
      <c r="E220" s="4"/>
      <c r="F220" s="4"/>
      <c r="G220" s="24"/>
      <c r="N220" s="4"/>
      <c r="O220" s="28"/>
      <c r="P220" s="31"/>
    </row>
    <row r="221" spans="1:16">
      <c r="A221" s="19">
        <v>9031</v>
      </c>
      <c r="B221" s="30" t="s">
        <v>219</v>
      </c>
      <c r="C221" s="21">
        <v>468.99999999999994</v>
      </c>
      <c r="D221" s="22">
        <v>536</v>
      </c>
      <c r="E221" s="4"/>
      <c r="F221" s="4"/>
      <c r="G221" s="24"/>
      <c r="N221" s="4"/>
      <c r="O221" s="28"/>
      <c r="P221" s="31"/>
    </row>
    <row r="222" spans="1:16">
      <c r="A222" s="19">
        <v>9032</v>
      </c>
      <c r="B222" s="30" t="s">
        <v>220</v>
      </c>
      <c r="C222" s="21">
        <v>609</v>
      </c>
      <c r="D222" s="22">
        <v>696</v>
      </c>
      <c r="E222" s="4"/>
      <c r="F222" s="4"/>
      <c r="G222" s="24"/>
      <c r="N222" s="4"/>
      <c r="O222" s="28"/>
      <c r="P222" s="31"/>
    </row>
    <row r="223" spans="1:16">
      <c r="A223" s="19">
        <v>9033</v>
      </c>
      <c r="B223" s="30" t="s">
        <v>221</v>
      </c>
      <c r="C223" s="21">
        <v>468.99999999999994</v>
      </c>
      <c r="D223" s="22">
        <v>536</v>
      </c>
      <c r="E223" s="4"/>
      <c r="F223" s="4"/>
      <c r="G223" s="24"/>
      <c r="N223" s="4"/>
      <c r="O223" s="28"/>
      <c r="P223" s="31"/>
    </row>
    <row r="224" spans="1:16">
      <c r="A224" s="19">
        <v>9034</v>
      </c>
      <c r="B224" s="30" t="s">
        <v>222</v>
      </c>
      <c r="C224" s="21">
        <v>1729</v>
      </c>
      <c r="D224" s="22">
        <v>1976</v>
      </c>
      <c r="E224" s="4"/>
      <c r="F224" s="4"/>
      <c r="G224" s="24"/>
      <c r="N224" s="4"/>
      <c r="O224" s="28"/>
      <c r="P224" s="31"/>
    </row>
    <row r="225" spans="1:16">
      <c r="A225" s="19">
        <v>9035</v>
      </c>
      <c r="B225" s="30" t="s">
        <v>223</v>
      </c>
      <c r="C225" s="21">
        <v>1847.9999999999998</v>
      </c>
      <c r="D225" s="22">
        <v>2112</v>
      </c>
      <c r="E225" s="4"/>
      <c r="F225" s="4"/>
      <c r="G225" s="24"/>
      <c r="N225" s="4"/>
      <c r="O225" s="28"/>
      <c r="P225" s="31"/>
    </row>
    <row r="226" spans="1:16">
      <c r="A226" s="19">
        <v>9036</v>
      </c>
      <c r="B226" s="30" t="s">
        <v>224</v>
      </c>
      <c r="C226" s="21">
        <v>525</v>
      </c>
      <c r="D226" s="22">
        <v>600</v>
      </c>
      <c r="E226" s="4"/>
      <c r="F226" s="4"/>
      <c r="G226" s="24"/>
      <c r="N226" s="4"/>
      <c r="O226" s="28"/>
      <c r="P226" s="31"/>
    </row>
    <row r="227" spans="1:16">
      <c r="A227" s="19">
        <v>9037</v>
      </c>
      <c r="B227" s="30" t="s">
        <v>225</v>
      </c>
      <c r="C227" s="21">
        <v>343</v>
      </c>
      <c r="D227" s="22">
        <v>392</v>
      </c>
      <c r="E227" s="4"/>
      <c r="F227" s="4"/>
      <c r="G227" s="24"/>
      <c r="N227" s="4"/>
      <c r="O227" s="28"/>
      <c r="P227" s="31"/>
    </row>
    <row r="228" spans="1:16">
      <c r="A228" s="19">
        <v>9038</v>
      </c>
      <c r="B228" s="30" t="s">
        <v>226</v>
      </c>
      <c r="C228" s="21">
        <v>889</v>
      </c>
      <c r="D228" s="22">
        <v>1016</v>
      </c>
      <c r="E228" s="4"/>
      <c r="F228" s="4"/>
      <c r="G228" s="24"/>
      <c r="N228" s="4"/>
      <c r="O228" s="28"/>
      <c r="P228" s="31"/>
    </row>
    <row r="229" spans="1:16">
      <c r="A229" s="19">
        <v>9039</v>
      </c>
      <c r="B229" s="30" t="s">
        <v>227</v>
      </c>
      <c r="C229" s="21">
        <v>336</v>
      </c>
      <c r="D229" s="22">
        <v>384</v>
      </c>
      <c r="E229" s="4"/>
      <c r="F229" s="4"/>
      <c r="G229" s="24"/>
      <c r="N229" s="4"/>
      <c r="O229" s="28"/>
      <c r="P229" s="31"/>
    </row>
    <row r="230" spans="1:16" ht="37.5">
      <c r="A230" s="19">
        <v>9040</v>
      </c>
      <c r="B230" s="30" t="s">
        <v>228</v>
      </c>
      <c r="C230" s="21">
        <v>909.99999999999989</v>
      </c>
      <c r="D230" s="22">
        <v>1040</v>
      </c>
      <c r="E230" s="4"/>
      <c r="F230" s="4"/>
      <c r="G230" s="24"/>
      <c r="N230" s="4"/>
      <c r="O230" s="28"/>
      <c r="P230" s="31"/>
    </row>
    <row r="231" spans="1:16">
      <c r="A231" s="19">
        <v>9041</v>
      </c>
      <c r="B231" s="30" t="s">
        <v>229</v>
      </c>
      <c r="C231" s="21">
        <v>1330</v>
      </c>
      <c r="D231" s="22">
        <v>1520</v>
      </c>
      <c r="E231" s="4"/>
      <c r="F231" s="4"/>
      <c r="G231" s="24"/>
      <c r="N231" s="4"/>
      <c r="O231" s="28"/>
      <c r="P231" s="31"/>
    </row>
    <row r="232" spans="1:16">
      <c r="A232" s="19">
        <v>9042</v>
      </c>
      <c r="B232" s="30" t="s">
        <v>230</v>
      </c>
      <c r="C232" s="21">
        <v>518</v>
      </c>
      <c r="D232" s="22">
        <v>592</v>
      </c>
      <c r="E232" s="4"/>
      <c r="F232" s="4"/>
      <c r="G232" s="24"/>
      <c r="N232" s="4"/>
      <c r="O232" s="28"/>
      <c r="P232" s="31"/>
    </row>
    <row r="233" spans="1:16">
      <c r="A233" s="19">
        <v>9043</v>
      </c>
      <c r="B233" s="30" t="s">
        <v>231</v>
      </c>
      <c r="C233" s="21">
        <v>251.99999999999997</v>
      </c>
      <c r="D233" s="22">
        <v>288</v>
      </c>
      <c r="E233" s="4"/>
      <c r="F233" s="4"/>
      <c r="G233" s="24"/>
      <c r="N233" s="4"/>
      <c r="O233" s="28"/>
      <c r="P233" s="31"/>
    </row>
    <row r="234" spans="1:16">
      <c r="A234" s="19">
        <v>9044</v>
      </c>
      <c r="B234" s="30" t="s">
        <v>232</v>
      </c>
      <c r="C234" s="21">
        <v>468.99999999999994</v>
      </c>
      <c r="D234" s="22">
        <v>536</v>
      </c>
      <c r="E234" s="4"/>
      <c r="F234" s="4"/>
      <c r="G234" s="24"/>
      <c r="N234" s="4"/>
      <c r="O234" s="28"/>
      <c r="P234" s="31"/>
    </row>
    <row r="235" spans="1:16">
      <c r="A235" s="19">
        <v>9046</v>
      </c>
      <c r="B235" s="30" t="s">
        <v>233</v>
      </c>
      <c r="C235" s="21">
        <v>1428</v>
      </c>
      <c r="D235" s="22">
        <v>1632</v>
      </c>
      <c r="E235" s="4"/>
      <c r="F235" s="4"/>
      <c r="G235" s="24"/>
      <c r="N235" s="4"/>
      <c r="O235" s="28"/>
      <c r="P235" s="31"/>
    </row>
    <row r="236" spans="1:16">
      <c r="A236" s="19">
        <v>9047</v>
      </c>
      <c r="B236" s="30" t="s">
        <v>234</v>
      </c>
      <c r="C236" s="21">
        <v>770</v>
      </c>
      <c r="D236" s="22">
        <v>880</v>
      </c>
      <c r="E236" s="4"/>
      <c r="F236" s="4"/>
      <c r="G236" s="24"/>
      <c r="N236" s="4"/>
      <c r="O236" s="28"/>
      <c r="P236" s="31"/>
    </row>
    <row r="237" spans="1:16">
      <c r="A237" s="19">
        <v>9048</v>
      </c>
      <c r="B237" s="30" t="s">
        <v>235</v>
      </c>
      <c r="C237" s="21">
        <v>2317</v>
      </c>
      <c r="D237" s="22">
        <v>2648</v>
      </c>
      <c r="E237" s="4"/>
      <c r="F237" s="4"/>
      <c r="G237" s="24"/>
      <c r="N237" s="4"/>
      <c r="O237" s="28"/>
      <c r="P237" s="31"/>
    </row>
    <row r="238" spans="1:16" ht="21" customHeight="1">
      <c r="A238" s="19">
        <v>9049</v>
      </c>
      <c r="B238" s="30" t="s">
        <v>236</v>
      </c>
      <c r="C238" s="21">
        <v>686</v>
      </c>
      <c r="D238" s="22">
        <v>784</v>
      </c>
      <c r="E238" s="4"/>
      <c r="F238" s="4"/>
      <c r="G238" s="24"/>
      <c r="N238" s="4"/>
      <c r="O238" s="28"/>
      <c r="P238" s="31"/>
    </row>
    <row r="239" spans="1:16">
      <c r="A239" s="19">
        <v>9050</v>
      </c>
      <c r="B239" s="30" t="s">
        <v>237</v>
      </c>
      <c r="C239" s="21">
        <v>651</v>
      </c>
      <c r="D239" s="22">
        <v>744</v>
      </c>
      <c r="E239" s="4"/>
      <c r="F239" s="4"/>
      <c r="G239" s="24"/>
      <c r="N239" s="4"/>
      <c r="O239" s="28"/>
      <c r="P239" s="31"/>
    </row>
    <row r="240" spans="1:16">
      <c r="A240" s="19">
        <v>9051</v>
      </c>
      <c r="B240" s="30" t="s">
        <v>238</v>
      </c>
      <c r="C240" s="21">
        <v>3171</v>
      </c>
      <c r="D240" s="22">
        <v>3624</v>
      </c>
      <c r="E240" s="4"/>
      <c r="F240" s="4"/>
      <c r="G240" s="24"/>
      <c r="N240" s="4"/>
      <c r="O240" s="28"/>
      <c r="P240" s="31"/>
    </row>
    <row r="241" spans="1:16">
      <c r="A241" s="19">
        <v>9052</v>
      </c>
      <c r="B241" s="30" t="s">
        <v>239</v>
      </c>
      <c r="C241" s="21">
        <v>1750</v>
      </c>
      <c r="D241" s="22">
        <v>2000</v>
      </c>
      <c r="E241" s="4"/>
      <c r="F241" s="4"/>
      <c r="G241" s="24"/>
      <c r="N241" s="4"/>
      <c r="O241" s="28"/>
      <c r="P241" s="31"/>
    </row>
    <row r="242" spans="1:16">
      <c r="A242" s="19">
        <v>9053</v>
      </c>
      <c r="B242" s="30" t="s">
        <v>240</v>
      </c>
      <c r="C242" s="21">
        <v>1715</v>
      </c>
      <c r="D242" s="22">
        <v>1960</v>
      </c>
      <c r="E242" s="4"/>
      <c r="F242" s="4"/>
      <c r="G242" s="24"/>
      <c r="N242" s="4"/>
      <c r="O242" s="28"/>
      <c r="P242" s="31"/>
    </row>
    <row r="243" spans="1:16">
      <c r="A243" s="19">
        <v>9054</v>
      </c>
      <c r="B243" s="30" t="s">
        <v>241</v>
      </c>
      <c r="C243" s="21">
        <v>693</v>
      </c>
      <c r="D243" s="22">
        <v>792</v>
      </c>
      <c r="E243" s="4"/>
      <c r="F243" s="4"/>
      <c r="G243" s="24"/>
      <c r="N243" s="4"/>
      <c r="O243" s="28"/>
      <c r="P243" s="31"/>
    </row>
    <row r="244" spans="1:16" ht="37.5">
      <c r="A244" s="19">
        <v>9055</v>
      </c>
      <c r="B244" s="30" t="s">
        <v>242</v>
      </c>
      <c r="C244" s="21">
        <v>2261</v>
      </c>
      <c r="D244" s="22">
        <v>2584</v>
      </c>
      <c r="E244" s="4"/>
      <c r="F244" s="4"/>
      <c r="G244" s="24"/>
      <c r="N244" s="4"/>
      <c r="O244" s="28"/>
      <c r="P244" s="31"/>
    </row>
    <row r="245" spans="1:16">
      <c r="A245" s="19">
        <v>9056</v>
      </c>
      <c r="B245" s="30" t="s">
        <v>243</v>
      </c>
      <c r="C245" s="21">
        <v>518</v>
      </c>
      <c r="D245" s="22">
        <v>592</v>
      </c>
      <c r="E245" s="4"/>
      <c r="F245" s="4"/>
      <c r="G245" s="24"/>
      <c r="N245" s="4"/>
      <c r="O245" s="28"/>
      <c r="P245" s="31"/>
    </row>
    <row r="246" spans="1:16" ht="37.5">
      <c r="A246" s="19">
        <v>9057</v>
      </c>
      <c r="B246" s="30" t="s">
        <v>244</v>
      </c>
      <c r="C246" s="21">
        <v>1050</v>
      </c>
      <c r="D246" s="22">
        <v>1200</v>
      </c>
      <c r="E246" s="4"/>
      <c r="F246" s="4"/>
      <c r="G246" s="24"/>
      <c r="N246" s="4"/>
      <c r="O246" s="28"/>
      <c r="P246" s="31"/>
    </row>
    <row r="247" spans="1:16" ht="24" customHeight="1">
      <c r="A247" s="19">
        <v>9058</v>
      </c>
      <c r="B247" s="30" t="s">
        <v>245</v>
      </c>
      <c r="C247" s="21">
        <v>1973.9999999999998</v>
      </c>
      <c r="D247" s="22">
        <v>2256</v>
      </c>
      <c r="E247" s="4"/>
      <c r="F247" s="4"/>
      <c r="G247" s="24"/>
      <c r="N247" s="4"/>
      <c r="O247" s="28"/>
      <c r="P247" s="31"/>
    </row>
    <row r="248" spans="1:16">
      <c r="A248" s="19">
        <v>9059</v>
      </c>
      <c r="B248" s="30" t="s">
        <v>246</v>
      </c>
      <c r="C248" s="21">
        <v>1470</v>
      </c>
      <c r="D248" s="22">
        <v>1680</v>
      </c>
      <c r="E248" s="4"/>
      <c r="F248" s="4"/>
      <c r="G248" s="24"/>
      <c r="N248" s="4"/>
      <c r="O248" s="28"/>
      <c r="P248" s="31"/>
    </row>
    <row r="249" spans="1:16">
      <c r="A249" s="19">
        <v>9061</v>
      </c>
      <c r="B249" s="30" t="s">
        <v>247</v>
      </c>
      <c r="C249" s="21">
        <v>5824</v>
      </c>
      <c r="D249" s="22">
        <v>6656</v>
      </c>
      <c r="E249" s="4"/>
      <c r="F249" s="4"/>
      <c r="G249" s="24"/>
      <c r="N249" s="4"/>
      <c r="O249" s="28"/>
      <c r="P249" s="31"/>
    </row>
    <row r="250" spans="1:16">
      <c r="A250" s="19">
        <v>9062</v>
      </c>
      <c r="B250" s="30" t="s">
        <v>248</v>
      </c>
      <c r="C250" s="21">
        <v>518</v>
      </c>
      <c r="D250" s="22">
        <v>592</v>
      </c>
      <c r="E250" s="4"/>
      <c r="F250" s="4"/>
      <c r="G250" s="24"/>
      <c r="N250" s="4"/>
      <c r="O250" s="28"/>
      <c r="P250" s="31"/>
    </row>
    <row r="251" spans="1:16">
      <c r="A251" s="19">
        <v>9064</v>
      </c>
      <c r="B251" s="30" t="s">
        <v>249</v>
      </c>
      <c r="C251" s="21">
        <v>2436</v>
      </c>
      <c r="D251" s="22">
        <v>2784</v>
      </c>
      <c r="E251" s="4"/>
      <c r="F251" s="4"/>
      <c r="G251" s="24"/>
      <c r="N251" s="4"/>
      <c r="O251" s="28"/>
      <c r="P251" s="31"/>
    </row>
    <row r="252" spans="1:16">
      <c r="A252" s="19">
        <v>9065</v>
      </c>
      <c r="B252" s="30" t="s">
        <v>250</v>
      </c>
      <c r="C252" s="21">
        <v>763</v>
      </c>
      <c r="D252" s="22">
        <v>872</v>
      </c>
      <c r="E252" s="4"/>
      <c r="F252" s="4"/>
      <c r="G252" s="24"/>
      <c r="N252" s="4"/>
      <c r="O252" s="28"/>
      <c r="P252" s="31"/>
    </row>
    <row r="253" spans="1:16">
      <c r="A253" s="19">
        <v>9066</v>
      </c>
      <c r="B253" s="30" t="s">
        <v>251</v>
      </c>
      <c r="C253" s="21">
        <v>2387</v>
      </c>
      <c r="D253" s="22">
        <v>2728</v>
      </c>
      <c r="E253" s="4"/>
      <c r="F253" s="4"/>
      <c r="G253" s="24"/>
      <c r="N253" s="4"/>
      <c r="O253" s="28"/>
      <c r="P253" s="31"/>
    </row>
    <row r="254" spans="1:16">
      <c r="A254" s="19">
        <v>9067</v>
      </c>
      <c r="B254" s="38" t="s">
        <v>252</v>
      </c>
      <c r="C254" s="21">
        <v>5474</v>
      </c>
      <c r="D254" s="22">
        <v>6256</v>
      </c>
      <c r="E254" s="4"/>
      <c r="F254" s="4"/>
      <c r="G254" s="24"/>
      <c r="N254" s="4"/>
      <c r="O254" s="28"/>
      <c r="P254" s="39"/>
    </row>
    <row r="255" spans="1:16">
      <c r="A255" s="19">
        <v>9068</v>
      </c>
      <c r="B255" s="38" t="s">
        <v>253</v>
      </c>
      <c r="C255" s="21">
        <v>378</v>
      </c>
      <c r="D255" s="22">
        <v>432</v>
      </c>
      <c r="E255" s="4"/>
      <c r="F255" s="4"/>
      <c r="G255" s="24"/>
      <c r="N255" s="4"/>
      <c r="O255" s="28"/>
      <c r="P255" s="39"/>
    </row>
    <row r="256" spans="1:16">
      <c r="A256" s="19">
        <v>9069</v>
      </c>
      <c r="B256" s="38" t="s">
        <v>254</v>
      </c>
      <c r="C256" s="21">
        <v>609</v>
      </c>
      <c r="D256" s="22">
        <v>696</v>
      </c>
      <c r="E256" s="4"/>
      <c r="F256" s="4"/>
      <c r="G256" s="24"/>
      <c r="N256" s="4"/>
      <c r="O256" s="28"/>
      <c r="P256" s="39"/>
    </row>
    <row r="257" spans="1:17">
      <c r="A257" s="19">
        <v>9070</v>
      </c>
      <c r="B257" s="38" t="s">
        <v>255</v>
      </c>
      <c r="C257" s="21">
        <v>763</v>
      </c>
      <c r="D257" s="22">
        <v>872</v>
      </c>
      <c r="E257" s="4"/>
      <c r="F257" s="4"/>
      <c r="G257" s="24"/>
      <c r="N257" s="4"/>
      <c r="O257" s="28"/>
      <c r="P257" s="39"/>
    </row>
    <row r="258" spans="1:17">
      <c r="A258" s="19">
        <v>9071</v>
      </c>
      <c r="B258" s="38" t="s">
        <v>256</v>
      </c>
      <c r="C258" s="21">
        <v>336</v>
      </c>
      <c r="D258" s="22">
        <v>384</v>
      </c>
      <c r="E258" s="4"/>
      <c r="F258" s="4"/>
      <c r="G258" s="24"/>
      <c r="N258" s="4"/>
      <c r="O258" s="28"/>
      <c r="P258" s="39"/>
    </row>
    <row r="259" spans="1:17">
      <c r="A259" s="19">
        <v>9072</v>
      </c>
      <c r="B259" s="38" t="s">
        <v>257</v>
      </c>
      <c r="C259" s="21">
        <v>4550</v>
      </c>
      <c r="D259" s="22">
        <v>5200</v>
      </c>
      <c r="E259" s="4"/>
      <c r="F259" s="4"/>
      <c r="G259" s="24"/>
      <c r="N259" s="4"/>
      <c r="O259" s="28"/>
      <c r="P259" s="39"/>
    </row>
    <row r="260" spans="1:17">
      <c r="A260" s="19">
        <v>9073</v>
      </c>
      <c r="B260" s="38" t="s">
        <v>258</v>
      </c>
      <c r="C260" s="21">
        <v>2275</v>
      </c>
      <c r="D260" s="22">
        <v>2600</v>
      </c>
      <c r="E260" s="4"/>
      <c r="F260" s="4"/>
      <c r="G260" s="24"/>
      <c r="N260" s="4"/>
      <c r="O260" s="28"/>
      <c r="P260" s="39"/>
    </row>
    <row r="261" spans="1:17">
      <c r="A261" s="19">
        <v>9074</v>
      </c>
      <c r="B261" s="38" t="s">
        <v>259</v>
      </c>
      <c r="C261" s="21">
        <v>763</v>
      </c>
      <c r="D261" s="22">
        <v>872</v>
      </c>
      <c r="E261" s="4"/>
      <c r="F261" s="4"/>
      <c r="G261" s="24"/>
      <c r="N261" s="4"/>
      <c r="O261" s="28"/>
      <c r="P261" s="39"/>
    </row>
    <row r="262" spans="1:17">
      <c r="A262" s="323" t="s">
        <v>260</v>
      </c>
      <c r="B262" s="324"/>
      <c r="C262" s="324"/>
      <c r="D262" s="325"/>
      <c r="E262" s="4"/>
      <c r="F262" s="4"/>
      <c r="G262" s="24"/>
      <c r="N262" s="4"/>
      <c r="O262" s="33"/>
      <c r="P262" s="15"/>
      <c r="Q262" s="40"/>
    </row>
    <row r="263" spans="1:17">
      <c r="A263" s="19">
        <v>5001</v>
      </c>
      <c r="B263" s="34" t="s">
        <v>261</v>
      </c>
      <c r="C263" s="21">
        <v>986.99999999999989</v>
      </c>
      <c r="D263" s="22">
        <v>1128</v>
      </c>
      <c r="E263" s="4"/>
      <c r="F263" s="4"/>
      <c r="G263" s="24"/>
      <c r="N263" s="4"/>
      <c r="O263" s="32"/>
      <c r="P263" s="15"/>
    </row>
    <row r="264" spans="1:17">
      <c r="A264" s="19">
        <v>5002</v>
      </c>
      <c r="B264" s="34" t="s">
        <v>262</v>
      </c>
      <c r="C264" s="21">
        <v>756</v>
      </c>
      <c r="D264" s="22">
        <v>864</v>
      </c>
      <c r="E264" s="4"/>
      <c r="F264" s="4"/>
      <c r="G264" s="24"/>
      <c r="N264" s="4"/>
      <c r="O264" s="32"/>
      <c r="P264" s="15"/>
    </row>
    <row r="265" spans="1:17">
      <c r="A265" s="19">
        <v>5003</v>
      </c>
      <c r="B265" s="34" t="s">
        <v>263</v>
      </c>
      <c r="C265" s="21">
        <v>454.99999999999994</v>
      </c>
      <c r="D265" s="22">
        <v>520</v>
      </c>
      <c r="E265" s="4"/>
      <c r="F265" s="4"/>
      <c r="G265" s="24"/>
      <c r="N265" s="4"/>
      <c r="O265" s="32"/>
      <c r="P265" s="15"/>
    </row>
    <row r="266" spans="1:17">
      <c r="A266" s="19">
        <v>5004</v>
      </c>
      <c r="B266" s="34" t="s">
        <v>264</v>
      </c>
      <c r="C266" s="21">
        <v>273</v>
      </c>
      <c r="D266" s="22">
        <v>312</v>
      </c>
      <c r="E266" s="4"/>
      <c r="F266" s="4"/>
      <c r="G266" s="24"/>
      <c r="N266" s="4"/>
      <c r="O266" s="32"/>
      <c r="P266" s="15"/>
    </row>
    <row r="267" spans="1:17" ht="21.75" customHeight="1">
      <c r="A267" s="19">
        <v>5005</v>
      </c>
      <c r="B267" s="30" t="s">
        <v>265</v>
      </c>
      <c r="C267" s="21">
        <v>244.99999999999997</v>
      </c>
      <c r="D267" s="22">
        <v>280</v>
      </c>
      <c r="E267" s="4"/>
      <c r="F267" s="4"/>
      <c r="G267" s="24"/>
      <c r="N267" s="4"/>
      <c r="O267" s="32"/>
      <c r="P267" s="31"/>
    </row>
    <row r="268" spans="1:17">
      <c r="A268" s="19">
        <v>5006</v>
      </c>
      <c r="B268" s="30" t="s">
        <v>266</v>
      </c>
      <c r="C268" s="21">
        <v>679</v>
      </c>
      <c r="D268" s="22">
        <v>776</v>
      </c>
      <c r="E268" s="4"/>
      <c r="F268" s="4"/>
      <c r="G268" s="24"/>
      <c r="N268" s="4"/>
      <c r="O268" s="32"/>
      <c r="P268" s="31"/>
    </row>
    <row r="269" spans="1:17" ht="37.5">
      <c r="A269" s="19">
        <v>5007</v>
      </c>
      <c r="B269" s="30" t="s">
        <v>267</v>
      </c>
      <c r="C269" s="21">
        <v>1134</v>
      </c>
      <c r="D269" s="22">
        <v>1296</v>
      </c>
      <c r="E269" s="4"/>
      <c r="F269" s="4"/>
      <c r="G269" s="24"/>
      <c r="N269" s="4"/>
      <c r="O269" s="32"/>
      <c r="P269" s="31"/>
    </row>
    <row r="270" spans="1:17">
      <c r="A270" s="19">
        <v>5008</v>
      </c>
      <c r="B270" s="30" t="s">
        <v>268</v>
      </c>
      <c r="C270" s="21">
        <v>441</v>
      </c>
      <c r="D270" s="22">
        <v>504</v>
      </c>
      <c r="E270" s="4"/>
      <c r="F270" s="4"/>
      <c r="G270" s="24"/>
      <c r="N270" s="4"/>
      <c r="O270" s="32"/>
      <c r="P270" s="31"/>
    </row>
    <row r="271" spans="1:17">
      <c r="A271" s="19">
        <v>5009</v>
      </c>
      <c r="B271" s="30" t="s">
        <v>269</v>
      </c>
      <c r="C271" s="21">
        <v>224</v>
      </c>
      <c r="D271" s="22">
        <v>256</v>
      </c>
      <c r="E271" s="4"/>
      <c r="F271" s="4"/>
      <c r="G271" s="24"/>
      <c r="N271" s="4"/>
      <c r="O271" s="32"/>
      <c r="P271" s="31"/>
    </row>
    <row r="272" spans="1:17">
      <c r="A272" s="19">
        <v>5010</v>
      </c>
      <c r="B272" s="30" t="s">
        <v>270</v>
      </c>
      <c r="C272" s="21">
        <v>301</v>
      </c>
      <c r="D272" s="22">
        <v>344</v>
      </c>
      <c r="E272" s="4"/>
      <c r="F272" s="4"/>
      <c r="G272" s="24"/>
      <c r="N272" s="4"/>
      <c r="O272" s="32"/>
      <c r="P272" s="31"/>
    </row>
    <row r="273" spans="1:16">
      <c r="A273" s="19">
        <v>5011</v>
      </c>
      <c r="B273" s="30" t="s">
        <v>271</v>
      </c>
      <c r="C273" s="21">
        <v>147</v>
      </c>
      <c r="D273" s="22">
        <v>168</v>
      </c>
      <c r="E273" s="4"/>
      <c r="F273" s="4"/>
      <c r="G273" s="24"/>
      <c r="N273" s="4"/>
      <c r="O273" s="32"/>
      <c r="P273" s="31"/>
    </row>
    <row r="274" spans="1:16">
      <c r="A274" s="19">
        <v>5012</v>
      </c>
      <c r="B274" s="30" t="s">
        <v>272</v>
      </c>
      <c r="C274" s="21">
        <v>203</v>
      </c>
      <c r="D274" s="22">
        <v>232</v>
      </c>
      <c r="E274" s="4"/>
      <c r="F274" s="4"/>
      <c r="G274" s="24"/>
      <c r="N274" s="4"/>
      <c r="O274" s="32"/>
      <c r="P274" s="31"/>
    </row>
    <row r="275" spans="1:16">
      <c r="A275" s="19">
        <v>5013</v>
      </c>
      <c r="B275" s="34" t="s">
        <v>273</v>
      </c>
      <c r="C275" s="21">
        <v>329</v>
      </c>
      <c r="D275" s="22">
        <v>376</v>
      </c>
      <c r="E275" s="4"/>
      <c r="F275" s="4"/>
      <c r="G275" s="24"/>
      <c r="N275" s="4"/>
      <c r="O275" s="32"/>
      <c r="P275" s="15"/>
    </row>
    <row r="276" spans="1:16">
      <c r="A276" s="19">
        <v>5014</v>
      </c>
      <c r="B276" s="34" t="s">
        <v>274</v>
      </c>
      <c r="C276" s="21">
        <v>420</v>
      </c>
      <c r="D276" s="22">
        <v>480</v>
      </c>
      <c r="E276" s="4"/>
      <c r="F276" s="4"/>
      <c r="G276" s="24"/>
      <c r="N276" s="4"/>
      <c r="O276" s="32"/>
      <c r="P276" s="15"/>
    </row>
    <row r="277" spans="1:16">
      <c r="A277" s="19">
        <v>5015</v>
      </c>
      <c r="B277" s="34" t="s">
        <v>275</v>
      </c>
      <c r="C277" s="21">
        <v>251.99999999999997</v>
      </c>
      <c r="D277" s="22">
        <v>288</v>
      </c>
      <c r="E277" s="4"/>
      <c r="F277" s="4"/>
      <c r="G277" s="24"/>
      <c r="N277" s="4"/>
      <c r="O277" s="32"/>
      <c r="P277" s="15"/>
    </row>
    <row r="278" spans="1:16">
      <c r="A278" s="19">
        <v>5016</v>
      </c>
      <c r="B278" s="34" t="s">
        <v>276</v>
      </c>
      <c r="C278" s="21">
        <v>230.99999999999997</v>
      </c>
      <c r="D278" s="22">
        <v>264</v>
      </c>
      <c r="E278" s="4"/>
      <c r="F278" s="4"/>
      <c r="G278" s="24"/>
      <c r="N278" s="4"/>
      <c r="O278" s="32"/>
      <c r="P278" s="15"/>
    </row>
    <row r="279" spans="1:16">
      <c r="A279" s="19">
        <v>5017</v>
      </c>
      <c r="B279" s="34" t="s">
        <v>277</v>
      </c>
      <c r="C279" s="21">
        <v>434</v>
      </c>
      <c r="D279" s="22">
        <v>496</v>
      </c>
      <c r="E279" s="4"/>
      <c r="F279" s="4"/>
      <c r="G279" s="24"/>
      <c r="N279" s="4"/>
      <c r="O279" s="32"/>
      <c r="P279" s="15"/>
    </row>
    <row r="280" spans="1:16">
      <c r="A280" s="19">
        <v>5018</v>
      </c>
      <c r="B280" s="34" t="s">
        <v>278</v>
      </c>
      <c r="C280" s="21">
        <v>161</v>
      </c>
      <c r="D280" s="22">
        <v>184</v>
      </c>
      <c r="E280" s="4"/>
      <c r="F280" s="4"/>
      <c r="G280" s="24"/>
      <c r="N280" s="4"/>
      <c r="O280" s="32"/>
      <c r="P280" s="15"/>
    </row>
    <row r="281" spans="1:16">
      <c r="A281" s="19">
        <v>5019</v>
      </c>
      <c r="B281" s="34" t="s">
        <v>279</v>
      </c>
      <c r="C281" s="21">
        <v>196</v>
      </c>
      <c r="D281" s="22">
        <v>224</v>
      </c>
      <c r="E281" s="4"/>
      <c r="F281" s="4"/>
      <c r="G281" s="24"/>
      <c r="N281" s="4"/>
      <c r="O281" s="32"/>
      <c r="P281" s="15"/>
    </row>
    <row r="282" spans="1:16">
      <c r="A282" s="19">
        <v>5020</v>
      </c>
      <c r="B282" s="30" t="s">
        <v>280</v>
      </c>
      <c r="C282" s="21">
        <v>329</v>
      </c>
      <c r="D282" s="22">
        <v>376</v>
      </c>
      <c r="E282" s="4"/>
      <c r="F282" s="4"/>
      <c r="G282" s="24"/>
      <c r="N282" s="4"/>
      <c r="O282" s="32"/>
      <c r="P282" s="31"/>
    </row>
    <row r="283" spans="1:16">
      <c r="A283" s="19">
        <v>5021</v>
      </c>
      <c r="B283" s="30" t="s">
        <v>281</v>
      </c>
      <c r="C283" s="21">
        <v>203</v>
      </c>
      <c r="D283" s="22">
        <v>232</v>
      </c>
      <c r="E283" s="4"/>
      <c r="F283" s="4"/>
      <c r="G283" s="24"/>
      <c r="N283" s="4"/>
      <c r="O283" s="32"/>
      <c r="P283" s="31"/>
    </row>
    <row r="284" spans="1:16">
      <c r="A284" s="19">
        <v>5022</v>
      </c>
      <c r="B284" s="30" t="s">
        <v>282</v>
      </c>
      <c r="C284" s="21">
        <v>203</v>
      </c>
      <c r="D284" s="22">
        <v>232</v>
      </c>
      <c r="E284" s="4"/>
      <c r="F284" s="4"/>
      <c r="G284" s="24"/>
      <c r="N284" s="4"/>
      <c r="O284" s="32"/>
      <c r="P284" s="31"/>
    </row>
    <row r="285" spans="1:16" ht="37.5">
      <c r="A285" s="19">
        <v>5023</v>
      </c>
      <c r="B285" s="30" t="s">
        <v>283</v>
      </c>
      <c r="C285" s="21">
        <v>266</v>
      </c>
      <c r="D285" s="22">
        <v>304</v>
      </c>
      <c r="E285" s="4"/>
      <c r="F285" s="4"/>
      <c r="G285" s="24"/>
      <c r="N285" s="4"/>
      <c r="O285" s="32"/>
      <c r="P285" s="31"/>
    </row>
    <row r="286" spans="1:16">
      <c r="A286" s="19">
        <v>5024</v>
      </c>
      <c r="B286" s="30" t="s">
        <v>284</v>
      </c>
      <c r="C286" s="21">
        <v>125.99999999999999</v>
      </c>
      <c r="D286" s="22">
        <v>144</v>
      </c>
      <c r="E286" s="4"/>
      <c r="F286" s="4"/>
      <c r="G286" s="24"/>
      <c r="N286" s="4"/>
      <c r="O286" s="32"/>
      <c r="P286" s="31"/>
    </row>
    <row r="287" spans="1:16">
      <c r="A287" s="19">
        <v>5025</v>
      </c>
      <c r="B287" s="34" t="s">
        <v>285</v>
      </c>
      <c r="C287" s="21">
        <v>441</v>
      </c>
      <c r="D287" s="22">
        <v>504</v>
      </c>
      <c r="E287" s="4"/>
      <c r="F287" s="4"/>
      <c r="G287" s="24"/>
      <c r="N287" s="4"/>
      <c r="O287" s="32"/>
      <c r="P287" s="15"/>
    </row>
    <row r="288" spans="1:16">
      <c r="A288" s="19">
        <v>5026</v>
      </c>
      <c r="B288" s="34" t="s">
        <v>286</v>
      </c>
      <c r="C288" s="21">
        <v>574</v>
      </c>
      <c r="D288" s="22">
        <v>656</v>
      </c>
      <c r="E288" s="4"/>
      <c r="F288" s="4"/>
      <c r="G288" s="24"/>
      <c r="N288" s="4"/>
      <c r="O288" s="32"/>
      <c r="P288" s="15"/>
    </row>
    <row r="289" spans="1:16">
      <c r="A289" s="19">
        <v>5027</v>
      </c>
      <c r="B289" s="34" t="s">
        <v>287</v>
      </c>
      <c r="C289" s="21">
        <v>812</v>
      </c>
      <c r="D289" s="22">
        <v>928</v>
      </c>
      <c r="E289" s="4"/>
      <c r="F289" s="4"/>
      <c r="G289" s="24"/>
      <c r="N289" s="4"/>
      <c r="O289" s="32"/>
      <c r="P289" s="15"/>
    </row>
    <row r="290" spans="1:16">
      <c r="A290" s="19">
        <v>5028</v>
      </c>
      <c r="B290" s="34" t="s">
        <v>288</v>
      </c>
      <c r="C290" s="21">
        <v>244.99999999999997</v>
      </c>
      <c r="D290" s="22">
        <v>280</v>
      </c>
      <c r="E290" s="4"/>
      <c r="F290" s="4"/>
      <c r="G290" s="24"/>
      <c r="N290" s="4"/>
      <c r="O290" s="32"/>
      <c r="P290" s="15"/>
    </row>
    <row r="291" spans="1:16">
      <c r="A291" s="19">
        <v>5029</v>
      </c>
      <c r="B291" s="34" t="s">
        <v>289</v>
      </c>
      <c r="C291" s="21">
        <v>244.99999999999997</v>
      </c>
      <c r="D291" s="22">
        <v>280</v>
      </c>
      <c r="E291" s="4"/>
      <c r="F291" s="4"/>
      <c r="G291" s="24"/>
      <c r="N291" s="4"/>
      <c r="O291" s="32"/>
      <c r="P291" s="15"/>
    </row>
    <row r="292" spans="1:16">
      <c r="A292" s="19">
        <v>5030</v>
      </c>
      <c r="B292" s="34" t="s">
        <v>290</v>
      </c>
      <c r="C292" s="21">
        <v>413</v>
      </c>
      <c r="D292" s="22">
        <v>472</v>
      </c>
      <c r="E292" s="4"/>
      <c r="F292" s="4"/>
      <c r="G292" s="24"/>
      <c r="N292" s="4"/>
      <c r="O292" s="32"/>
      <c r="P292" s="15"/>
    </row>
    <row r="293" spans="1:16" ht="37.5">
      <c r="A293" s="19">
        <v>5031</v>
      </c>
      <c r="B293" s="34" t="s">
        <v>291</v>
      </c>
      <c r="C293" s="21">
        <v>329</v>
      </c>
      <c r="D293" s="22">
        <v>376</v>
      </c>
      <c r="E293" s="4"/>
      <c r="F293" s="4"/>
      <c r="G293" s="24"/>
      <c r="N293" s="4"/>
      <c r="O293" s="32"/>
      <c r="P293" s="15"/>
    </row>
    <row r="294" spans="1:16">
      <c r="A294" s="19">
        <v>5032</v>
      </c>
      <c r="B294" s="34" t="s">
        <v>292</v>
      </c>
      <c r="C294" s="21">
        <v>399</v>
      </c>
      <c r="D294" s="22">
        <v>456</v>
      </c>
      <c r="E294" s="4"/>
      <c r="F294" s="4"/>
      <c r="G294" s="24"/>
      <c r="N294" s="4"/>
      <c r="O294" s="32"/>
      <c r="P294" s="15"/>
    </row>
    <row r="295" spans="1:16">
      <c r="A295" s="19">
        <v>5033</v>
      </c>
      <c r="B295" s="34" t="s">
        <v>293</v>
      </c>
      <c r="C295" s="21">
        <v>266</v>
      </c>
      <c r="D295" s="22">
        <v>304</v>
      </c>
      <c r="E295" s="4"/>
      <c r="F295" s="4"/>
      <c r="G295" s="24"/>
      <c r="N295" s="4"/>
      <c r="O295" s="32"/>
      <c r="P295" s="15"/>
    </row>
    <row r="296" spans="1:16">
      <c r="A296" s="19">
        <v>5034</v>
      </c>
      <c r="B296" s="34" t="s">
        <v>294</v>
      </c>
      <c r="C296" s="21">
        <v>399</v>
      </c>
      <c r="D296" s="22">
        <v>456</v>
      </c>
      <c r="E296" s="4"/>
      <c r="F296" s="4"/>
      <c r="G296" s="24"/>
      <c r="N296" s="4"/>
      <c r="O296" s="32"/>
      <c r="P296" s="15"/>
    </row>
    <row r="297" spans="1:16">
      <c r="A297" s="19">
        <v>5036</v>
      </c>
      <c r="B297" s="34" t="s">
        <v>295</v>
      </c>
      <c r="C297" s="21">
        <v>630</v>
      </c>
      <c r="D297" s="22">
        <v>720</v>
      </c>
      <c r="E297" s="4"/>
      <c r="F297" s="4"/>
      <c r="G297" s="24"/>
      <c r="N297" s="4"/>
      <c r="O297" s="32"/>
      <c r="P297" s="15"/>
    </row>
    <row r="298" spans="1:16">
      <c r="A298" s="19">
        <v>5037</v>
      </c>
      <c r="B298" s="34" t="s">
        <v>296</v>
      </c>
      <c r="C298" s="21">
        <v>714</v>
      </c>
      <c r="D298" s="22">
        <v>816</v>
      </c>
      <c r="E298" s="4"/>
      <c r="F298" s="4"/>
      <c r="G298" s="24"/>
      <c r="N298" s="4"/>
      <c r="O298" s="32"/>
      <c r="P298" s="15"/>
    </row>
    <row r="299" spans="1:16">
      <c r="A299" s="19">
        <v>5038</v>
      </c>
      <c r="B299" s="34" t="s">
        <v>297</v>
      </c>
      <c r="C299" s="21">
        <v>420</v>
      </c>
      <c r="D299" s="22">
        <v>480</v>
      </c>
      <c r="E299" s="4"/>
      <c r="F299" s="4"/>
      <c r="G299" s="24"/>
      <c r="N299" s="4"/>
      <c r="O299" s="32"/>
      <c r="P299" s="15"/>
    </row>
    <row r="300" spans="1:16">
      <c r="A300" s="19">
        <v>5039</v>
      </c>
      <c r="B300" s="34" t="s">
        <v>298</v>
      </c>
      <c r="C300" s="21">
        <v>777</v>
      </c>
      <c r="D300" s="22">
        <v>888</v>
      </c>
      <c r="E300" s="4"/>
      <c r="F300" s="4"/>
      <c r="G300" s="24"/>
      <c r="N300" s="4"/>
      <c r="O300" s="32"/>
      <c r="P300" s="15"/>
    </row>
    <row r="301" spans="1:16">
      <c r="A301" s="19">
        <v>5040</v>
      </c>
      <c r="B301" s="34" t="s">
        <v>299</v>
      </c>
      <c r="C301" s="21">
        <v>301</v>
      </c>
      <c r="D301" s="22">
        <v>344</v>
      </c>
      <c r="E301" s="4"/>
      <c r="F301" s="4"/>
      <c r="G301" s="24"/>
      <c r="N301" s="4"/>
      <c r="O301" s="32"/>
      <c r="P301" s="15"/>
    </row>
    <row r="302" spans="1:16">
      <c r="A302" s="19">
        <v>5041</v>
      </c>
      <c r="B302" s="34" t="s">
        <v>300</v>
      </c>
      <c r="C302" s="21">
        <v>518</v>
      </c>
      <c r="D302" s="22">
        <v>592</v>
      </c>
      <c r="E302" s="4"/>
      <c r="F302" s="4"/>
      <c r="G302" s="24"/>
      <c r="N302" s="4"/>
      <c r="O302" s="32"/>
      <c r="P302" s="15"/>
    </row>
    <row r="303" spans="1:16">
      <c r="A303" s="19">
        <v>5042</v>
      </c>
      <c r="B303" s="41" t="s">
        <v>301</v>
      </c>
      <c r="C303" s="21">
        <v>112</v>
      </c>
      <c r="D303" s="22">
        <v>128</v>
      </c>
      <c r="E303" s="4"/>
      <c r="F303" s="4"/>
      <c r="G303" s="24"/>
      <c r="N303" s="4"/>
      <c r="O303" s="32"/>
      <c r="P303" s="42"/>
    </row>
    <row r="304" spans="1:16">
      <c r="A304" s="19">
        <v>5043</v>
      </c>
      <c r="B304" s="38" t="s">
        <v>302</v>
      </c>
      <c r="C304" s="21">
        <v>686</v>
      </c>
      <c r="D304" s="22">
        <v>784</v>
      </c>
      <c r="E304" s="4"/>
      <c r="F304" s="4"/>
      <c r="G304" s="24"/>
      <c r="N304" s="4"/>
      <c r="O304" s="32"/>
      <c r="P304" s="39"/>
    </row>
    <row r="305" spans="1:17">
      <c r="A305" s="19">
        <v>5044</v>
      </c>
      <c r="B305" s="38" t="s">
        <v>303</v>
      </c>
      <c r="C305" s="21">
        <v>147</v>
      </c>
      <c r="D305" s="22">
        <v>168</v>
      </c>
      <c r="E305" s="4"/>
      <c r="F305" s="4"/>
      <c r="G305" s="24"/>
      <c r="N305" s="4"/>
      <c r="O305" s="32"/>
      <c r="P305" s="39"/>
    </row>
    <row r="306" spans="1:17">
      <c r="A306" s="19">
        <v>5045</v>
      </c>
      <c r="B306" s="38" t="s">
        <v>304</v>
      </c>
      <c r="C306" s="21">
        <v>196</v>
      </c>
      <c r="D306" s="22">
        <v>224</v>
      </c>
      <c r="E306" s="4"/>
      <c r="F306" s="4"/>
      <c r="G306" s="24"/>
      <c r="N306" s="4"/>
      <c r="O306" s="32"/>
      <c r="P306" s="39"/>
    </row>
    <row r="307" spans="1:17">
      <c r="A307" s="19">
        <v>5046</v>
      </c>
      <c r="B307" s="38" t="s">
        <v>305</v>
      </c>
      <c r="C307" s="21">
        <v>203</v>
      </c>
      <c r="D307" s="22">
        <v>232</v>
      </c>
      <c r="E307" s="4"/>
      <c r="F307" s="4"/>
      <c r="G307" s="24"/>
      <c r="N307" s="4"/>
      <c r="O307" s="32"/>
      <c r="P307" s="39"/>
    </row>
    <row r="308" spans="1:17">
      <c r="A308" s="323" t="s">
        <v>306</v>
      </c>
      <c r="B308" s="324"/>
      <c r="C308" s="324"/>
      <c r="D308" s="325"/>
      <c r="E308" s="4"/>
      <c r="F308" s="4"/>
      <c r="G308" s="24"/>
      <c r="N308" s="4"/>
      <c r="O308" s="327"/>
      <c r="P308" s="327"/>
      <c r="Q308" s="43"/>
    </row>
    <row r="309" spans="1:17">
      <c r="A309" s="19">
        <v>18001</v>
      </c>
      <c r="B309" s="30" t="s">
        <v>307</v>
      </c>
      <c r="C309" s="21">
        <v>875</v>
      </c>
      <c r="D309" s="22">
        <v>1000</v>
      </c>
      <c r="E309" s="4"/>
      <c r="F309" s="4"/>
      <c r="G309" s="24"/>
      <c r="N309" s="4"/>
      <c r="O309" s="28"/>
      <c r="P309" s="31"/>
      <c r="Q309" s="43"/>
    </row>
    <row r="310" spans="1:17">
      <c r="A310" s="19">
        <v>18002</v>
      </c>
      <c r="B310" s="30" t="s">
        <v>308</v>
      </c>
      <c r="C310" s="21">
        <v>679</v>
      </c>
      <c r="D310" s="22">
        <v>776</v>
      </c>
      <c r="E310" s="4"/>
      <c r="F310" s="4"/>
      <c r="G310" s="24"/>
      <c r="N310" s="4"/>
      <c r="O310" s="28"/>
      <c r="P310" s="31"/>
    </row>
    <row r="311" spans="1:17">
      <c r="A311" s="19">
        <v>18003</v>
      </c>
      <c r="B311" s="30" t="s">
        <v>309</v>
      </c>
      <c r="C311" s="21">
        <v>399</v>
      </c>
      <c r="D311" s="22">
        <v>456</v>
      </c>
      <c r="E311" s="4"/>
      <c r="F311" s="4"/>
      <c r="G311" s="24"/>
      <c r="N311" s="4"/>
      <c r="O311" s="28"/>
      <c r="P311" s="31"/>
    </row>
    <row r="312" spans="1:17">
      <c r="A312" s="19">
        <v>18004</v>
      </c>
      <c r="B312" s="30" t="s">
        <v>310</v>
      </c>
      <c r="C312" s="21">
        <v>287</v>
      </c>
      <c r="D312" s="22">
        <v>328</v>
      </c>
      <c r="E312" s="4"/>
      <c r="F312" s="4"/>
      <c r="G312" s="24"/>
      <c r="N312" s="4"/>
      <c r="O312" s="28"/>
      <c r="P312" s="31"/>
    </row>
    <row r="313" spans="1:17">
      <c r="A313" s="323" t="s">
        <v>311</v>
      </c>
      <c r="B313" s="324"/>
      <c r="C313" s="324"/>
      <c r="D313" s="325"/>
      <c r="E313" s="4"/>
      <c r="F313" s="4"/>
      <c r="G313" s="24"/>
      <c r="N313" s="4"/>
      <c r="O313" s="33"/>
      <c r="P313" s="15"/>
      <c r="Q313" s="44"/>
    </row>
    <row r="314" spans="1:17" ht="56.25">
      <c r="A314" s="19">
        <v>2001</v>
      </c>
      <c r="B314" s="34" t="s">
        <v>312</v>
      </c>
      <c r="C314" s="21">
        <v>1358</v>
      </c>
      <c r="D314" s="22">
        <v>1552</v>
      </c>
      <c r="E314" s="4"/>
      <c r="F314" s="4"/>
      <c r="G314" s="24"/>
      <c r="N314" s="4"/>
      <c r="O314" s="32"/>
      <c r="P314" s="15"/>
    </row>
    <row r="315" spans="1:17" ht="37.5">
      <c r="A315" s="19">
        <v>2002</v>
      </c>
      <c r="B315" s="34" t="s">
        <v>313</v>
      </c>
      <c r="C315" s="21">
        <v>951.99999999999989</v>
      </c>
      <c r="D315" s="22">
        <v>1088</v>
      </c>
      <c r="E315" s="4"/>
      <c r="F315" s="4"/>
      <c r="G315" s="24"/>
      <c r="N315" s="4"/>
      <c r="O315" s="32"/>
      <c r="P315" s="15"/>
    </row>
    <row r="316" spans="1:17" ht="56.25">
      <c r="A316" s="19">
        <f>A315+1</f>
        <v>2003</v>
      </c>
      <c r="B316" s="30" t="s">
        <v>314</v>
      </c>
      <c r="C316" s="21">
        <v>1113</v>
      </c>
      <c r="D316" s="22">
        <v>1272</v>
      </c>
      <c r="E316" s="4"/>
      <c r="F316" s="4"/>
      <c r="G316" s="24"/>
      <c r="N316" s="4"/>
      <c r="O316" s="28"/>
      <c r="P316" s="31"/>
    </row>
    <row r="317" spans="1:17" ht="37.5">
      <c r="A317" s="19">
        <v>2004</v>
      </c>
      <c r="B317" s="30" t="s">
        <v>315</v>
      </c>
      <c r="C317" s="21">
        <v>1064</v>
      </c>
      <c r="D317" s="22">
        <v>1216</v>
      </c>
      <c r="E317" s="4"/>
      <c r="F317" s="4"/>
      <c r="G317" s="24"/>
      <c r="N317" s="4"/>
      <c r="O317" s="32"/>
      <c r="P317" s="31"/>
    </row>
    <row r="318" spans="1:17" ht="37.5">
      <c r="A318" s="19">
        <f>A317+1</f>
        <v>2005</v>
      </c>
      <c r="B318" s="30" t="s">
        <v>316</v>
      </c>
      <c r="C318" s="21">
        <v>798</v>
      </c>
      <c r="D318" s="22">
        <v>912</v>
      </c>
      <c r="E318" s="4"/>
      <c r="F318" s="4"/>
      <c r="G318" s="24"/>
      <c r="N318" s="4"/>
      <c r="O318" s="28"/>
      <c r="P318" s="31"/>
    </row>
    <row r="319" spans="1:17" ht="56.25">
      <c r="A319" s="19">
        <f>A318+1</f>
        <v>2006</v>
      </c>
      <c r="B319" s="30" t="s">
        <v>317</v>
      </c>
      <c r="C319" s="21">
        <v>993.99999999999989</v>
      </c>
      <c r="D319" s="22">
        <v>1136</v>
      </c>
      <c r="E319" s="4"/>
      <c r="F319" s="4"/>
      <c r="G319" s="24"/>
      <c r="N319" s="4"/>
      <c r="O319" s="28"/>
      <c r="P319" s="31"/>
    </row>
    <row r="320" spans="1:17" ht="56.25">
      <c r="A320" s="19">
        <f>A319+1</f>
        <v>2007</v>
      </c>
      <c r="B320" s="30" t="s">
        <v>318</v>
      </c>
      <c r="C320" s="21">
        <v>1407</v>
      </c>
      <c r="D320" s="22">
        <v>1608</v>
      </c>
      <c r="E320" s="4"/>
      <c r="F320" s="4"/>
      <c r="G320" s="24"/>
      <c r="N320" s="4"/>
      <c r="O320" s="28"/>
      <c r="P320" s="31"/>
    </row>
    <row r="321" spans="1:16" ht="37.5">
      <c r="A321" s="19">
        <f t="shared" ref="A321:A331" si="0">A320+1</f>
        <v>2008</v>
      </c>
      <c r="B321" s="30" t="s">
        <v>319</v>
      </c>
      <c r="C321" s="21">
        <v>700</v>
      </c>
      <c r="D321" s="22">
        <v>800</v>
      </c>
      <c r="E321" s="4"/>
      <c r="F321" s="4"/>
      <c r="G321" s="24"/>
      <c r="N321" s="4"/>
      <c r="O321" s="28"/>
      <c r="P321" s="31"/>
    </row>
    <row r="322" spans="1:16" ht="37.5">
      <c r="A322" s="19">
        <f t="shared" si="0"/>
        <v>2009</v>
      </c>
      <c r="B322" s="30" t="s">
        <v>320</v>
      </c>
      <c r="C322" s="21">
        <v>1743</v>
      </c>
      <c r="D322" s="22">
        <v>1992</v>
      </c>
      <c r="E322" s="4"/>
      <c r="F322" s="4"/>
      <c r="G322" s="24"/>
      <c r="N322" s="4"/>
      <c r="O322" s="28"/>
      <c r="P322" s="31"/>
    </row>
    <row r="323" spans="1:16" ht="37.5">
      <c r="A323" s="19">
        <f t="shared" si="0"/>
        <v>2010</v>
      </c>
      <c r="B323" s="30" t="s">
        <v>321</v>
      </c>
      <c r="C323" s="21">
        <v>951.99999999999989</v>
      </c>
      <c r="D323" s="22">
        <v>1088</v>
      </c>
      <c r="E323" s="4"/>
      <c r="F323" s="4"/>
      <c r="G323" s="24"/>
      <c r="N323" s="4"/>
      <c r="O323" s="28"/>
      <c r="P323" s="31"/>
    </row>
    <row r="324" spans="1:16">
      <c r="A324" s="19">
        <f t="shared" si="0"/>
        <v>2011</v>
      </c>
      <c r="B324" s="30" t="s">
        <v>322</v>
      </c>
      <c r="C324" s="21">
        <v>784</v>
      </c>
      <c r="D324" s="22">
        <v>896</v>
      </c>
      <c r="E324" s="4"/>
      <c r="F324" s="4"/>
      <c r="G324" s="24"/>
      <c r="N324" s="4"/>
      <c r="O324" s="28"/>
      <c r="P324" s="31"/>
    </row>
    <row r="325" spans="1:16" ht="37.5">
      <c r="A325" s="19">
        <f t="shared" si="0"/>
        <v>2012</v>
      </c>
      <c r="B325" s="30" t="s">
        <v>323</v>
      </c>
      <c r="C325" s="21">
        <v>1155</v>
      </c>
      <c r="D325" s="22">
        <v>1320</v>
      </c>
      <c r="E325" s="4"/>
      <c r="F325" s="4"/>
      <c r="G325" s="24"/>
      <c r="N325" s="4"/>
      <c r="O325" s="28"/>
      <c r="P325" s="31"/>
    </row>
    <row r="326" spans="1:16" ht="37.5">
      <c r="A326" s="19">
        <f t="shared" si="0"/>
        <v>2013</v>
      </c>
      <c r="B326" s="30" t="s">
        <v>324</v>
      </c>
      <c r="C326" s="21">
        <v>700</v>
      </c>
      <c r="D326" s="22">
        <v>800</v>
      </c>
      <c r="E326" s="4"/>
      <c r="F326" s="4"/>
      <c r="G326" s="24"/>
      <c r="N326" s="4"/>
      <c r="O326" s="28"/>
      <c r="P326" s="31"/>
    </row>
    <row r="327" spans="1:16">
      <c r="A327" s="19">
        <f t="shared" si="0"/>
        <v>2014</v>
      </c>
      <c r="B327" s="30" t="s">
        <v>325</v>
      </c>
      <c r="C327" s="21">
        <v>679</v>
      </c>
      <c r="D327" s="22">
        <v>776</v>
      </c>
      <c r="E327" s="4"/>
      <c r="F327" s="4"/>
      <c r="G327" s="24"/>
      <c r="N327" s="4"/>
      <c r="O327" s="28"/>
      <c r="P327" s="31"/>
    </row>
    <row r="328" spans="1:16">
      <c r="A328" s="19">
        <f t="shared" si="0"/>
        <v>2015</v>
      </c>
      <c r="B328" s="30" t="s">
        <v>326</v>
      </c>
      <c r="C328" s="21">
        <v>958.99999999999989</v>
      </c>
      <c r="D328" s="22">
        <v>1096</v>
      </c>
      <c r="E328" s="4"/>
      <c r="F328" s="4"/>
      <c r="G328" s="24"/>
      <c r="N328" s="4"/>
      <c r="O328" s="28"/>
      <c r="P328" s="31"/>
    </row>
    <row r="329" spans="1:16" ht="56.25">
      <c r="A329" s="19">
        <f t="shared" si="0"/>
        <v>2016</v>
      </c>
      <c r="B329" s="30" t="s">
        <v>327</v>
      </c>
      <c r="C329" s="21">
        <v>937.99999999999989</v>
      </c>
      <c r="D329" s="22">
        <v>1072</v>
      </c>
      <c r="E329" s="4"/>
      <c r="F329" s="4"/>
      <c r="G329" s="24"/>
      <c r="N329" s="4"/>
      <c r="O329" s="28"/>
      <c r="P329" s="31"/>
    </row>
    <row r="330" spans="1:16">
      <c r="A330" s="19">
        <f t="shared" si="0"/>
        <v>2017</v>
      </c>
      <c r="B330" s="30" t="s">
        <v>328</v>
      </c>
      <c r="C330" s="21">
        <v>1659</v>
      </c>
      <c r="D330" s="22">
        <v>1896</v>
      </c>
      <c r="E330" s="4"/>
      <c r="F330" s="4"/>
      <c r="G330" s="24"/>
      <c r="N330" s="4"/>
      <c r="O330" s="28"/>
      <c r="P330" s="31"/>
    </row>
    <row r="331" spans="1:16">
      <c r="A331" s="19">
        <f t="shared" si="0"/>
        <v>2018</v>
      </c>
      <c r="B331" s="30" t="s">
        <v>329</v>
      </c>
      <c r="C331" s="21">
        <v>1659</v>
      </c>
      <c r="D331" s="22">
        <v>1896</v>
      </c>
      <c r="E331" s="4"/>
      <c r="F331" s="4"/>
      <c r="G331" s="24"/>
      <c r="N331" s="4"/>
      <c r="O331" s="28"/>
      <c r="P331" s="31"/>
    </row>
    <row r="332" spans="1:16">
      <c r="A332" s="19">
        <v>2019</v>
      </c>
      <c r="B332" s="30" t="s">
        <v>330</v>
      </c>
      <c r="C332" s="21">
        <v>1659</v>
      </c>
      <c r="D332" s="22">
        <v>1896</v>
      </c>
      <c r="E332" s="4"/>
      <c r="F332" s="4"/>
      <c r="G332" s="24"/>
      <c r="N332" s="4"/>
      <c r="O332" s="28"/>
      <c r="P332" s="31"/>
    </row>
    <row r="333" spans="1:16">
      <c r="A333" s="19">
        <f t="shared" ref="A333:A355" si="1">A332+1</f>
        <v>2020</v>
      </c>
      <c r="B333" s="30" t="s">
        <v>331</v>
      </c>
      <c r="C333" s="21">
        <v>1505</v>
      </c>
      <c r="D333" s="22">
        <v>1720</v>
      </c>
      <c r="E333" s="4"/>
      <c r="F333" s="4"/>
      <c r="G333" s="24"/>
      <c r="N333" s="4"/>
      <c r="O333" s="28"/>
      <c r="P333" s="31"/>
    </row>
    <row r="334" spans="1:16" ht="37.5">
      <c r="A334" s="19">
        <f t="shared" si="1"/>
        <v>2021</v>
      </c>
      <c r="B334" s="30" t="s">
        <v>332</v>
      </c>
      <c r="C334" s="21">
        <v>489.99999999999994</v>
      </c>
      <c r="D334" s="22">
        <v>560</v>
      </c>
      <c r="E334" s="4"/>
      <c r="F334" s="4"/>
      <c r="G334" s="24"/>
      <c r="N334" s="4"/>
      <c r="O334" s="28"/>
      <c r="P334" s="31"/>
    </row>
    <row r="335" spans="1:16" ht="56.25">
      <c r="A335" s="19">
        <f t="shared" si="1"/>
        <v>2022</v>
      </c>
      <c r="B335" s="30" t="s">
        <v>333</v>
      </c>
      <c r="C335" s="21">
        <v>1106</v>
      </c>
      <c r="D335" s="22">
        <v>1264</v>
      </c>
      <c r="E335" s="4"/>
      <c r="F335" s="4"/>
      <c r="G335" s="24"/>
      <c r="N335" s="4"/>
      <c r="O335" s="28"/>
      <c r="P335" s="31"/>
    </row>
    <row r="336" spans="1:16">
      <c r="A336" s="19">
        <f t="shared" si="1"/>
        <v>2023</v>
      </c>
      <c r="B336" s="30" t="s">
        <v>334</v>
      </c>
      <c r="C336" s="21">
        <v>1687</v>
      </c>
      <c r="D336" s="22">
        <v>1928</v>
      </c>
      <c r="E336" s="4"/>
      <c r="F336" s="4"/>
      <c r="G336" s="24"/>
      <c r="N336" s="4"/>
      <c r="O336" s="28"/>
      <c r="P336" s="31"/>
    </row>
    <row r="337" spans="1:16" ht="37.5">
      <c r="A337" s="19">
        <f t="shared" si="1"/>
        <v>2024</v>
      </c>
      <c r="B337" s="30" t="s">
        <v>335</v>
      </c>
      <c r="C337" s="21">
        <v>1792</v>
      </c>
      <c r="D337" s="22">
        <v>2048</v>
      </c>
      <c r="E337" s="4"/>
      <c r="F337" s="4"/>
      <c r="G337" s="24"/>
      <c r="N337" s="4"/>
      <c r="O337" s="28"/>
      <c r="P337" s="31"/>
    </row>
    <row r="338" spans="1:16">
      <c r="A338" s="19">
        <f t="shared" si="1"/>
        <v>2025</v>
      </c>
      <c r="B338" s="30" t="s">
        <v>336</v>
      </c>
      <c r="C338" s="21">
        <v>1687</v>
      </c>
      <c r="D338" s="22">
        <v>1928</v>
      </c>
      <c r="E338" s="4"/>
      <c r="F338" s="4"/>
      <c r="G338" s="24"/>
      <c r="N338" s="4"/>
      <c r="O338" s="28"/>
      <c r="P338" s="31"/>
    </row>
    <row r="339" spans="1:16">
      <c r="A339" s="19">
        <f t="shared" si="1"/>
        <v>2026</v>
      </c>
      <c r="B339" s="30" t="s">
        <v>337</v>
      </c>
      <c r="C339" s="21">
        <v>672</v>
      </c>
      <c r="D339" s="22">
        <v>768</v>
      </c>
      <c r="E339" s="4"/>
      <c r="F339" s="4"/>
      <c r="G339" s="24"/>
      <c r="N339" s="4"/>
      <c r="O339" s="28"/>
      <c r="P339" s="31"/>
    </row>
    <row r="340" spans="1:16">
      <c r="A340" s="19">
        <f t="shared" si="1"/>
        <v>2027</v>
      </c>
      <c r="B340" s="30" t="s">
        <v>338</v>
      </c>
      <c r="C340" s="21">
        <v>721</v>
      </c>
      <c r="D340" s="22">
        <v>824</v>
      </c>
      <c r="E340" s="4"/>
      <c r="F340" s="4"/>
      <c r="G340" s="24"/>
      <c r="N340" s="4"/>
      <c r="O340" s="28"/>
      <c r="P340" s="31"/>
    </row>
    <row r="341" spans="1:16" ht="37.5">
      <c r="A341" s="19">
        <f t="shared" si="1"/>
        <v>2028</v>
      </c>
      <c r="B341" s="30" t="s">
        <v>339</v>
      </c>
      <c r="C341" s="21">
        <v>1596</v>
      </c>
      <c r="D341" s="22">
        <v>1824</v>
      </c>
      <c r="E341" s="4"/>
      <c r="F341" s="4"/>
      <c r="G341" s="24"/>
      <c r="N341" s="4"/>
      <c r="O341" s="28"/>
      <c r="P341" s="31"/>
    </row>
    <row r="342" spans="1:16">
      <c r="A342" s="19">
        <f t="shared" si="1"/>
        <v>2029</v>
      </c>
      <c r="B342" s="30" t="s">
        <v>340</v>
      </c>
      <c r="C342" s="21">
        <v>756</v>
      </c>
      <c r="D342" s="22">
        <v>864</v>
      </c>
      <c r="E342" s="4"/>
      <c r="F342" s="4"/>
      <c r="G342" s="24"/>
      <c r="N342" s="4"/>
      <c r="O342" s="28"/>
      <c r="P342" s="31"/>
    </row>
    <row r="343" spans="1:16" ht="20.25" customHeight="1">
      <c r="A343" s="19">
        <f t="shared" si="1"/>
        <v>2030</v>
      </c>
      <c r="B343" s="30" t="s">
        <v>341</v>
      </c>
      <c r="C343" s="21">
        <v>518</v>
      </c>
      <c r="D343" s="22">
        <v>592</v>
      </c>
      <c r="E343" s="4"/>
      <c r="F343" s="4"/>
      <c r="G343" s="24"/>
      <c r="N343" s="4"/>
      <c r="O343" s="28"/>
      <c r="P343" s="31"/>
    </row>
    <row r="344" spans="1:16" ht="56.25">
      <c r="A344" s="19">
        <f t="shared" si="1"/>
        <v>2031</v>
      </c>
      <c r="B344" s="30" t="s">
        <v>342</v>
      </c>
      <c r="C344" s="21">
        <v>651</v>
      </c>
      <c r="D344" s="22">
        <v>744</v>
      </c>
      <c r="E344" s="4"/>
      <c r="F344" s="4"/>
      <c r="G344" s="24"/>
      <c r="N344" s="4"/>
      <c r="O344" s="28"/>
      <c r="P344" s="31"/>
    </row>
    <row r="345" spans="1:16" ht="56.25">
      <c r="A345" s="19">
        <f t="shared" si="1"/>
        <v>2032</v>
      </c>
      <c r="B345" s="30" t="s">
        <v>343</v>
      </c>
      <c r="C345" s="21">
        <v>1295</v>
      </c>
      <c r="D345" s="22">
        <v>1480</v>
      </c>
      <c r="E345" s="4"/>
      <c r="F345" s="4"/>
      <c r="G345" s="24"/>
      <c r="N345" s="4"/>
      <c r="O345" s="28"/>
      <c r="P345" s="31"/>
    </row>
    <row r="346" spans="1:16">
      <c r="A346" s="19">
        <f t="shared" si="1"/>
        <v>2033</v>
      </c>
      <c r="B346" s="30" t="s">
        <v>344</v>
      </c>
      <c r="C346" s="21">
        <v>1141</v>
      </c>
      <c r="D346" s="22">
        <v>1304</v>
      </c>
      <c r="E346" s="4"/>
      <c r="F346" s="4"/>
      <c r="G346" s="24"/>
      <c r="N346" s="4"/>
      <c r="O346" s="28"/>
      <c r="P346" s="31"/>
    </row>
    <row r="347" spans="1:16" ht="37.5">
      <c r="A347" s="19">
        <f t="shared" si="1"/>
        <v>2034</v>
      </c>
      <c r="B347" s="30" t="s">
        <v>345</v>
      </c>
      <c r="C347" s="21">
        <v>686</v>
      </c>
      <c r="D347" s="22">
        <v>784</v>
      </c>
      <c r="E347" s="4"/>
      <c r="F347" s="4"/>
      <c r="G347" s="24"/>
      <c r="N347" s="4"/>
      <c r="O347" s="28"/>
      <c r="P347" s="31"/>
    </row>
    <row r="348" spans="1:16" ht="37.5">
      <c r="A348" s="19">
        <f t="shared" si="1"/>
        <v>2035</v>
      </c>
      <c r="B348" s="30" t="s">
        <v>346</v>
      </c>
      <c r="C348" s="21">
        <v>1819.9999999999998</v>
      </c>
      <c r="D348" s="22">
        <v>2080</v>
      </c>
      <c r="E348" s="4"/>
      <c r="F348" s="4"/>
      <c r="G348" s="24"/>
      <c r="N348" s="4"/>
      <c r="O348" s="28"/>
      <c r="P348" s="31"/>
    </row>
    <row r="349" spans="1:16" ht="37.5">
      <c r="A349" s="19">
        <f t="shared" si="1"/>
        <v>2036</v>
      </c>
      <c r="B349" s="30" t="s">
        <v>347</v>
      </c>
      <c r="C349" s="21">
        <v>1127</v>
      </c>
      <c r="D349" s="22">
        <v>1288</v>
      </c>
      <c r="E349" s="4"/>
      <c r="F349" s="4"/>
      <c r="G349" s="24"/>
      <c r="N349" s="4"/>
      <c r="O349" s="28"/>
      <c r="P349" s="31"/>
    </row>
    <row r="350" spans="1:16" ht="37.5">
      <c r="A350" s="19">
        <f>A349+1</f>
        <v>2037</v>
      </c>
      <c r="B350" s="30" t="s">
        <v>348</v>
      </c>
      <c r="C350" s="21">
        <v>1596</v>
      </c>
      <c r="D350" s="22">
        <v>1824</v>
      </c>
      <c r="E350" s="4"/>
      <c r="F350" s="4"/>
      <c r="G350" s="24"/>
      <c r="N350" s="4"/>
      <c r="O350" s="28"/>
      <c r="P350" s="31"/>
    </row>
    <row r="351" spans="1:16" ht="21" customHeight="1">
      <c r="A351" s="19">
        <f t="shared" si="1"/>
        <v>2038</v>
      </c>
      <c r="B351" s="30" t="s">
        <v>349</v>
      </c>
      <c r="C351" s="21">
        <v>2583</v>
      </c>
      <c r="D351" s="22">
        <v>2952</v>
      </c>
      <c r="E351" s="4"/>
      <c r="F351" s="4"/>
      <c r="G351" s="24"/>
      <c r="N351" s="4"/>
      <c r="O351" s="28"/>
      <c r="P351" s="31"/>
    </row>
    <row r="352" spans="1:16" ht="37.5">
      <c r="A352" s="19">
        <f t="shared" si="1"/>
        <v>2039</v>
      </c>
      <c r="B352" s="30" t="s">
        <v>350</v>
      </c>
      <c r="C352" s="21">
        <v>1596</v>
      </c>
      <c r="D352" s="22">
        <v>1824</v>
      </c>
      <c r="E352" s="4"/>
      <c r="F352" s="4"/>
      <c r="G352" s="24"/>
      <c r="N352" s="4"/>
      <c r="O352" s="28"/>
      <c r="P352" s="31"/>
    </row>
    <row r="353" spans="1:17" ht="23.25" customHeight="1">
      <c r="A353" s="19">
        <f t="shared" si="1"/>
        <v>2040</v>
      </c>
      <c r="B353" s="30" t="s">
        <v>351</v>
      </c>
      <c r="C353" s="21">
        <v>1596</v>
      </c>
      <c r="D353" s="22">
        <v>1824</v>
      </c>
      <c r="E353" s="4"/>
      <c r="F353" s="4"/>
      <c r="G353" s="24"/>
      <c r="N353" s="4"/>
      <c r="O353" s="28"/>
      <c r="P353" s="31"/>
    </row>
    <row r="354" spans="1:17" ht="37.5">
      <c r="A354" s="19">
        <f t="shared" si="1"/>
        <v>2041</v>
      </c>
      <c r="B354" s="30" t="s">
        <v>352</v>
      </c>
      <c r="C354" s="21">
        <v>2086</v>
      </c>
      <c r="D354" s="22">
        <v>2384</v>
      </c>
      <c r="E354" s="4"/>
      <c r="F354" s="4"/>
      <c r="G354" s="24"/>
      <c r="N354" s="4"/>
      <c r="O354" s="28"/>
      <c r="P354" s="31"/>
    </row>
    <row r="355" spans="1:17">
      <c r="A355" s="19">
        <f t="shared" si="1"/>
        <v>2042</v>
      </c>
      <c r="B355" s="30" t="s">
        <v>353</v>
      </c>
      <c r="C355" s="21">
        <v>574</v>
      </c>
      <c r="D355" s="22">
        <v>656</v>
      </c>
      <c r="E355" s="4"/>
      <c r="F355" s="4"/>
      <c r="G355" s="24"/>
      <c r="N355" s="4"/>
      <c r="O355" s="28"/>
      <c r="P355" s="31"/>
    </row>
    <row r="356" spans="1:17">
      <c r="A356" s="323" t="s">
        <v>354</v>
      </c>
      <c r="B356" s="324"/>
      <c r="C356" s="324"/>
      <c r="D356" s="325"/>
      <c r="E356" s="4"/>
      <c r="F356" s="4"/>
      <c r="G356" s="24"/>
      <c r="N356" s="4"/>
      <c r="O356" s="33"/>
      <c r="P356" s="15"/>
    </row>
    <row r="357" spans="1:17">
      <c r="A357" s="19">
        <v>3001</v>
      </c>
      <c r="B357" s="30" t="s">
        <v>355</v>
      </c>
      <c r="C357" s="21">
        <v>2541</v>
      </c>
      <c r="D357" s="22">
        <v>2904</v>
      </c>
      <c r="E357" s="4"/>
      <c r="F357" s="4"/>
      <c r="G357" s="24"/>
      <c r="N357" s="4"/>
      <c r="O357" s="28"/>
      <c r="P357" s="31"/>
    </row>
    <row r="358" spans="1:17" ht="37.5">
      <c r="A358" s="19">
        <v>3002</v>
      </c>
      <c r="B358" s="30" t="s">
        <v>356</v>
      </c>
      <c r="C358" s="21">
        <v>2884</v>
      </c>
      <c r="D358" s="22">
        <v>3296</v>
      </c>
      <c r="E358" s="4"/>
      <c r="F358" s="4"/>
      <c r="G358" s="24"/>
      <c r="N358" s="4"/>
      <c r="O358" s="28"/>
      <c r="P358" s="31"/>
    </row>
    <row r="359" spans="1:17">
      <c r="A359" s="19">
        <v>3003</v>
      </c>
      <c r="B359" s="30" t="s">
        <v>357</v>
      </c>
      <c r="C359" s="21">
        <v>2541</v>
      </c>
      <c r="D359" s="22">
        <v>2904</v>
      </c>
      <c r="E359" s="4"/>
      <c r="F359" s="4"/>
      <c r="G359" s="24"/>
      <c r="N359" s="4"/>
      <c r="O359" s="28"/>
      <c r="P359" s="31"/>
    </row>
    <row r="360" spans="1:17">
      <c r="A360" s="19">
        <v>3004</v>
      </c>
      <c r="B360" s="30" t="s">
        <v>358</v>
      </c>
      <c r="C360" s="21">
        <v>2898</v>
      </c>
      <c r="D360" s="22">
        <v>3312</v>
      </c>
      <c r="E360" s="4"/>
      <c r="F360" s="4"/>
      <c r="G360" s="24"/>
      <c r="N360" s="4"/>
      <c r="O360" s="28"/>
      <c r="P360" s="31"/>
    </row>
    <row r="361" spans="1:17">
      <c r="A361" s="19">
        <v>3005</v>
      </c>
      <c r="B361" s="30" t="s">
        <v>359</v>
      </c>
      <c r="C361" s="21">
        <v>1141</v>
      </c>
      <c r="D361" s="22">
        <v>1304</v>
      </c>
      <c r="E361" s="4"/>
      <c r="F361" s="4"/>
      <c r="G361" s="24"/>
      <c r="N361" s="4"/>
      <c r="O361" s="28"/>
      <c r="P361" s="31"/>
    </row>
    <row r="362" spans="1:17">
      <c r="A362" s="19">
        <v>3006</v>
      </c>
      <c r="B362" s="30" t="s">
        <v>360</v>
      </c>
      <c r="C362" s="21">
        <v>1365</v>
      </c>
      <c r="D362" s="22">
        <v>1560</v>
      </c>
      <c r="E362" s="4"/>
      <c r="F362" s="4"/>
      <c r="G362" s="24"/>
      <c r="N362" s="4"/>
      <c r="O362" s="28"/>
      <c r="P362" s="31"/>
    </row>
    <row r="363" spans="1:17">
      <c r="A363" s="19">
        <v>3007</v>
      </c>
      <c r="B363" s="30" t="s">
        <v>361</v>
      </c>
      <c r="C363" s="21">
        <v>595</v>
      </c>
      <c r="D363" s="22">
        <v>680</v>
      </c>
      <c r="E363" s="4"/>
      <c r="F363" s="4"/>
      <c r="G363" s="24"/>
      <c r="N363" s="4"/>
      <c r="O363" s="28"/>
      <c r="P363" s="31"/>
    </row>
    <row r="364" spans="1:17">
      <c r="A364" s="19">
        <v>3008</v>
      </c>
      <c r="B364" s="30" t="s">
        <v>362</v>
      </c>
      <c r="C364" s="21">
        <v>468.99999999999994</v>
      </c>
      <c r="D364" s="22">
        <v>536</v>
      </c>
      <c r="E364" s="4"/>
      <c r="F364" s="4"/>
      <c r="G364" s="24"/>
      <c r="N364" s="4"/>
      <c r="O364" s="28"/>
      <c r="P364" s="31"/>
    </row>
    <row r="365" spans="1:17">
      <c r="A365" s="323" t="s">
        <v>363</v>
      </c>
      <c r="B365" s="324"/>
      <c r="C365" s="324"/>
      <c r="D365" s="325"/>
      <c r="E365" s="4"/>
      <c r="F365" s="4"/>
      <c r="G365" s="24"/>
      <c r="N365" s="4"/>
      <c r="O365" s="33"/>
      <c r="P365" s="15"/>
      <c r="Q365" s="44"/>
    </row>
    <row r="366" spans="1:17">
      <c r="A366" s="19">
        <v>4001</v>
      </c>
      <c r="B366" s="30" t="s">
        <v>364</v>
      </c>
      <c r="C366" s="21">
        <v>763</v>
      </c>
      <c r="D366" s="22">
        <v>872</v>
      </c>
      <c r="E366" s="4"/>
      <c r="F366" s="4"/>
      <c r="G366" s="24"/>
      <c r="N366" s="4"/>
      <c r="O366" s="28"/>
      <c r="P366" s="31"/>
    </row>
    <row r="367" spans="1:17">
      <c r="A367" s="19">
        <v>4002</v>
      </c>
      <c r="B367" s="30" t="s">
        <v>365</v>
      </c>
      <c r="C367" s="21">
        <v>993.99999999999989</v>
      </c>
      <c r="D367" s="22">
        <v>1136</v>
      </c>
      <c r="E367" s="4"/>
      <c r="F367" s="4"/>
      <c r="G367" s="24"/>
      <c r="N367" s="4"/>
      <c r="O367" s="28"/>
      <c r="P367" s="31"/>
    </row>
    <row r="368" spans="1:17" ht="37.5">
      <c r="A368" s="19">
        <v>4003</v>
      </c>
      <c r="B368" s="30" t="s">
        <v>366</v>
      </c>
      <c r="C368" s="21">
        <v>798</v>
      </c>
      <c r="D368" s="22">
        <v>912</v>
      </c>
      <c r="E368" s="4"/>
      <c r="F368" s="4"/>
      <c r="G368" s="24"/>
      <c r="N368" s="4"/>
      <c r="O368" s="28"/>
      <c r="P368" s="31"/>
    </row>
    <row r="369" spans="1:17">
      <c r="A369" s="19">
        <v>4004</v>
      </c>
      <c r="B369" s="30" t="s">
        <v>367</v>
      </c>
      <c r="C369" s="21">
        <v>1134</v>
      </c>
      <c r="D369" s="22">
        <v>1296</v>
      </c>
      <c r="E369" s="4"/>
      <c r="F369" s="4"/>
      <c r="G369" s="24"/>
      <c r="N369" s="4"/>
      <c r="O369" s="28"/>
      <c r="P369" s="31"/>
    </row>
    <row r="370" spans="1:17">
      <c r="A370" s="19">
        <v>4005</v>
      </c>
      <c r="B370" s="30" t="s">
        <v>368</v>
      </c>
      <c r="C370" s="21">
        <v>777</v>
      </c>
      <c r="D370" s="22">
        <v>888</v>
      </c>
      <c r="E370" s="4"/>
      <c r="F370" s="4"/>
      <c r="G370" s="24"/>
      <c r="N370" s="4"/>
      <c r="O370" s="28"/>
      <c r="P370" s="31"/>
    </row>
    <row r="371" spans="1:17">
      <c r="A371" s="19">
        <v>4006</v>
      </c>
      <c r="B371" s="30" t="s">
        <v>369</v>
      </c>
      <c r="C371" s="21">
        <v>777</v>
      </c>
      <c r="D371" s="22">
        <v>888</v>
      </c>
      <c r="E371" s="4"/>
      <c r="F371" s="4"/>
      <c r="G371" s="24"/>
      <c r="N371" s="4"/>
      <c r="O371" s="28"/>
      <c r="P371" s="31"/>
    </row>
    <row r="372" spans="1:17">
      <c r="A372" s="19">
        <v>4007</v>
      </c>
      <c r="B372" s="30" t="s">
        <v>370</v>
      </c>
      <c r="C372" s="21">
        <v>2303</v>
      </c>
      <c r="D372" s="22">
        <v>2632</v>
      </c>
      <c r="E372" s="4"/>
      <c r="F372" s="4"/>
      <c r="G372" s="24"/>
      <c r="N372" s="4"/>
      <c r="O372" s="28"/>
      <c r="P372" s="31"/>
    </row>
    <row r="373" spans="1:17">
      <c r="A373" s="19">
        <v>4008</v>
      </c>
      <c r="B373" s="30" t="s">
        <v>371</v>
      </c>
      <c r="C373" s="21">
        <v>2079</v>
      </c>
      <c r="D373" s="22">
        <v>2376</v>
      </c>
      <c r="E373" s="4"/>
      <c r="F373" s="4"/>
      <c r="G373" s="24"/>
      <c r="N373" s="4"/>
      <c r="O373" s="28"/>
      <c r="P373" s="31"/>
    </row>
    <row r="374" spans="1:17">
      <c r="A374" s="19">
        <v>4009</v>
      </c>
      <c r="B374" s="30" t="s">
        <v>372</v>
      </c>
      <c r="C374" s="21">
        <v>1106</v>
      </c>
      <c r="D374" s="22">
        <v>1264</v>
      </c>
      <c r="E374" s="4"/>
      <c r="F374" s="4"/>
      <c r="G374" s="24"/>
      <c r="N374" s="4"/>
      <c r="O374" s="28"/>
      <c r="P374" s="31"/>
    </row>
    <row r="375" spans="1:17">
      <c r="A375" s="19">
        <v>4010</v>
      </c>
      <c r="B375" s="30" t="s">
        <v>373</v>
      </c>
      <c r="C375" s="21">
        <v>1519</v>
      </c>
      <c r="D375" s="22">
        <v>1736</v>
      </c>
      <c r="E375" s="4"/>
      <c r="F375" s="4"/>
      <c r="G375" s="24"/>
      <c r="N375" s="4"/>
      <c r="O375" s="28"/>
      <c r="P375" s="31"/>
    </row>
    <row r="376" spans="1:17">
      <c r="A376" s="19">
        <v>4011</v>
      </c>
      <c r="B376" s="30" t="s">
        <v>374</v>
      </c>
      <c r="C376" s="21">
        <v>1631</v>
      </c>
      <c r="D376" s="22">
        <v>1864</v>
      </c>
      <c r="E376" s="4"/>
      <c r="F376" s="4"/>
      <c r="G376" s="24"/>
      <c r="N376" s="4"/>
      <c r="O376" s="28"/>
      <c r="P376" s="31"/>
    </row>
    <row r="377" spans="1:17">
      <c r="A377" s="19">
        <v>4012</v>
      </c>
      <c r="B377" s="30" t="s">
        <v>375</v>
      </c>
      <c r="C377" s="21">
        <v>840</v>
      </c>
      <c r="D377" s="22">
        <v>960</v>
      </c>
      <c r="E377" s="4"/>
      <c r="F377" s="4"/>
      <c r="G377" s="24"/>
      <c r="N377" s="4"/>
      <c r="O377" s="28"/>
      <c r="P377" s="31"/>
    </row>
    <row r="378" spans="1:17" ht="56.25">
      <c r="A378" s="19">
        <v>4013</v>
      </c>
      <c r="B378" s="30" t="s">
        <v>376</v>
      </c>
      <c r="C378" s="21">
        <v>1365</v>
      </c>
      <c r="D378" s="22">
        <v>1560</v>
      </c>
      <c r="E378" s="4"/>
      <c r="F378" s="4"/>
      <c r="G378" s="24"/>
      <c r="N378" s="4"/>
      <c r="O378" s="28"/>
      <c r="P378" s="31"/>
    </row>
    <row r="379" spans="1:17" ht="37.5">
      <c r="A379" s="19">
        <v>4014</v>
      </c>
      <c r="B379" s="30" t="s">
        <v>377</v>
      </c>
      <c r="C379" s="21">
        <v>686</v>
      </c>
      <c r="D379" s="22">
        <v>784</v>
      </c>
      <c r="E379" s="4"/>
      <c r="F379" s="4"/>
      <c r="G379" s="24"/>
      <c r="N379" s="4"/>
      <c r="O379" s="28"/>
      <c r="P379" s="31"/>
    </row>
    <row r="380" spans="1:17">
      <c r="A380" s="19">
        <v>4015</v>
      </c>
      <c r="B380" s="30" t="s">
        <v>378</v>
      </c>
      <c r="C380" s="21">
        <v>798</v>
      </c>
      <c r="D380" s="22">
        <v>912</v>
      </c>
      <c r="E380" s="4"/>
      <c r="F380" s="4"/>
      <c r="G380" s="24"/>
      <c r="N380" s="4"/>
      <c r="O380" s="28"/>
      <c r="P380" s="31"/>
    </row>
    <row r="381" spans="1:17">
      <c r="A381" s="19">
        <v>4016</v>
      </c>
      <c r="B381" s="30" t="s">
        <v>379</v>
      </c>
      <c r="C381" s="21">
        <v>1896.9999999999998</v>
      </c>
      <c r="D381" s="22">
        <v>2168</v>
      </c>
      <c r="E381" s="4"/>
      <c r="F381" s="4"/>
      <c r="G381" s="24"/>
      <c r="N381" s="4"/>
      <c r="O381" s="28"/>
      <c r="P381" s="31"/>
    </row>
    <row r="382" spans="1:17">
      <c r="A382" s="19">
        <v>4017</v>
      </c>
      <c r="B382" s="30" t="s">
        <v>380</v>
      </c>
      <c r="C382" s="21">
        <v>3793.9999999999995</v>
      </c>
      <c r="D382" s="22">
        <v>4336</v>
      </c>
      <c r="E382" s="4"/>
      <c r="F382" s="4"/>
      <c r="G382" s="24"/>
      <c r="N382" s="4"/>
      <c r="O382" s="28"/>
      <c r="P382" s="31"/>
    </row>
    <row r="383" spans="1:17">
      <c r="A383" s="19">
        <v>4018</v>
      </c>
      <c r="B383" s="30" t="s">
        <v>381</v>
      </c>
      <c r="C383" s="21">
        <v>3038</v>
      </c>
      <c r="D383" s="22">
        <v>3472</v>
      </c>
      <c r="E383" s="4"/>
      <c r="F383" s="4"/>
      <c r="G383" s="24"/>
      <c r="N383" s="4"/>
      <c r="O383" s="28"/>
      <c r="P383" s="31"/>
    </row>
    <row r="384" spans="1:17">
      <c r="A384" s="323" t="s">
        <v>382</v>
      </c>
      <c r="B384" s="324"/>
      <c r="C384" s="324"/>
      <c r="D384" s="325"/>
      <c r="E384" s="4"/>
      <c r="F384" s="4"/>
      <c r="G384" s="24"/>
      <c r="N384" s="4"/>
      <c r="O384" s="326"/>
      <c r="P384" s="326"/>
      <c r="Q384" s="326"/>
    </row>
    <row r="385" spans="1:17" ht="19.5">
      <c r="A385" s="328" t="s">
        <v>383</v>
      </c>
      <c r="B385" s="329"/>
      <c r="C385" s="329"/>
      <c r="D385" s="330"/>
      <c r="E385" s="4"/>
      <c r="F385" s="4"/>
      <c r="G385" s="24"/>
      <c r="N385" s="4"/>
      <c r="O385" s="331"/>
      <c r="P385" s="331"/>
      <c r="Q385" s="331"/>
    </row>
    <row r="386" spans="1:17" ht="19.5">
      <c r="A386" s="328" t="s">
        <v>384</v>
      </c>
      <c r="B386" s="329"/>
      <c r="C386" s="329"/>
      <c r="D386" s="330"/>
      <c r="E386" s="4"/>
      <c r="F386" s="4"/>
      <c r="G386" s="24"/>
      <c r="N386" s="4"/>
      <c r="O386" s="331"/>
      <c r="P386" s="331"/>
      <c r="Q386" s="331"/>
    </row>
    <row r="387" spans="1:17">
      <c r="A387" s="19">
        <v>6001</v>
      </c>
      <c r="B387" s="30" t="s">
        <v>385</v>
      </c>
      <c r="C387" s="21">
        <v>503.99999999999994</v>
      </c>
      <c r="D387" s="22">
        <v>576</v>
      </c>
      <c r="E387" s="4"/>
      <c r="F387" s="4"/>
      <c r="G387" s="24"/>
      <c r="N387" s="4"/>
      <c r="O387" s="28"/>
      <c r="P387" s="31"/>
      <c r="Q387" s="45"/>
    </row>
    <row r="388" spans="1:17">
      <c r="A388" s="19">
        <v>6274</v>
      </c>
      <c r="B388" s="30" t="s">
        <v>386</v>
      </c>
      <c r="C388" s="21">
        <v>1000.9999999999999</v>
      </c>
      <c r="D388" s="22">
        <v>1144</v>
      </c>
      <c r="E388" s="4"/>
      <c r="F388" s="4"/>
      <c r="G388" s="24"/>
      <c r="N388" s="4"/>
      <c r="O388" s="28"/>
      <c r="P388" s="31"/>
      <c r="Q388" s="45"/>
    </row>
    <row r="389" spans="1:17">
      <c r="A389" s="19">
        <v>6002</v>
      </c>
      <c r="B389" s="30" t="s">
        <v>387</v>
      </c>
      <c r="C389" s="21">
        <v>118.99999999999999</v>
      </c>
      <c r="D389" s="22">
        <v>136</v>
      </c>
      <c r="E389" s="4"/>
      <c r="F389" s="4"/>
      <c r="G389" s="24"/>
      <c r="N389" s="4"/>
      <c r="O389" s="28"/>
      <c r="P389" s="31"/>
    </row>
    <row r="390" spans="1:17">
      <c r="A390" s="19">
        <v>6003</v>
      </c>
      <c r="B390" s="30" t="s">
        <v>388</v>
      </c>
      <c r="C390" s="21">
        <v>118.99999999999999</v>
      </c>
      <c r="D390" s="22">
        <v>136</v>
      </c>
      <c r="E390" s="4"/>
      <c r="F390" s="4"/>
      <c r="G390" s="24"/>
      <c r="N390" s="4"/>
      <c r="O390" s="28"/>
      <c r="P390" s="31"/>
    </row>
    <row r="391" spans="1:17">
      <c r="A391" s="19">
        <v>6004</v>
      </c>
      <c r="B391" s="30" t="s">
        <v>389</v>
      </c>
      <c r="C391" s="21">
        <v>224</v>
      </c>
      <c r="D391" s="22">
        <v>256</v>
      </c>
      <c r="E391" s="4"/>
      <c r="F391" s="4"/>
      <c r="G391" s="24"/>
      <c r="N391" s="4"/>
      <c r="O391" s="28"/>
      <c r="P391" s="31"/>
    </row>
    <row r="392" spans="1:17">
      <c r="A392" s="19">
        <v>6005</v>
      </c>
      <c r="B392" s="30" t="s">
        <v>390</v>
      </c>
      <c r="C392" s="21">
        <v>175</v>
      </c>
      <c r="D392" s="22">
        <v>200</v>
      </c>
      <c r="E392" s="4"/>
      <c r="F392" s="4"/>
      <c r="G392" s="24"/>
      <c r="N392" s="4"/>
      <c r="O392" s="28"/>
      <c r="P392" s="31"/>
    </row>
    <row r="393" spans="1:17">
      <c r="A393" s="19">
        <v>6011</v>
      </c>
      <c r="B393" s="30" t="s">
        <v>391</v>
      </c>
      <c r="C393" s="21">
        <v>175</v>
      </c>
      <c r="D393" s="22">
        <v>200</v>
      </c>
      <c r="E393" s="4"/>
      <c r="F393" s="4"/>
      <c r="G393" s="24"/>
      <c r="N393" s="4"/>
      <c r="O393" s="28"/>
      <c r="P393" s="31"/>
    </row>
    <row r="394" spans="1:17">
      <c r="A394" s="19">
        <v>6171</v>
      </c>
      <c r="B394" s="30" t="s">
        <v>392</v>
      </c>
      <c r="C394" s="21">
        <v>532</v>
      </c>
      <c r="D394" s="22">
        <v>608</v>
      </c>
      <c r="E394" s="4"/>
      <c r="F394" s="4"/>
      <c r="G394" s="24"/>
      <c r="N394" s="4"/>
      <c r="O394" s="28"/>
      <c r="P394" s="31"/>
    </row>
    <row r="395" spans="1:17">
      <c r="A395" s="19">
        <v>6172</v>
      </c>
      <c r="B395" s="30" t="s">
        <v>393</v>
      </c>
      <c r="C395" s="21">
        <v>482.99999999999994</v>
      </c>
      <c r="D395" s="22">
        <v>552</v>
      </c>
      <c r="E395" s="4"/>
      <c r="F395" s="4"/>
      <c r="G395" s="24"/>
      <c r="N395" s="4"/>
      <c r="O395" s="28"/>
      <c r="P395" s="31"/>
    </row>
    <row r="396" spans="1:17" ht="19.5">
      <c r="A396" s="328" t="s">
        <v>394</v>
      </c>
      <c r="B396" s="329"/>
      <c r="C396" s="329"/>
      <c r="D396" s="330"/>
      <c r="E396" s="4"/>
      <c r="F396" s="4"/>
      <c r="G396" s="24"/>
      <c r="N396" s="4"/>
      <c r="O396" s="332"/>
      <c r="P396" s="332"/>
      <c r="Q396" s="332"/>
    </row>
    <row r="397" spans="1:17">
      <c r="A397" s="19">
        <v>6007</v>
      </c>
      <c r="B397" s="30" t="s">
        <v>395</v>
      </c>
      <c r="C397" s="21">
        <v>315</v>
      </c>
      <c r="D397" s="22">
        <v>360</v>
      </c>
      <c r="E397" s="4"/>
      <c r="F397" s="4"/>
      <c r="G397" s="24"/>
      <c r="N397" s="4"/>
      <c r="O397" s="28"/>
      <c r="P397" s="31"/>
      <c r="Q397" s="45"/>
    </row>
    <row r="398" spans="1:17">
      <c r="A398" s="19">
        <v>6275</v>
      </c>
      <c r="B398" s="30" t="s">
        <v>396</v>
      </c>
      <c r="C398" s="21">
        <v>623</v>
      </c>
      <c r="D398" s="22">
        <v>712</v>
      </c>
      <c r="E398" s="4"/>
      <c r="F398" s="4"/>
      <c r="G398" s="24"/>
      <c r="N398" s="4"/>
      <c r="O398" s="28"/>
      <c r="P398" s="31"/>
      <c r="Q398" s="45"/>
    </row>
    <row r="399" spans="1:17">
      <c r="A399" s="19">
        <v>6008</v>
      </c>
      <c r="B399" s="30" t="s">
        <v>397</v>
      </c>
      <c r="C399" s="21">
        <v>230.99999999999997</v>
      </c>
      <c r="D399" s="22">
        <v>264</v>
      </c>
      <c r="E399" s="4"/>
      <c r="F399" s="4"/>
      <c r="G399" s="24"/>
      <c r="N399" s="4"/>
      <c r="O399" s="28"/>
      <c r="P399" s="31"/>
    </row>
    <row r="400" spans="1:17">
      <c r="A400" s="19">
        <v>6009</v>
      </c>
      <c r="B400" s="30" t="s">
        <v>398</v>
      </c>
      <c r="C400" s="21">
        <v>336</v>
      </c>
      <c r="D400" s="22">
        <v>384</v>
      </c>
      <c r="E400" s="4"/>
      <c r="F400" s="4"/>
      <c r="G400" s="24"/>
      <c r="N400" s="4"/>
      <c r="O400" s="28"/>
      <c r="P400" s="31"/>
    </row>
    <row r="401" spans="1:17">
      <c r="A401" s="19">
        <v>6010</v>
      </c>
      <c r="B401" s="30" t="s">
        <v>399</v>
      </c>
      <c r="C401" s="21">
        <v>301</v>
      </c>
      <c r="D401" s="22">
        <v>344</v>
      </c>
      <c r="E401" s="4"/>
      <c r="F401" s="4"/>
      <c r="G401" s="24"/>
      <c r="N401" s="4"/>
      <c r="O401" s="28"/>
      <c r="P401" s="31"/>
    </row>
    <row r="402" spans="1:17">
      <c r="A402" s="19">
        <v>6276</v>
      </c>
      <c r="B402" s="30" t="s">
        <v>400</v>
      </c>
      <c r="C402" s="21">
        <v>329</v>
      </c>
      <c r="D402" s="22">
        <v>376</v>
      </c>
      <c r="E402" s="4"/>
      <c r="F402" s="4"/>
      <c r="G402" s="24"/>
      <c r="N402" s="4"/>
      <c r="O402" s="28"/>
      <c r="P402" s="31"/>
    </row>
    <row r="403" spans="1:17">
      <c r="A403" s="19">
        <v>6277</v>
      </c>
      <c r="B403" s="30" t="s">
        <v>401</v>
      </c>
      <c r="C403" s="21">
        <v>392</v>
      </c>
      <c r="D403" s="22">
        <v>448</v>
      </c>
      <c r="E403" s="4"/>
      <c r="F403" s="4"/>
      <c r="G403" s="24"/>
      <c r="N403" s="4"/>
      <c r="O403" s="28"/>
      <c r="P403" s="31"/>
    </row>
    <row r="404" spans="1:17" ht="19.5">
      <c r="A404" s="328" t="s">
        <v>402</v>
      </c>
      <c r="B404" s="329"/>
      <c r="C404" s="329"/>
      <c r="D404" s="330"/>
      <c r="E404" s="4"/>
      <c r="F404" s="4"/>
      <c r="G404" s="24"/>
      <c r="N404" s="4"/>
      <c r="O404" s="333"/>
      <c r="P404" s="333"/>
      <c r="Q404" s="333"/>
    </row>
    <row r="405" spans="1:17">
      <c r="A405" s="19">
        <v>6013</v>
      </c>
      <c r="B405" s="30" t="s">
        <v>403</v>
      </c>
      <c r="C405" s="21">
        <v>287</v>
      </c>
      <c r="D405" s="22">
        <v>328</v>
      </c>
      <c r="E405" s="4"/>
      <c r="F405" s="4"/>
      <c r="G405" s="24"/>
      <c r="N405" s="4"/>
      <c r="O405" s="28"/>
      <c r="P405" s="31"/>
    </row>
    <row r="406" spans="1:17">
      <c r="A406" s="46">
        <v>6278</v>
      </c>
      <c r="B406" s="47" t="s">
        <v>404</v>
      </c>
      <c r="C406" s="21">
        <v>399</v>
      </c>
      <c r="D406" s="22">
        <v>456</v>
      </c>
      <c r="E406" s="4"/>
      <c r="F406" s="4"/>
      <c r="G406" s="24"/>
      <c r="N406" s="4"/>
      <c r="O406" s="48"/>
      <c r="P406" s="49"/>
    </row>
    <row r="407" spans="1:17" ht="37.5">
      <c r="A407" s="19">
        <v>6016</v>
      </c>
      <c r="B407" s="30" t="s">
        <v>405</v>
      </c>
      <c r="C407" s="21">
        <v>266</v>
      </c>
      <c r="D407" s="22">
        <v>304</v>
      </c>
      <c r="E407" s="4"/>
      <c r="F407" s="4"/>
      <c r="G407" s="24"/>
      <c r="N407" s="4"/>
      <c r="O407" s="28"/>
      <c r="P407" s="31"/>
    </row>
    <row r="408" spans="1:17">
      <c r="A408" s="19">
        <v>6017</v>
      </c>
      <c r="B408" s="30" t="s">
        <v>406</v>
      </c>
      <c r="C408" s="21">
        <v>266</v>
      </c>
      <c r="D408" s="22">
        <v>304</v>
      </c>
      <c r="E408" s="4"/>
      <c r="F408" s="4"/>
      <c r="G408" s="24"/>
      <c r="N408" s="4"/>
      <c r="O408" s="28"/>
      <c r="P408" s="31"/>
    </row>
    <row r="409" spans="1:17" ht="19.5">
      <c r="A409" s="328" t="s">
        <v>407</v>
      </c>
      <c r="B409" s="329"/>
      <c r="C409" s="329"/>
      <c r="D409" s="330"/>
      <c r="E409" s="4"/>
      <c r="F409" s="4"/>
      <c r="G409" s="24"/>
      <c r="N409" s="4"/>
      <c r="O409" s="332"/>
      <c r="P409" s="332"/>
      <c r="Q409" s="332"/>
    </row>
    <row r="410" spans="1:17" ht="37.5">
      <c r="A410" s="19">
        <v>6014</v>
      </c>
      <c r="B410" s="30" t="s">
        <v>408</v>
      </c>
      <c r="C410" s="21">
        <v>567</v>
      </c>
      <c r="D410" s="22">
        <v>648</v>
      </c>
      <c r="E410" s="4"/>
      <c r="F410" s="4"/>
      <c r="G410" s="24"/>
      <c r="N410" s="4"/>
      <c r="O410" s="28"/>
      <c r="P410" s="31"/>
    </row>
    <row r="411" spans="1:17">
      <c r="A411" s="19">
        <v>6015</v>
      </c>
      <c r="B411" s="50" t="s">
        <v>409</v>
      </c>
      <c r="C411" s="21">
        <v>1680</v>
      </c>
      <c r="D411" s="22">
        <v>1920</v>
      </c>
      <c r="E411" s="4"/>
      <c r="F411" s="4"/>
      <c r="G411" s="24"/>
      <c r="N411" s="4"/>
      <c r="O411" s="28"/>
      <c r="P411" s="51"/>
    </row>
    <row r="412" spans="1:17" ht="37.5">
      <c r="A412" s="19">
        <v>6279</v>
      </c>
      <c r="B412" s="52" t="s">
        <v>410</v>
      </c>
      <c r="C412" s="21">
        <v>616</v>
      </c>
      <c r="D412" s="22">
        <v>704</v>
      </c>
      <c r="E412" s="4"/>
      <c r="F412" s="4"/>
      <c r="G412" s="24"/>
      <c r="N412" s="4"/>
      <c r="O412" s="32"/>
      <c r="P412" s="53"/>
    </row>
    <row r="413" spans="1:17" ht="37.5">
      <c r="A413" s="19">
        <v>6280</v>
      </c>
      <c r="B413" s="47" t="s">
        <v>411</v>
      </c>
      <c r="C413" s="21">
        <v>539</v>
      </c>
      <c r="D413" s="22">
        <v>616</v>
      </c>
      <c r="E413" s="4"/>
      <c r="F413" s="4"/>
      <c r="G413" s="24"/>
      <c r="N413" s="4"/>
      <c r="O413" s="28"/>
      <c r="P413" s="49"/>
    </row>
    <row r="414" spans="1:17">
      <c r="A414" s="19">
        <v>6281</v>
      </c>
      <c r="B414" s="30" t="s">
        <v>412</v>
      </c>
      <c r="C414" s="21">
        <v>602</v>
      </c>
      <c r="D414" s="22">
        <v>688</v>
      </c>
      <c r="E414" s="4"/>
      <c r="F414" s="4"/>
      <c r="G414" s="24"/>
      <c r="N414" s="4"/>
      <c r="O414" s="32"/>
      <c r="P414" s="31"/>
    </row>
    <row r="415" spans="1:17">
      <c r="A415" s="19">
        <v>6282</v>
      </c>
      <c r="B415" s="30" t="s">
        <v>413</v>
      </c>
      <c r="C415" s="21">
        <v>602</v>
      </c>
      <c r="D415" s="22">
        <v>688</v>
      </c>
      <c r="E415" s="4"/>
      <c r="F415" s="4"/>
      <c r="G415" s="24"/>
      <c r="N415" s="4"/>
      <c r="O415" s="28"/>
      <c r="P415" s="31"/>
    </row>
    <row r="416" spans="1:17">
      <c r="A416" s="19">
        <v>6283</v>
      </c>
      <c r="B416" s="30" t="s">
        <v>414</v>
      </c>
      <c r="C416" s="21">
        <v>616</v>
      </c>
      <c r="D416" s="22">
        <v>704</v>
      </c>
      <c r="E416" s="4"/>
      <c r="F416" s="4"/>
      <c r="G416" s="24"/>
      <c r="N416" s="4"/>
      <c r="O416" s="32"/>
      <c r="P416" s="31"/>
    </row>
    <row r="417" spans="1:17" ht="19.5">
      <c r="A417" s="328" t="s">
        <v>415</v>
      </c>
      <c r="B417" s="329"/>
      <c r="C417" s="329"/>
      <c r="D417" s="330"/>
      <c r="E417" s="4"/>
      <c r="F417" s="4"/>
      <c r="G417" s="24"/>
      <c r="N417" s="4"/>
      <c r="O417" s="332"/>
      <c r="P417" s="332"/>
      <c r="Q417" s="332"/>
    </row>
    <row r="418" spans="1:17">
      <c r="A418" s="19">
        <v>6018</v>
      </c>
      <c r="B418" s="30" t="s">
        <v>416</v>
      </c>
      <c r="C418" s="21">
        <v>539</v>
      </c>
      <c r="D418" s="22">
        <v>616</v>
      </c>
      <c r="E418" s="4"/>
      <c r="F418" s="4"/>
      <c r="G418" s="24"/>
      <c r="N418" s="4"/>
      <c r="O418" s="28"/>
      <c r="P418" s="31"/>
    </row>
    <row r="419" spans="1:17">
      <c r="A419" s="19">
        <v>6284</v>
      </c>
      <c r="B419" s="30" t="s">
        <v>417</v>
      </c>
      <c r="C419" s="21">
        <v>230.99999999999997</v>
      </c>
      <c r="D419" s="22">
        <v>264</v>
      </c>
      <c r="E419" s="4"/>
      <c r="F419" s="4"/>
      <c r="G419" s="24"/>
      <c r="N419" s="4"/>
      <c r="O419" s="28"/>
      <c r="P419" s="31"/>
    </row>
    <row r="420" spans="1:17">
      <c r="A420" s="19">
        <v>6019</v>
      </c>
      <c r="B420" s="50" t="s">
        <v>418</v>
      </c>
      <c r="C420" s="21">
        <v>413</v>
      </c>
      <c r="D420" s="22">
        <v>472</v>
      </c>
      <c r="E420" s="4"/>
      <c r="F420" s="4"/>
      <c r="G420" s="24"/>
      <c r="N420" s="4"/>
      <c r="O420" s="28"/>
      <c r="P420" s="51"/>
    </row>
    <row r="421" spans="1:17">
      <c r="A421" s="19">
        <v>6020</v>
      </c>
      <c r="B421" s="30" t="s">
        <v>419</v>
      </c>
      <c r="C421" s="21">
        <v>343</v>
      </c>
      <c r="D421" s="22">
        <v>392</v>
      </c>
      <c r="E421" s="4"/>
      <c r="F421" s="4"/>
      <c r="G421" s="24"/>
      <c r="N421" s="4"/>
      <c r="O421" s="28"/>
      <c r="P421" s="31"/>
    </row>
    <row r="422" spans="1:17" ht="19.5">
      <c r="A422" s="328" t="s">
        <v>420</v>
      </c>
      <c r="B422" s="329"/>
      <c r="C422" s="329"/>
      <c r="D422" s="330"/>
      <c r="E422" s="4"/>
      <c r="F422" s="4"/>
      <c r="G422" s="24"/>
      <c r="N422" s="4"/>
      <c r="O422" s="332"/>
      <c r="P422" s="332"/>
      <c r="Q422" s="332"/>
    </row>
    <row r="423" spans="1:17">
      <c r="A423" s="19">
        <v>6214</v>
      </c>
      <c r="B423" s="30" t="s">
        <v>421</v>
      </c>
      <c r="C423" s="21">
        <v>1176</v>
      </c>
      <c r="D423" s="22">
        <v>1344</v>
      </c>
      <c r="E423" s="4"/>
      <c r="F423" s="4"/>
      <c r="G423" s="24"/>
      <c r="N423" s="4"/>
      <c r="O423" s="28"/>
      <c r="P423" s="31"/>
    </row>
    <row r="424" spans="1:17" ht="37.5">
      <c r="A424" s="54">
        <v>6212</v>
      </c>
      <c r="B424" s="55" t="s">
        <v>422</v>
      </c>
      <c r="C424" s="21">
        <v>336</v>
      </c>
      <c r="D424" s="22">
        <v>384</v>
      </c>
      <c r="E424" s="4"/>
      <c r="F424" s="4"/>
      <c r="G424" s="24"/>
      <c r="N424" s="4"/>
      <c r="O424" s="56"/>
      <c r="P424" s="57"/>
    </row>
    <row r="425" spans="1:17" ht="19.5">
      <c r="A425" s="328" t="s">
        <v>423</v>
      </c>
      <c r="B425" s="329"/>
      <c r="C425" s="329"/>
      <c r="D425" s="330"/>
      <c r="E425" s="4"/>
      <c r="F425" s="4"/>
      <c r="G425" s="24"/>
      <c r="N425" s="4"/>
      <c r="O425" s="332"/>
      <c r="P425" s="332"/>
      <c r="Q425" s="332"/>
    </row>
    <row r="426" spans="1:17" ht="19.5">
      <c r="A426" s="328" t="s">
        <v>424</v>
      </c>
      <c r="B426" s="329"/>
      <c r="C426" s="329"/>
      <c r="D426" s="330"/>
      <c r="E426" s="4"/>
      <c r="F426" s="4"/>
      <c r="G426" s="24"/>
      <c r="N426" s="4"/>
      <c r="O426" s="332"/>
      <c r="P426" s="332"/>
      <c r="Q426" s="332"/>
    </row>
    <row r="427" spans="1:17">
      <c r="A427" s="19">
        <v>6035</v>
      </c>
      <c r="B427" s="30" t="s">
        <v>425</v>
      </c>
      <c r="C427" s="21">
        <v>224</v>
      </c>
      <c r="D427" s="22">
        <v>256</v>
      </c>
      <c r="E427" s="4"/>
      <c r="F427" s="4"/>
      <c r="G427" s="24"/>
      <c r="N427" s="4"/>
      <c r="O427" s="28"/>
      <c r="P427" s="31"/>
    </row>
    <row r="428" spans="1:17">
      <c r="A428" s="19">
        <v>6036</v>
      </c>
      <c r="B428" s="30" t="s">
        <v>426</v>
      </c>
      <c r="C428" s="21">
        <v>168</v>
      </c>
      <c r="D428" s="22">
        <v>192</v>
      </c>
      <c r="E428" s="4"/>
      <c r="F428" s="4"/>
      <c r="G428" s="24"/>
      <c r="N428" s="4"/>
      <c r="O428" s="28"/>
      <c r="P428" s="31"/>
    </row>
    <row r="429" spans="1:17">
      <c r="A429" s="19">
        <v>6037</v>
      </c>
      <c r="B429" s="30" t="s">
        <v>427</v>
      </c>
      <c r="C429" s="21">
        <v>203</v>
      </c>
      <c r="D429" s="22">
        <v>232</v>
      </c>
      <c r="E429" s="4"/>
      <c r="F429" s="4"/>
      <c r="G429" s="24"/>
      <c r="N429" s="4"/>
      <c r="O429" s="28"/>
      <c r="P429" s="31"/>
    </row>
    <row r="430" spans="1:17">
      <c r="A430" s="19">
        <v>6038</v>
      </c>
      <c r="B430" s="30" t="s">
        <v>428</v>
      </c>
      <c r="C430" s="21">
        <v>210</v>
      </c>
      <c r="D430" s="22">
        <v>240</v>
      </c>
      <c r="E430" s="4"/>
      <c r="F430" s="4"/>
      <c r="G430" s="24"/>
      <c r="N430" s="4"/>
      <c r="O430" s="28"/>
      <c r="P430" s="31"/>
    </row>
    <row r="431" spans="1:17">
      <c r="A431" s="19">
        <v>6039</v>
      </c>
      <c r="B431" s="30" t="s">
        <v>429</v>
      </c>
      <c r="C431" s="21">
        <v>196</v>
      </c>
      <c r="D431" s="22">
        <v>224</v>
      </c>
      <c r="E431" s="4"/>
      <c r="F431" s="4"/>
      <c r="G431" s="24"/>
      <c r="N431" s="4"/>
      <c r="O431" s="28"/>
      <c r="P431" s="31"/>
    </row>
    <row r="432" spans="1:17">
      <c r="A432" s="46">
        <v>6285</v>
      </c>
      <c r="B432" s="47" t="s">
        <v>430</v>
      </c>
      <c r="C432" s="21">
        <v>399</v>
      </c>
      <c r="D432" s="22">
        <v>456</v>
      </c>
      <c r="E432" s="4"/>
      <c r="F432" s="4"/>
      <c r="G432" s="24"/>
      <c r="N432" s="4"/>
      <c r="O432" s="48"/>
      <c r="P432" s="49"/>
    </row>
    <row r="433" spans="1:17">
      <c r="A433" s="46">
        <v>6286</v>
      </c>
      <c r="B433" s="47" t="s">
        <v>431</v>
      </c>
      <c r="C433" s="21">
        <v>399</v>
      </c>
      <c r="D433" s="22">
        <v>456</v>
      </c>
      <c r="E433" s="4"/>
      <c r="F433" s="4"/>
      <c r="G433" s="24"/>
      <c r="N433" s="4"/>
      <c r="O433" s="48"/>
      <c r="P433" s="49"/>
    </row>
    <row r="434" spans="1:17">
      <c r="A434" s="46">
        <v>6287</v>
      </c>
      <c r="B434" s="47" t="s">
        <v>432</v>
      </c>
      <c r="C434" s="21">
        <v>1014.9999999999999</v>
      </c>
      <c r="D434" s="22">
        <v>1160</v>
      </c>
      <c r="E434" s="4"/>
      <c r="F434" s="4"/>
      <c r="G434" s="24"/>
      <c r="N434" s="4"/>
      <c r="O434" s="48"/>
      <c r="P434" s="49"/>
    </row>
    <row r="435" spans="1:17">
      <c r="A435" s="46">
        <v>6288</v>
      </c>
      <c r="B435" s="47" t="s">
        <v>433</v>
      </c>
      <c r="C435" s="21">
        <v>343</v>
      </c>
      <c r="D435" s="22">
        <v>392</v>
      </c>
      <c r="E435" s="4"/>
      <c r="F435" s="4"/>
      <c r="G435" s="24"/>
      <c r="N435" s="4"/>
      <c r="O435" s="48"/>
      <c r="P435" s="49"/>
    </row>
    <row r="436" spans="1:17">
      <c r="A436" s="46">
        <v>6289</v>
      </c>
      <c r="B436" s="47" t="s">
        <v>434</v>
      </c>
      <c r="C436" s="21">
        <v>1819.9999999999998</v>
      </c>
      <c r="D436" s="22">
        <v>2080</v>
      </c>
      <c r="E436" s="4"/>
      <c r="F436" s="4"/>
      <c r="G436" s="24"/>
      <c r="N436" s="4"/>
      <c r="O436" s="48"/>
      <c r="P436" s="49"/>
    </row>
    <row r="437" spans="1:17">
      <c r="A437" s="46">
        <v>6290</v>
      </c>
      <c r="B437" s="47" t="s">
        <v>435</v>
      </c>
      <c r="C437" s="21">
        <v>1673</v>
      </c>
      <c r="D437" s="22">
        <v>1912</v>
      </c>
      <c r="E437" s="4"/>
      <c r="F437" s="4"/>
      <c r="G437" s="24"/>
      <c r="N437" s="4"/>
      <c r="O437" s="48"/>
      <c r="P437" s="49"/>
    </row>
    <row r="438" spans="1:17">
      <c r="A438" s="46">
        <v>6291</v>
      </c>
      <c r="B438" s="47" t="s">
        <v>436</v>
      </c>
      <c r="C438" s="21">
        <v>496.99999999999994</v>
      </c>
      <c r="D438" s="22">
        <v>568</v>
      </c>
      <c r="E438" s="4"/>
      <c r="F438" s="4"/>
      <c r="G438" s="24"/>
      <c r="N438" s="4"/>
      <c r="O438" s="48"/>
      <c r="P438" s="49"/>
    </row>
    <row r="439" spans="1:17" ht="56.25">
      <c r="A439" s="19">
        <v>6047</v>
      </c>
      <c r="B439" s="30" t="s">
        <v>437</v>
      </c>
      <c r="C439" s="21">
        <v>979.99999999999989</v>
      </c>
      <c r="D439" s="22">
        <v>1120</v>
      </c>
      <c r="E439" s="4"/>
      <c r="F439" s="4"/>
      <c r="G439" s="24"/>
      <c r="N439" s="4"/>
      <c r="O439" s="28"/>
      <c r="P439" s="31"/>
    </row>
    <row r="440" spans="1:17" ht="37.5">
      <c r="A440" s="19">
        <v>6040</v>
      </c>
      <c r="B440" s="30" t="s">
        <v>438</v>
      </c>
      <c r="C440" s="21">
        <v>840</v>
      </c>
      <c r="D440" s="22">
        <v>960</v>
      </c>
      <c r="E440" s="4"/>
      <c r="F440" s="4"/>
      <c r="G440" s="24"/>
      <c r="N440" s="4"/>
      <c r="O440" s="28"/>
      <c r="P440" s="31"/>
    </row>
    <row r="441" spans="1:17" ht="37.5">
      <c r="A441" s="19">
        <v>6041</v>
      </c>
      <c r="B441" s="30" t="s">
        <v>439</v>
      </c>
      <c r="C441" s="21">
        <v>399</v>
      </c>
      <c r="D441" s="22">
        <v>456</v>
      </c>
      <c r="E441" s="4"/>
      <c r="F441" s="4"/>
      <c r="G441" s="24"/>
      <c r="N441" s="4"/>
      <c r="O441" s="28"/>
      <c r="P441" s="31"/>
    </row>
    <row r="442" spans="1:17" ht="19.5">
      <c r="A442" s="328" t="s">
        <v>440</v>
      </c>
      <c r="B442" s="329"/>
      <c r="C442" s="329"/>
      <c r="D442" s="330"/>
      <c r="E442" s="4"/>
      <c r="F442" s="4"/>
      <c r="G442" s="24"/>
      <c r="N442" s="4"/>
      <c r="O442" s="332"/>
      <c r="P442" s="332"/>
      <c r="Q442" s="332"/>
    </row>
    <row r="443" spans="1:17">
      <c r="A443" s="19">
        <v>6042</v>
      </c>
      <c r="B443" s="30" t="s">
        <v>441</v>
      </c>
      <c r="C443" s="21">
        <v>140</v>
      </c>
      <c r="D443" s="22">
        <v>160</v>
      </c>
      <c r="E443" s="4"/>
      <c r="F443" s="4"/>
      <c r="G443" s="24"/>
      <c r="N443" s="4"/>
      <c r="O443" s="28"/>
      <c r="P443" s="31"/>
    </row>
    <row r="444" spans="1:17">
      <c r="A444" s="19">
        <v>6043</v>
      </c>
      <c r="B444" s="30" t="s">
        <v>442</v>
      </c>
      <c r="C444" s="21">
        <v>175</v>
      </c>
      <c r="D444" s="22">
        <v>200</v>
      </c>
      <c r="E444" s="4"/>
      <c r="F444" s="4"/>
      <c r="G444" s="24"/>
      <c r="N444" s="4"/>
      <c r="O444" s="28"/>
      <c r="P444" s="31"/>
    </row>
    <row r="445" spans="1:17">
      <c r="A445" s="19">
        <v>6044</v>
      </c>
      <c r="B445" s="30" t="s">
        <v>443</v>
      </c>
      <c r="C445" s="21">
        <v>161</v>
      </c>
      <c r="D445" s="22">
        <v>184</v>
      </c>
      <c r="E445" s="4"/>
      <c r="F445" s="4"/>
      <c r="G445" s="24"/>
      <c r="N445" s="4"/>
      <c r="O445" s="28"/>
      <c r="P445" s="31"/>
    </row>
    <row r="446" spans="1:17">
      <c r="A446" s="19">
        <v>6272</v>
      </c>
      <c r="B446" s="30" t="s">
        <v>444</v>
      </c>
      <c r="C446" s="21">
        <v>154</v>
      </c>
      <c r="D446" s="22">
        <v>176</v>
      </c>
      <c r="E446" s="4"/>
      <c r="F446" s="4"/>
      <c r="G446" s="24"/>
      <c r="N446" s="4"/>
      <c r="O446" s="28"/>
      <c r="P446" s="31"/>
    </row>
    <row r="447" spans="1:17">
      <c r="A447" s="19">
        <v>6045</v>
      </c>
      <c r="B447" s="30" t="s">
        <v>445</v>
      </c>
      <c r="C447" s="21">
        <v>273</v>
      </c>
      <c r="D447" s="22">
        <v>312</v>
      </c>
      <c r="E447" s="4"/>
      <c r="F447" s="4"/>
      <c r="G447" s="24"/>
      <c r="N447" s="4"/>
      <c r="O447" s="28"/>
      <c r="P447" s="31"/>
    </row>
    <row r="448" spans="1:17">
      <c r="A448" s="19">
        <v>6046</v>
      </c>
      <c r="B448" s="30" t="s">
        <v>446</v>
      </c>
      <c r="C448" s="21">
        <v>175</v>
      </c>
      <c r="D448" s="22">
        <v>200</v>
      </c>
      <c r="E448" s="4"/>
      <c r="F448" s="4"/>
      <c r="G448" s="24"/>
      <c r="N448" s="4"/>
      <c r="O448" s="28"/>
      <c r="P448" s="31"/>
    </row>
    <row r="449" spans="1:17" ht="19.5">
      <c r="A449" s="328" t="s">
        <v>447</v>
      </c>
      <c r="B449" s="329"/>
      <c r="C449" s="329"/>
      <c r="D449" s="330"/>
      <c r="E449" s="4"/>
      <c r="F449" s="4"/>
      <c r="G449" s="24"/>
      <c r="N449" s="4"/>
      <c r="O449" s="332"/>
      <c r="P449" s="332"/>
      <c r="Q449" s="332"/>
    </row>
    <row r="450" spans="1:17">
      <c r="A450" s="19">
        <v>6070</v>
      </c>
      <c r="B450" s="30" t="s">
        <v>448</v>
      </c>
      <c r="C450" s="21">
        <v>147</v>
      </c>
      <c r="D450" s="22">
        <v>168</v>
      </c>
      <c r="E450" s="4"/>
      <c r="F450" s="4"/>
      <c r="G450" s="24"/>
      <c r="N450" s="4"/>
      <c r="O450" s="28"/>
      <c r="P450" s="31"/>
    </row>
    <row r="451" spans="1:17">
      <c r="A451" s="19">
        <v>6071</v>
      </c>
      <c r="B451" s="30" t="s">
        <v>449</v>
      </c>
      <c r="C451" s="21">
        <v>147</v>
      </c>
      <c r="D451" s="22">
        <v>168</v>
      </c>
      <c r="E451" s="4"/>
      <c r="F451" s="4"/>
      <c r="G451" s="24"/>
      <c r="N451" s="4"/>
      <c r="O451" s="28"/>
      <c r="P451" s="31"/>
    </row>
    <row r="452" spans="1:17">
      <c r="A452" s="19">
        <v>6072</v>
      </c>
      <c r="B452" s="30" t="s">
        <v>450</v>
      </c>
      <c r="C452" s="21">
        <v>154</v>
      </c>
      <c r="D452" s="22">
        <v>176</v>
      </c>
      <c r="E452" s="4"/>
      <c r="F452" s="4"/>
      <c r="G452" s="24"/>
      <c r="N452" s="4"/>
      <c r="O452" s="28"/>
      <c r="P452" s="31"/>
    </row>
    <row r="453" spans="1:17">
      <c r="A453" s="19">
        <v>6073</v>
      </c>
      <c r="B453" s="30" t="s">
        <v>451</v>
      </c>
      <c r="C453" s="21">
        <v>154</v>
      </c>
      <c r="D453" s="22">
        <v>176</v>
      </c>
      <c r="E453" s="4"/>
      <c r="F453" s="4"/>
      <c r="G453" s="24"/>
      <c r="N453" s="4"/>
      <c r="O453" s="28"/>
      <c r="P453" s="31"/>
    </row>
    <row r="454" spans="1:17">
      <c r="A454" s="19">
        <v>6074</v>
      </c>
      <c r="B454" s="30" t="s">
        <v>452</v>
      </c>
      <c r="C454" s="21">
        <v>154</v>
      </c>
      <c r="D454" s="22">
        <v>176</v>
      </c>
      <c r="E454" s="4"/>
      <c r="F454" s="4"/>
      <c r="G454" s="24"/>
      <c r="N454" s="4"/>
      <c r="O454" s="28"/>
      <c r="P454" s="31"/>
    </row>
    <row r="455" spans="1:17">
      <c r="A455" s="19">
        <v>6076</v>
      </c>
      <c r="B455" s="30" t="s">
        <v>453</v>
      </c>
      <c r="C455" s="21">
        <v>301</v>
      </c>
      <c r="D455" s="22">
        <v>344</v>
      </c>
      <c r="E455" s="4"/>
      <c r="F455" s="4"/>
      <c r="G455" s="24"/>
      <c r="N455" s="4"/>
      <c r="O455" s="28"/>
      <c r="P455" s="31"/>
    </row>
    <row r="456" spans="1:17">
      <c r="A456" s="19">
        <v>6077</v>
      </c>
      <c r="B456" s="30" t="s">
        <v>454</v>
      </c>
      <c r="C456" s="21">
        <v>154</v>
      </c>
      <c r="D456" s="22">
        <v>176</v>
      </c>
      <c r="E456" s="4"/>
      <c r="F456" s="4"/>
      <c r="G456" s="24"/>
      <c r="N456" s="4"/>
      <c r="O456" s="28"/>
      <c r="P456" s="31"/>
    </row>
    <row r="457" spans="1:17">
      <c r="A457" s="19">
        <v>6078</v>
      </c>
      <c r="B457" s="30" t="s">
        <v>455</v>
      </c>
      <c r="C457" s="21">
        <v>196</v>
      </c>
      <c r="D457" s="22">
        <v>224</v>
      </c>
      <c r="E457" s="4"/>
      <c r="F457" s="4"/>
      <c r="G457" s="24"/>
      <c r="N457" s="4"/>
      <c r="O457" s="28"/>
      <c r="P457" s="31"/>
    </row>
    <row r="458" spans="1:17">
      <c r="A458" s="19">
        <v>6079</v>
      </c>
      <c r="B458" s="30" t="s">
        <v>456</v>
      </c>
      <c r="C458" s="21">
        <v>909.99999999999989</v>
      </c>
      <c r="D458" s="22">
        <v>1040</v>
      </c>
      <c r="E458" s="4"/>
      <c r="F458" s="4"/>
      <c r="G458" s="24"/>
      <c r="N458" s="4"/>
      <c r="O458" s="28"/>
      <c r="P458" s="31"/>
    </row>
    <row r="459" spans="1:17">
      <c r="A459" s="19">
        <v>6080</v>
      </c>
      <c r="B459" s="30" t="s">
        <v>457</v>
      </c>
      <c r="C459" s="21">
        <v>454.99999999999994</v>
      </c>
      <c r="D459" s="22">
        <v>520</v>
      </c>
      <c r="E459" s="4"/>
      <c r="F459" s="4"/>
      <c r="G459" s="24"/>
      <c r="N459" s="4"/>
      <c r="O459" s="28"/>
      <c r="P459" s="31"/>
    </row>
    <row r="460" spans="1:17">
      <c r="A460" s="19">
        <v>6081</v>
      </c>
      <c r="B460" s="30" t="s">
        <v>458</v>
      </c>
      <c r="C460" s="21">
        <v>259</v>
      </c>
      <c r="D460" s="22">
        <v>296</v>
      </c>
      <c r="E460" s="4"/>
      <c r="F460" s="4"/>
      <c r="G460" s="24"/>
      <c r="N460" s="4"/>
      <c r="O460" s="28"/>
      <c r="P460" s="31"/>
    </row>
    <row r="461" spans="1:17">
      <c r="A461" s="19">
        <v>6082</v>
      </c>
      <c r="B461" s="30" t="s">
        <v>459</v>
      </c>
      <c r="C461" s="21">
        <v>224</v>
      </c>
      <c r="D461" s="22">
        <v>256</v>
      </c>
      <c r="E461" s="4"/>
      <c r="F461" s="4"/>
      <c r="G461" s="24"/>
      <c r="N461" s="4"/>
      <c r="O461" s="28"/>
      <c r="P461" s="31"/>
    </row>
    <row r="462" spans="1:17">
      <c r="A462" s="19">
        <v>6083</v>
      </c>
      <c r="B462" s="30" t="s">
        <v>460</v>
      </c>
      <c r="C462" s="21">
        <v>237.99999999999997</v>
      </c>
      <c r="D462" s="22">
        <v>272</v>
      </c>
      <c r="E462" s="4"/>
      <c r="F462" s="4"/>
      <c r="G462" s="24"/>
      <c r="N462" s="4"/>
      <c r="O462" s="28"/>
      <c r="P462" s="31"/>
    </row>
    <row r="463" spans="1:17">
      <c r="A463" s="46">
        <v>6292</v>
      </c>
      <c r="B463" s="47" t="s">
        <v>461</v>
      </c>
      <c r="C463" s="21">
        <v>251.99999999999997</v>
      </c>
      <c r="D463" s="22">
        <v>288</v>
      </c>
      <c r="E463" s="4"/>
      <c r="F463" s="4"/>
      <c r="G463" s="24"/>
      <c r="N463" s="4"/>
      <c r="O463" s="48"/>
      <c r="P463" s="49"/>
    </row>
    <row r="464" spans="1:17" ht="19.5">
      <c r="A464" s="328" t="s">
        <v>462</v>
      </c>
      <c r="B464" s="329"/>
      <c r="C464" s="329"/>
      <c r="D464" s="330"/>
      <c r="E464" s="4"/>
      <c r="F464" s="4"/>
      <c r="G464" s="24"/>
      <c r="N464" s="4"/>
      <c r="O464" s="332"/>
      <c r="P464" s="332"/>
      <c r="Q464" s="332"/>
    </row>
    <row r="465" spans="1:17">
      <c r="A465" s="19">
        <v>6094</v>
      </c>
      <c r="B465" s="30" t="s">
        <v>463</v>
      </c>
      <c r="C465" s="21">
        <v>154</v>
      </c>
      <c r="D465" s="22">
        <v>176</v>
      </c>
      <c r="E465" s="4"/>
      <c r="F465" s="4"/>
      <c r="G465" s="24"/>
      <c r="N465" s="4"/>
      <c r="O465" s="28"/>
      <c r="P465" s="31"/>
    </row>
    <row r="466" spans="1:17">
      <c r="A466" s="19">
        <v>6095</v>
      </c>
      <c r="B466" s="30" t="s">
        <v>464</v>
      </c>
      <c r="C466" s="21">
        <v>889</v>
      </c>
      <c r="D466" s="22">
        <v>1016</v>
      </c>
      <c r="E466" s="4"/>
      <c r="F466" s="4"/>
      <c r="G466" s="24"/>
      <c r="N466" s="4"/>
      <c r="O466" s="28"/>
      <c r="P466" s="31"/>
    </row>
    <row r="467" spans="1:17">
      <c r="A467" s="19">
        <v>6096</v>
      </c>
      <c r="B467" s="30" t="s">
        <v>465</v>
      </c>
      <c r="C467" s="21">
        <v>420</v>
      </c>
      <c r="D467" s="22">
        <v>480</v>
      </c>
      <c r="E467" s="4"/>
      <c r="F467" s="4"/>
      <c r="G467" s="24"/>
      <c r="N467" s="4"/>
      <c r="O467" s="28"/>
      <c r="P467" s="31"/>
    </row>
    <row r="468" spans="1:17">
      <c r="A468" s="19">
        <v>6097</v>
      </c>
      <c r="B468" s="30" t="s">
        <v>466</v>
      </c>
      <c r="C468" s="21">
        <v>350</v>
      </c>
      <c r="D468" s="22">
        <v>400</v>
      </c>
      <c r="E468" s="4"/>
      <c r="F468" s="4"/>
      <c r="G468" s="24"/>
      <c r="N468" s="4"/>
      <c r="O468" s="28"/>
      <c r="P468" s="31"/>
    </row>
    <row r="469" spans="1:17" ht="19.5">
      <c r="A469" s="328" t="s">
        <v>467</v>
      </c>
      <c r="B469" s="329"/>
      <c r="C469" s="329"/>
      <c r="D469" s="330"/>
      <c r="E469" s="4"/>
      <c r="F469" s="4"/>
      <c r="G469" s="24"/>
      <c r="N469" s="4"/>
      <c r="O469" s="332"/>
      <c r="P469" s="332"/>
    </row>
    <row r="470" spans="1:17">
      <c r="A470" s="19">
        <v>6048</v>
      </c>
      <c r="B470" s="30" t="s">
        <v>468</v>
      </c>
      <c r="C470" s="21">
        <v>196</v>
      </c>
      <c r="D470" s="22">
        <v>224</v>
      </c>
      <c r="E470" s="4"/>
      <c r="F470" s="4"/>
      <c r="G470" s="24"/>
      <c r="N470" s="4"/>
      <c r="O470" s="28"/>
      <c r="P470" s="31"/>
    </row>
    <row r="471" spans="1:17">
      <c r="A471" s="19">
        <v>6049</v>
      </c>
      <c r="B471" s="30" t="s">
        <v>469</v>
      </c>
      <c r="C471" s="21">
        <v>251.99999999999997</v>
      </c>
      <c r="D471" s="22">
        <v>288</v>
      </c>
      <c r="E471" s="4"/>
      <c r="F471" s="4"/>
      <c r="G471" s="24"/>
      <c r="N471" s="4"/>
      <c r="O471" s="28"/>
      <c r="P471" s="31"/>
    </row>
    <row r="472" spans="1:17">
      <c r="A472" s="19">
        <v>6050</v>
      </c>
      <c r="B472" s="30" t="s">
        <v>470</v>
      </c>
      <c r="C472" s="21">
        <v>518</v>
      </c>
      <c r="D472" s="22">
        <v>592</v>
      </c>
      <c r="E472" s="4"/>
      <c r="F472" s="4"/>
      <c r="G472" s="24"/>
      <c r="N472" s="4"/>
      <c r="O472" s="28"/>
      <c r="P472" s="31"/>
    </row>
    <row r="473" spans="1:17">
      <c r="A473" s="19">
        <v>6051</v>
      </c>
      <c r="B473" s="30" t="s">
        <v>471</v>
      </c>
      <c r="C473" s="21">
        <v>518</v>
      </c>
      <c r="D473" s="22">
        <v>592</v>
      </c>
      <c r="E473" s="4"/>
      <c r="F473" s="4"/>
      <c r="G473" s="24"/>
      <c r="N473" s="4"/>
      <c r="O473" s="28"/>
      <c r="P473" s="31"/>
    </row>
    <row r="474" spans="1:17">
      <c r="A474" s="19">
        <v>6052</v>
      </c>
      <c r="B474" s="50" t="s">
        <v>472</v>
      </c>
      <c r="C474" s="21">
        <v>868</v>
      </c>
      <c r="D474" s="22">
        <v>992</v>
      </c>
      <c r="E474" s="4"/>
      <c r="F474" s="4"/>
      <c r="G474" s="24"/>
      <c r="N474" s="4"/>
      <c r="O474" s="28"/>
      <c r="P474" s="51"/>
    </row>
    <row r="475" spans="1:17">
      <c r="A475" s="19">
        <v>6053</v>
      </c>
      <c r="B475" s="30" t="s">
        <v>473</v>
      </c>
      <c r="C475" s="21">
        <v>854</v>
      </c>
      <c r="D475" s="22">
        <v>976</v>
      </c>
      <c r="E475" s="4"/>
      <c r="F475" s="4"/>
      <c r="G475" s="24"/>
      <c r="N475" s="4"/>
      <c r="O475" s="28"/>
      <c r="P475" s="31"/>
    </row>
    <row r="476" spans="1:17" ht="19.5">
      <c r="A476" s="328" t="s">
        <v>474</v>
      </c>
      <c r="B476" s="329"/>
      <c r="C476" s="329"/>
      <c r="D476" s="330"/>
      <c r="E476" s="4"/>
      <c r="F476" s="4"/>
      <c r="G476" s="24"/>
      <c r="N476" s="4"/>
      <c r="O476" s="332"/>
      <c r="P476" s="332"/>
      <c r="Q476" s="332"/>
    </row>
    <row r="477" spans="1:17">
      <c r="A477" s="19">
        <v>6054</v>
      </c>
      <c r="B477" s="30" t="s">
        <v>475</v>
      </c>
      <c r="C477" s="21">
        <v>154</v>
      </c>
      <c r="D477" s="22">
        <v>176</v>
      </c>
      <c r="E477" s="4"/>
      <c r="F477" s="4"/>
      <c r="G477" s="24"/>
      <c r="N477" s="4"/>
      <c r="O477" s="28"/>
      <c r="P477" s="31"/>
    </row>
    <row r="478" spans="1:17">
      <c r="A478" s="19">
        <v>6055</v>
      </c>
      <c r="B478" s="30" t="s">
        <v>476</v>
      </c>
      <c r="C478" s="21">
        <v>154</v>
      </c>
      <c r="D478" s="22">
        <v>176</v>
      </c>
      <c r="E478" s="4"/>
      <c r="F478" s="4"/>
      <c r="G478" s="24"/>
      <c r="N478" s="4"/>
      <c r="O478" s="28"/>
      <c r="P478" s="31"/>
    </row>
    <row r="479" spans="1:17">
      <c r="A479" s="19">
        <v>6293</v>
      </c>
      <c r="B479" s="30" t="s">
        <v>477</v>
      </c>
      <c r="C479" s="21">
        <v>56</v>
      </c>
      <c r="D479" s="22">
        <v>64</v>
      </c>
      <c r="E479" s="4"/>
      <c r="F479" s="4"/>
      <c r="G479" s="24"/>
      <c r="N479" s="4"/>
      <c r="O479" s="28"/>
      <c r="P479" s="31"/>
    </row>
    <row r="480" spans="1:17" ht="19.5">
      <c r="A480" s="328" t="s">
        <v>478</v>
      </c>
      <c r="B480" s="329"/>
      <c r="C480" s="329"/>
      <c r="D480" s="330"/>
      <c r="E480" s="4"/>
      <c r="F480" s="4"/>
      <c r="G480" s="24"/>
      <c r="N480" s="4"/>
      <c r="O480" s="332"/>
      <c r="P480" s="332"/>
      <c r="Q480" s="332"/>
    </row>
    <row r="481" spans="1:16">
      <c r="A481" s="19">
        <v>6056</v>
      </c>
      <c r="B481" s="30" t="s">
        <v>479</v>
      </c>
      <c r="C481" s="21">
        <v>154</v>
      </c>
      <c r="D481" s="22">
        <v>176</v>
      </c>
      <c r="E481" s="4"/>
      <c r="F481" s="4"/>
      <c r="G481" s="24"/>
      <c r="N481" s="4"/>
      <c r="O481" s="28"/>
      <c r="P481" s="31"/>
    </row>
    <row r="482" spans="1:16">
      <c r="A482" s="19">
        <v>6057</v>
      </c>
      <c r="B482" s="30" t="s">
        <v>480</v>
      </c>
      <c r="C482" s="21">
        <v>182</v>
      </c>
      <c r="D482" s="22">
        <v>208</v>
      </c>
      <c r="E482" s="4"/>
      <c r="F482" s="4"/>
      <c r="G482" s="24"/>
      <c r="N482" s="4"/>
      <c r="O482" s="28"/>
      <c r="P482" s="31"/>
    </row>
    <row r="483" spans="1:16">
      <c r="A483" s="19">
        <v>6058</v>
      </c>
      <c r="B483" s="30" t="s">
        <v>481</v>
      </c>
      <c r="C483" s="21">
        <v>182</v>
      </c>
      <c r="D483" s="22">
        <v>208</v>
      </c>
      <c r="E483" s="4"/>
      <c r="F483" s="4"/>
      <c r="G483" s="24"/>
      <c r="N483" s="4"/>
      <c r="O483" s="28"/>
      <c r="P483" s="31"/>
    </row>
    <row r="484" spans="1:16">
      <c r="A484" s="19">
        <v>6059</v>
      </c>
      <c r="B484" s="30" t="s">
        <v>482</v>
      </c>
      <c r="C484" s="21">
        <v>182</v>
      </c>
      <c r="D484" s="22">
        <v>208</v>
      </c>
      <c r="E484" s="4"/>
      <c r="F484" s="4"/>
      <c r="G484" s="24"/>
      <c r="N484" s="4"/>
      <c r="O484" s="28"/>
      <c r="P484" s="31"/>
    </row>
    <row r="485" spans="1:16">
      <c r="A485" s="19">
        <v>6060</v>
      </c>
      <c r="B485" s="30" t="s">
        <v>483</v>
      </c>
      <c r="C485" s="21">
        <v>475.99999999999994</v>
      </c>
      <c r="D485" s="22">
        <v>544</v>
      </c>
      <c r="E485" s="4"/>
      <c r="F485" s="4"/>
      <c r="G485" s="24"/>
      <c r="N485" s="4"/>
      <c r="O485" s="28"/>
      <c r="P485" s="31"/>
    </row>
    <row r="486" spans="1:16">
      <c r="A486" s="19">
        <v>6061</v>
      </c>
      <c r="B486" s="50" t="s">
        <v>484</v>
      </c>
      <c r="C486" s="21">
        <v>266</v>
      </c>
      <c r="D486" s="22">
        <v>304</v>
      </c>
      <c r="E486" s="4"/>
      <c r="F486" s="4"/>
      <c r="G486" s="24"/>
      <c r="N486" s="4"/>
      <c r="O486" s="28"/>
      <c r="P486" s="51"/>
    </row>
    <row r="487" spans="1:16">
      <c r="A487" s="19">
        <v>6062</v>
      </c>
      <c r="B487" s="30" t="s">
        <v>485</v>
      </c>
      <c r="C487" s="21">
        <v>175</v>
      </c>
      <c r="D487" s="22">
        <v>200</v>
      </c>
      <c r="E487" s="4"/>
      <c r="F487" s="4"/>
      <c r="G487" s="24"/>
      <c r="N487" s="4"/>
      <c r="O487" s="28"/>
      <c r="P487" s="31"/>
    </row>
    <row r="488" spans="1:16">
      <c r="A488" s="19">
        <v>6063</v>
      </c>
      <c r="B488" s="30" t="s">
        <v>486</v>
      </c>
      <c r="C488" s="21">
        <v>217</v>
      </c>
      <c r="D488" s="22">
        <v>248</v>
      </c>
      <c r="E488" s="4"/>
      <c r="F488" s="4"/>
      <c r="G488" s="24"/>
      <c r="N488" s="4"/>
      <c r="O488" s="28"/>
      <c r="P488" s="31"/>
    </row>
    <row r="489" spans="1:16">
      <c r="A489" s="19">
        <v>6064</v>
      </c>
      <c r="B489" s="30" t="s">
        <v>487</v>
      </c>
      <c r="C489" s="21">
        <v>217</v>
      </c>
      <c r="D489" s="22">
        <v>248</v>
      </c>
      <c r="E489" s="4"/>
      <c r="F489" s="4"/>
      <c r="G489" s="24"/>
      <c r="N489" s="4"/>
      <c r="O489" s="28"/>
      <c r="P489" s="31"/>
    </row>
    <row r="490" spans="1:16" ht="19.5">
      <c r="A490" s="328" t="s">
        <v>488</v>
      </c>
      <c r="B490" s="329"/>
      <c r="C490" s="329"/>
      <c r="D490" s="330"/>
      <c r="E490" s="4"/>
      <c r="F490" s="4"/>
      <c r="G490" s="24"/>
      <c r="N490" s="4"/>
      <c r="O490" s="332"/>
      <c r="P490" s="332"/>
    </row>
    <row r="491" spans="1:16">
      <c r="A491" s="19">
        <v>6084</v>
      </c>
      <c r="B491" s="30" t="s">
        <v>489</v>
      </c>
      <c r="C491" s="21">
        <v>196</v>
      </c>
      <c r="D491" s="22">
        <v>224</v>
      </c>
      <c r="E491" s="4"/>
      <c r="F491" s="4"/>
      <c r="G491" s="24"/>
      <c r="N491" s="4"/>
      <c r="O491" s="28"/>
      <c r="P491" s="31"/>
    </row>
    <row r="492" spans="1:16">
      <c r="A492" s="19">
        <v>6085</v>
      </c>
      <c r="B492" s="30" t="s">
        <v>490</v>
      </c>
      <c r="C492" s="21">
        <v>251.99999999999997</v>
      </c>
      <c r="D492" s="22">
        <v>288</v>
      </c>
      <c r="E492" s="4"/>
      <c r="F492" s="4"/>
      <c r="G492" s="24"/>
      <c r="N492" s="4"/>
      <c r="O492" s="28"/>
      <c r="P492" s="31"/>
    </row>
    <row r="493" spans="1:16">
      <c r="A493" s="19">
        <v>6294</v>
      </c>
      <c r="B493" s="30" t="s">
        <v>491</v>
      </c>
      <c r="C493" s="21">
        <v>244.99999999999997</v>
      </c>
      <c r="D493" s="22">
        <v>280</v>
      </c>
      <c r="E493" s="4"/>
      <c r="F493" s="4"/>
      <c r="G493" s="24"/>
      <c r="N493" s="4"/>
      <c r="O493" s="28"/>
      <c r="P493" s="31"/>
    </row>
    <row r="494" spans="1:16">
      <c r="A494" s="19">
        <v>6273</v>
      </c>
      <c r="B494" s="30" t="s">
        <v>492</v>
      </c>
      <c r="C494" s="21">
        <v>468.99999999999994</v>
      </c>
      <c r="D494" s="22">
        <v>536</v>
      </c>
      <c r="E494" s="4"/>
      <c r="F494" s="4"/>
      <c r="G494" s="24"/>
      <c r="N494" s="4"/>
      <c r="O494" s="28"/>
      <c r="P494" s="31"/>
    </row>
    <row r="495" spans="1:16">
      <c r="A495" s="19">
        <v>6086</v>
      </c>
      <c r="B495" s="30" t="s">
        <v>493</v>
      </c>
      <c r="C495" s="21">
        <v>986.99999999999989</v>
      </c>
      <c r="D495" s="22">
        <v>1128</v>
      </c>
      <c r="E495" s="4"/>
      <c r="F495" s="4"/>
      <c r="G495" s="24"/>
      <c r="N495" s="4"/>
      <c r="O495" s="28"/>
      <c r="P495" s="31"/>
    </row>
    <row r="496" spans="1:16">
      <c r="A496" s="19">
        <v>6087</v>
      </c>
      <c r="B496" s="30" t="s">
        <v>494</v>
      </c>
      <c r="C496" s="21">
        <v>203</v>
      </c>
      <c r="D496" s="22">
        <v>232</v>
      </c>
      <c r="E496" s="4"/>
      <c r="F496" s="4"/>
      <c r="G496" s="24"/>
      <c r="N496" s="4"/>
      <c r="O496" s="28"/>
      <c r="P496" s="31"/>
    </row>
    <row r="497" spans="1:16">
      <c r="A497" s="19">
        <v>6088</v>
      </c>
      <c r="B497" s="30" t="s">
        <v>495</v>
      </c>
      <c r="C497" s="21">
        <v>686</v>
      </c>
      <c r="D497" s="22">
        <v>784</v>
      </c>
      <c r="E497" s="4"/>
      <c r="F497" s="4"/>
      <c r="G497" s="24"/>
      <c r="N497" s="4"/>
      <c r="O497" s="28"/>
      <c r="P497" s="31"/>
    </row>
    <row r="498" spans="1:16">
      <c r="A498" s="19">
        <v>6295</v>
      </c>
      <c r="B498" s="30" t="s">
        <v>496</v>
      </c>
      <c r="C498" s="21">
        <v>329</v>
      </c>
      <c r="D498" s="22">
        <v>376</v>
      </c>
      <c r="E498" s="4"/>
      <c r="F498" s="4"/>
      <c r="G498" s="24"/>
      <c r="N498" s="4"/>
      <c r="O498" s="28"/>
      <c r="P498" s="31"/>
    </row>
    <row r="499" spans="1:16">
      <c r="A499" s="19">
        <v>6296</v>
      </c>
      <c r="B499" s="30" t="s">
        <v>497</v>
      </c>
      <c r="C499" s="21">
        <v>1365</v>
      </c>
      <c r="D499" s="22">
        <v>1560</v>
      </c>
      <c r="E499" s="4"/>
      <c r="F499" s="4"/>
      <c r="G499" s="24"/>
      <c r="N499" s="4"/>
      <c r="O499" s="28"/>
      <c r="P499" s="31"/>
    </row>
    <row r="500" spans="1:16">
      <c r="A500" s="19">
        <v>6297</v>
      </c>
      <c r="B500" s="30" t="s">
        <v>498</v>
      </c>
      <c r="C500" s="21">
        <v>1589</v>
      </c>
      <c r="D500" s="22">
        <v>1816</v>
      </c>
      <c r="E500" s="4"/>
      <c r="F500" s="4"/>
      <c r="G500" s="24"/>
      <c r="N500" s="4"/>
      <c r="O500" s="28"/>
      <c r="P500" s="31"/>
    </row>
    <row r="501" spans="1:16" ht="19.5">
      <c r="A501" s="328" t="s">
        <v>499</v>
      </c>
      <c r="B501" s="329"/>
      <c r="C501" s="329"/>
      <c r="D501" s="330"/>
      <c r="E501" s="4"/>
      <c r="F501" s="4"/>
      <c r="G501" s="24"/>
      <c r="N501" s="4"/>
      <c r="O501" s="332"/>
      <c r="P501" s="332"/>
    </row>
    <row r="502" spans="1:16">
      <c r="A502" s="19">
        <v>6090</v>
      </c>
      <c r="B502" s="30" t="s">
        <v>500</v>
      </c>
      <c r="C502" s="21">
        <v>230.99999999999997</v>
      </c>
      <c r="D502" s="22">
        <v>264</v>
      </c>
      <c r="E502" s="4"/>
      <c r="F502" s="4"/>
      <c r="G502" s="24"/>
      <c r="N502" s="4"/>
      <c r="O502" s="28"/>
      <c r="P502" s="31"/>
    </row>
    <row r="503" spans="1:16" ht="19.5" customHeight="1">
      <c r="A503" s="19">
        <v>6091</v>
      </c>
      <c r="B503" s="30" t="s">
        <v>501</v>
      </c>
      <c r="C503" s="21">
        <v>287</v>
      </c>
      <c r="D503" s="22">
        <v>328</v>
      </c>
      <c r="E503" s="4"/>
      <c r="F503" s="4"/>
      <c r="G503" s="24"/>
      <c r="N503" s="4"/>
      <c r="O503" s="28"/>
      <c r="P503" s="31"/>
    </row>
    <row r="504" spans="1:16">
      <c r="A504" s="19">
        <v>6092</v>
      </c>
      <c r="B504" s="30" t="s">
        <v>502</v>
      </c>
      <c r="C504" s="21">
        <v>244.99999999999997</v>
      </c>
      <c r="D504" s="22">
        <v>280</v>
      </c>
      <c r="E504" s="4"/>
      <c r="F504" s="4"/>
      <c r="G504" s="24"/>
      <c r="N504" s="4"/>
      <c r="O504" s="28"/>
      <c r="P504" s="31"/>
    </row>
    <row r="505" spans="1:16">
      <c r="A505" s="19">
        <v>6093</v>
      </c>
      <c r="B505" s="30" t="s">
        <v>503</v>
      </c>
      <c r="C505" s="21">
        <v>1000.9999999999999</v>
      </c>
      <c r="D505" s="22">
        <v>1144</v>
      </c>
      <c r="E505" s="4"/>
      <c r="F505" s="4"/>
      <c r="G505" s="24"/>
      <c r="N505" s="4"/>
      <c r="O505" s="28"/>
      <c r="P505" s="31"/>
    </row>
    <row r="506" spans="1:16" ht="19.5">
      <c r="A506" s="328" t="s">
        <v>504</v>
      </c>
      <c r="B506" s="329"/>
      <c r="C506" s="329"/>
      <c r="D506" s="330"/>
      <c r="E506" s="4"/>
      <c r="F506" s="4"/>
      <c r="G506" s="24"/>
      <c r="N506" s="4"/>
      <c r="O506" s="332"/>
      <c r="P506" s="332"/>
    </row>
    <row r="507" spans="1:16">
      <c r="A507" s="19">
        <v>6022</v>
      </c>
      <c r="B507" s="30" t="s">
        <v>505</v>
      </c>
      <c r="C507" s="21">
        <v>560</v>
      </c>
      <c r="D507" s="22">
        <v>640</v>
      </c>
      <c r="E507" s="4"/>
      <c r="F507" s="4"/>
      <c r="G507" s="24"/>
      <c r="N507" s="4"/>
      <c r="O507" s="28"/>
      <c r="P507" s="31"/>
    </row>
    <row r="508" spans="1:16">
      <c r="A508" s="19">
        <v>6023</v>
      </c>
      <c r="B508" s="30" t="s">
        <v>506</v>
      </c>
      <c r="C508" s="21">
        <v>217</v>
      </c>
      <c r="D508" s="22">
        <v>248</v>
      </c>
      <c r="E508" s="4"/>
      <c r="F508" s="4"/>
      <c r="G508" s="24"/>
      <c r="N508" s="4"/>
      <c r="O508" s="28"/>
      <c r="P508" s="31"/>
    </row>
    <row r="509" spans="1:16">
      <c r="A509" s="19">
        <v>6024</v>
      </c>
      <c r="B509" s="30" t="s">
        <v>507</v>
      </c>
      <c r="C509" s="21">
        <v>140</v>
      </c>
      <c r="D509" s="22">
        <v>160</v>
      </c>
      <c r="E509" s="4"/>
      <c r="F509" s="4"/>
      <c r="G509" s="24"/>
      <c r="N509" s="4"/>
      <c r="O509" s="28"/>
      <c r="P509" s="31"/>
    </row>
    <row r="510" spans="1:16">
      <c r="A510" s="19">
        <v>6025</v>
      </c>
      <c r="B510" s="30" t="s">
        <v>508</v>
      </c>
      <c r="C510" s="21">
        <v>168</v>
      </c>
      <c r="D510" s="22">
        <v>192</v>
      </c>
      <c r="E510" s="4"/>
      <c r="F510" s="4"/>
      <c r="G510" s="24"/>
      <c r="N510" s="4"/>
      <c r="O510" s="28"/>
      <c r="P510" s="31"/>
    </row>
    <row r="511" spans="1:16">
      <c r="A511" s="19">
        <v>6026</v>
      </c>
      <c r="B511" s="30" t="s">
        <v>509</v>
      </c>
      <c r="C511" s="21">
        <v>266</v>
      </c>
      <c r="D511" s="22">
        <v>304</v>
      </c>
      <c r="E511" s="4"/>
      <c r="F511" s="4"/>
      <c r="G511" s="24"/>
      <c r="N511" s="4"/>
      <c r="O511" s="28"/>
      <c r="P511" s="31"/>
    </row>
    <row r="512" spans="1:16">
      <c r="A512" s="19">
        <v>6027</v>
      </c>
      <c r="B512" s="30" t="s">
        <v>510</v>
      </c>
      <c r="C512" s="21">
        <v>168</v>
      </c>
      <c r="D512" s="22">
        <v>192</v>
      </c>
      <c r="E512" s="4"/>
      <c r="F512" s="4"/>
      <c r="G512" s="24"/>
      <c r="N512" s="4"/>
      <c r="O512" s="28"/>
      <c r="P512" s="31"/>
    </row>
    <row r="513" spans="1:16">
      <c r="A513" s="19">
        <v>6028</v>
      </c>
      <c r="B513" s="30" t="s">
        <v>511</v>
      </c>
      <c r="C513" s="21">
        <v>161</v>
      </c>
      <c r="D513" s="22">
        <v>184</v>
      </c>
      <c r="E513" s="4"/>
      <c r="F513" s="4"/>
      <c r="G513" s="24"/>
      <c r="N513" s="4"/>
      <c r="O513" s="28"/>
      <c r="P513" s="31"/>
    </row>
    <row r="514" spans="1:16">
      <c r="A514" s="19">
        <v>6029</v>
      </c>
      <c r="B514" s="30" t="s">
        <v>512</v>
      </c>
      <c r="C514" s="21">
        <v>154</v>
      </c>
      <c r="D514" s="22">
        <v>176</v>
      </c>
      <c r="E514" s="4"/>
      <c r="F514" s="4"/>
      <c r="G514" s="24"/>
      <c r="N514" s="4"/>
      <c r="O514" s="28"/>
      <c r="P514" s="31"/>
    </row>
    <row r="515" spans="1:16">
      <c r="A515" s="19">
        <v>6030</v>
      </c>
      <c r="B515" s="30" t="s">
        <v>513</v>
      </c>
      <c r="C515" s="21">
        <v>161</v>
      </c>
      <c r="D515" s="22">
        <v>184</v>
      </c>
      <c r="E515" s="4"/>
      <c r="F515" s="4"/>
      <c r="G515" s="24"/>
      <c r="N515" s="4"/>
      <c r="O515" s="28"/>
      <c r="P515" s="31"/>
    </row>
    <row r="516" spans="1:16">
      <c r="A516" s="19">
        <v>6031</v>
      </c>
      <c r="B516" s="30" t="s">
        <v>484</v>
      </c>
      <c r="C516" s="21">
        <v>182</v>
      </c>
      <c r="D516" s="22">
        <v>208</v>
      </c>
      <c r="E516" s="4"/>
      <c r="F516" s="4"/>
      <c r="G516" s="24"/>
      <c r="N516" s="4"/>
      <c r="O516" s="28"/>
      <c r="P516" s="31"/>
    </row>
    <row r="517" spans="1:16" ht="37.5">
      <c r="A517" s="19">
        <v>6032</v>
      </c>
      <c r="B517" s="30" t="s">
        <v>514</v>
      </c>
      <c r="C517" s="21">
        <v>147</v>
      </c>
      <c r="D517" s="22">
        <v>168</v>
      </c>
      <c r="E517" s="4"/>
      <c r="F517" s="4"/>
      <c r="G517" s="24"/>
      <c r="N517" s="4"/>
      <c r="O517" s="28"/>
      <c r="P517" s="31"/>
    </row>
    <row r="518" spans="1:16">
      <c r="A518" s="19">
        <v>6034</v>
      </c>
      <c r="B518" s="30" t="s">
        <v>515</v>
      </c>
      <c r="C518" s="21">
        <v>244.99999999999997</v>
      </c>
      <c r="D518" s="22">
        <v>280</v>
      </c>
      <c r="E518" s="4"/>
      <c r="F518" s="4"/>
      <c r="G518" s="24"/>
      <c r="N518" s="4"/>
      <c r="O518" s="28"/>
      <c r="P518" s="31"/>
    </row>
    <row r="519" spans="1:16">
      <c r="A519" s="19">
        <v>6109</v>
      </c>
      <c r="B519" s="30" t="s">
        <v>516</v>
      </c>
      <c r="C519" s="21">
        <v>986.99999999999989</v>
      </c>
      <c r="D519" s="22">
        <v>1128</v>
      </c>
      <c r="E519" s="4"/>
      <c r="F519" s="4"/>
      <c r="G519" s="24"/>
      <c r="N519" s="4"/>
      <c r="O519" s="28"/>
      <c r="P519" s="31"/>
    </row>
    <row r="520" spans="1:16">
      <c r="A520" s="19">
        <v>6298</v>
      </c>
      <c r="B520" s="30" t="s">
        <v>517</v>
      </c>
      <c r="C520" s="21">
        <v>301</v>
      </c>
      <c r="D520" s="22">
        <v>344</v>
      </c>
      <c r="E520" s="4"/>
      <c r="F520" s="4"/>
      <c r="G520" s="24"/>
      <c r="N520" s="4"/>
      <c r="O520" s="28"/>
      <c r="P520" s="31"/>
    </row>
    <row r="521" spans="1:16" ht="19.5">
      <c r="A521" s="328" t="s">
        <v>518</v>
      </c>
      <c r="B521" s="329"/>
      <c r="C521" s="329"/>
      <c r="D521" s="330"/>
      <c r="E521" s="4"/>
      <c r="F521" s="4"/>
      <c r="G521" s="24"/>
      <c r="N521" s="4"/>
      <c r="O521" s="331"/>
      <c r="P521" s="331"/>
    </row>
    <row r="522" spans="1:16">
      <c r="A522" s="19">
        <v>6069</v>
      </c>
      <c r="B522" s="30" t="s">
        <v>519</v>
      </c>
      <c r="C522" s="21">
        <v>2219</v>
      </c>
      <c r="D522" s="22">
        <v>2536</v>
      </c>
      <c r="E522" s="4"/>
      <c r="F522" s="4"/>
      <c r="G522" s="24"/>
      <c r="N522" s="4"/>
      <c r="O522" s="28"/>
      <c r="P522" s="31"/>
    </row>
    <row r="523" spans="1:16">
      <c r="A523" s="46">
        <v>6299</v>
      </c>
      <c r="B523" s="47" t="s">
        <v>520</v>
      </c>
      <c r="C523" s="21">
        <v>2198</v>
      </c>
      <c r="D523" s="22">
        <v>2512</v>
      </c>
      <c r="E523" s="4"/>
      <c r="F523" s="4"/>
      <c r="G523" s="24"/>
      <c r="N523" s="4"/>
      <c r="O523" s="48"/>
      <c r="P523" s="49"/>
    </row>
    <row r="524" spans="1:16" ht="19.5">
      <c r="A524" s="328" t="s">
        <v>521</v>
      </c>
      <c r="B524" s="329"/>
      <c r="C524" s="329"/>
      <c r="D524" s="330"/>
      <c r="E524" s="4"/>
      <c r="F524" s="4"/>
      <c r="G524" s="24"/>
      <c r="N524" s="4"/>
      <c r="O524" s="332"/>
      <c r="P524" s="332"/>
    </row>
    <row r="525" spans="1:16">
      <c r="A525" s="19">
        <v>6110</v>
      </c>
      <c r="B525" s="30" t="s">
        <v>522</v>
      </c>
      <c r="C525" s="21">
        <v>909.99999999999989</v>
      </c>
      <c r="D525" s="22">
        <v>1040</v>
      </c>
      <c r="E525" s="4"/>
      <c r="F525" s="4"/>
      <c r="G525" s="24"/>
      <c r="N525" s="4"/>
      <c r="O525" s="28"/>
      <c r="P525" s="31"/>
    </row>
    <row r="526" spans="1:16">
      <c r="A526" s="19">
        <v>6111</v>
      </c>
      <c r="B526" s="30" t="s">
        <v>523</v>
      </c>
      <c r="C526" s="21">
        <v>909.99999999999989</v>
      </c>
      <c r="D526" s="22">
        <v>1040</v>
      </c>
      <c r="E526" s="4"/>
      <c r="F526" s="4"/>
      <c r="G526" s="24"/>
      <c r="N526" s="4"/>
      <c r="O526" s="28"/>
      <c r="P526" s="31"/>
    </row>
    <row r="527" spans="1:16">
      <c r="A527" s="19">
        <v>6112</v>
      </c>
      <c r="B527" s="30" t="s">
        <v>524</v>
      </c>
      <c r="C527" s="21">
        <v>496.99999999999994</v>
      </c>
      <c r="D527" s="22">
        <v>568</v>
      </c>
      <c r="E527" s="4"/>
      <c r="F527" s="4"/>
      <c r="G527" s="24"/>
      <c r="N527" s="4"/>
      <c r="O527" s="28"/>
      <c r="P527" s="31"/>
    </row>
    <row r="528" spans="1:16">
      <c r="A528" s="19">
        <v>6113</v>
      </c>
      <c r="B528" s="30" t="s">
        <v>525</v>
      </c>
      <c r="C528" s="21">
        <v>909.99999999999989</v>
      </c>
      <c r="D528" s="22">
        <v>1040</v>
      </c>
      <c r="E528" s="4"/>
      <c r="F528" s="4"/>
      <c r="G528" s="24"/>
      <c r="N528" s="4"/>
      <c r="O528" s="28"/>
      <c r="P528" s="31"/>
    </row>
    <row r="529" spans="1:16">
      <c r="A529" s="19">
        <v>6114</v>
      </c>
      <c r="B529" s="30" t="s">
        <v>526</v>
      </c>
      <c r="C529" s="21">
        <v>909.99999999999989</v>
      </c>
      <c r="D529" s="22">
        <v>1040</v>
      </c>
      <c r="E529" s="4"/>
      <c r="F529" s="4"/>
      <c r="G529" s="24"/>
      <c r="N529" s="4"/>
      <c r="O529" s="28"/>
      <c r="P529" s="31"/>
    </row>
    <row r="530" spans="1:16">
      <c r="A530" s="19">
        <v>6117</v>
      </c>
      <c r="B530" s="30" t="s">
        <v>527</v>
      </c>
      <c r="C530" s="21">
        <v>909.99999999999989</v>
      </c>
      <c r="D530" s="22">
        <v>1040</v>
      </c>
      <c r="E530" s="4"/>
      <c r="F530" s="4"/>
      <c r="G530" s="24"/>
      <c r="N530" s="4"/>
      <c r="O530" s="28"/>
      <c r="P530" s="31"/>
    </row>
    <row r="531" spans="1:16">
      <c r="A531" s="19">
        <v>6118</v>
      </c>
      <c r="B531" s="30" t="s">
        <v>528</v>
      </c>
      <c r="C531" s="21">
        <v>909.99999999999989</v>
      </c>
      <c r="D531" s="22">
        <v>1040</v>
      </c>
      <c r="E531" s="4"/>
      <c r="F531" s="4"/>
      <c r="G531" s="24"/>
      <c r="N531" s="4"/>
      <c r="O531" s="28"/>
      <c r="P531" s="31"/>
    </row>
    <row r="532" spans="1:16">
      <c r="A532" s="19">
        <v>6119</v>
      </c>
      <c r="B532" s="30" t="s">
        <v>529</v>
      </c>
      <c r="C532" s="21">
        <v>909.99999999999989</v>
      </c>
      <c r="D532" s="22">
        <v>1040</v>
      </c>
      <c r="E532" s="4"/>
      <c r="F532" s="4"/>
      <c r="G532" s="24"/>
      <c r="N532" s="4"/>
      <c r="O532" s="28"/>
      <c r="P532" s="31"/>
    </row>
    <row r="533" spans="1:16">
      <c r="A533" s="19">
        <v>6120</v>
      </c>
      <c r="B533" s="30" t="s">
        <v>530</v>
      </c>
      <c r="C533" s="21">
        <v>909.99999999999989</v>
      </c>
      <c r="D533" s="22">
        <v>1040</v>
      </c>
      <c r="E533" s="4"/>
      <c r="F533" s="4"/>
      <c r="G533" s="24"/>
      <c r="N533" s="4"/>
      <c r="O533" s="28"/>
      <c r="P533" s="31"/>
    </row>
    <row r="534" spans="1:16">
      <c r="A534" s="19">
        <v>6115</v>
      </c>
      <c r="B534" s="30" t="s">
        <v>531</v>
      </c>
      <c r="C534" s="21">
        <v>434</v>
      </c>
      <c r="D534" s="22">
        <v>496</v>
      </c>
      <c r="E534" s="4"/>
      <c r="F534" s="4"/>
      <c r="G534" s="24"/>
      <c r="N534" s="4"/>
      <c r="O534" s="28"/>
      <c r="P534" s="31"/>
    </row>
    <row r="535" spans="1:16">
      <c r="A535" s="46">
        <v>6300</v>
      </c>
      <c r="B535" s="47" t="s">
        <v>532</v>
      </c>
      <c r="C535" s="21">
        <v>686</v>
      </c>
      <c r="D535" s="22">
        <v>784</v>
      </c>
      <c r="E535" s="4"/>
      <c r="F535" s="4"/>
      <c r="G535" s="24"/>
      <c r="N535" s="4"/>
      <c r="O535" s="48"/>
      <c r="P535" s="49"/>
    </row>
    <row r="536" spans="1:16">
      <c r="A536" s="46">
        <v>6301</v>
      </c>
      <c r="B536" s="47" t="s">
        <v>533</v>
      </c>
      <c r="C536" s="21">
        <v>1176</v>
      </c>
      <c r="D536" s="22">
        <v>1344</v>
      </c>
      <c r="E536" s="4"/>
      <c r="F536" s="4"/>
      <c r="G536" s="24"/>
      <c r="N536" s="4"/>
      <c r="O536" s="48"/>
      <c r="P536" s="49"/>
    </row>
    <row r="537" spans="1:16">
      <c r="A537" s="46">
        <v>6302</v>
      </c>
      <c r="B537" s="47" t="s">
        <v>534</v>
      </c>
      <c r="C537" s="21">
        <v>833</v>
      </c>
      <c r="D537" s="22">
        <v>952</v>
      </c>
      <c r="E537" s="4"/>
      <c r="F537" s="4"/>
      <c r="G537" s="24"/>
      <c r="N537" s="4"/>
      <c r="O537" s="48"/>
      <c r="P537" s="49"/>
    </row>
    <row r="538" spans="1:16">
      <c r="A538" s="46">
        <v>6303</v>
      </c>
      <c r="B538" s="47" t="s">
        <v>535</v>
      </c>
      <c r="C538" s="21">
        <v>1134</v>
      </c>
      <c r="D538" s="22">
        <v>1296</v>
      </c>
      <c r="E538" s="4"/>
      <c r="F538" s="4"/>
      <c r="G538" s="24"/>
      <c r="N538" s="4"/>
      <c r="O538" s="48"/>
      <c r="P538" s="49"/>
    </row>
    <row r="539" spans="1:16">
      <c r="A539" s="46">
        <v>6304</v>
      </c>
      <c r="B539" s="47" t="s">
        <v>536</v>
      </c>
      <c r="C539" s="21">
        <v>965.99999999999989</v>
      </c>
      <c r="D539" s="22">
        <v>1104</v>
      </c>
      <c r="E539" s="4"/>
      <c r="F539" s="4"/>
      <c r="G539" s="24"/>
      <c r="N539" s="4"/>
      <c r="O539" s="48"/>
      <c r="P539" s="49"/>
    </row>
    <row r="540" spans="1:16">
      <c r="A540" s="46">
        <v>6305</v>
      </c>
      <c r="B540" s="47" t="s">
        <v>537</v>
      </c>
      <c r="C540" s="21">
        <v>833</v>
      </c>
      <c r="D540" s="22">
        <v>952</v>
      </c>
      <c r="E540" s="4"/>
      <c r="F540" s="4"/>
      <c r="G540" s="24"/>
      <c r="N540" s="4"/>
      <c r="O540" s="48"/>
      <c r="P540" s="49"/>
    </row>
    <row r="541" spans="1:16">
      <c r="A541" s="46">
        <v>6306</v>
      </c>
      <c r="B541" s="47" t="s">
        <v>538</v>
      </c>
      <c r="C541" s="21">
        <v>1295</v>
      </c>
      <c r="D541" s="22">
        <v>1480</v>
      </c>
      <c r="E541" s="4"/>
      <c r="F541" s="4"/>
      <c r="G541" s="24"/>
      <c r="N541" s="4"/>
      <c r="O541" s="48"/>
      <c r="P541" s="49"/>
    </row>
    <row r="542" spans="1:16" ht="19.5">
      <c r="A542" s="328" t="s">
        <v>539</v>
      </c>
      <c r="B542" s="329"/>
      <c r="C542" s="329"/>
      <c r="D542" s="330"/>
      <c r="E542" s="4"/>
      <c r="F542" s="4"/>
      <c r="G542" s="24"/>
      <c r="N542" s="4"/>
      <c r="O542" s="332"/>
      <c r="P542" s="332"/>
    </row>
    <row r="543" spans="1:16" ht="19.5">
      <c r="A543" s="328" t="s">
        <v>540</v>
      </c>
      <c r="B543" s="329"/>
      <c r="C543" s="329"/>
      <c r="D543" s="330"/>
      <c r="E543" s="4"/>
      <c r="F543" s="4"/>
      <c r="G543" s="24"/>
      <c r="N543" s="4"/>
      <c r="O543" s="332"/>
      <c r="P543" s="332"/>
    </row>
    <row r="544" spans="1:16">
      <c r="A544" s="19">
        <v>6223</v>
      </c>
      <c r="B544" s="30" t="s">
        <v>541</v>
      </c>
      <c r="C544" s="21">
        <v>350</v>
      </c>
      <c r="D544" s="22">
        <v>400</v>
      </c>
      <c r="E544" s="4"/>
      <c r="F544" s="4"/>
      <c r="G544" s="24"/>
      <c r="N544" s="4"/>
      <c r="O544" s="28"/>
      <c r="P544" s="31"/>
    </row>
    <row r="545" spans="1:16">
      <c r="A545" s="19">
        <v>6224</v>
      </c>
      <c r="B545" s="30" t="s">
        <v>542</v>
      </c>
      <c r="C545" s="21">
        <v>574</v>
      </c>
      <c r="D545" s="22">
        <v>656</v>
      </c>
      <c r="E545" s="4"/>
      <c r="F545" s="4"/>
      <c r="G545" s="24"/>
      <c r="N545" s="4"/>
      <c r="O545" s="28"/>
      <c r="P545" s="31"/>
    </row>
    <row r="546" spans="1:16">
      <c r="A546" s="19">
        <v>6225</v>
      </c>
      <c r="B546" s="30" t="s">
        <v>543</v>
      </c>
      <c r="C546" s="21">
        <v>343</v>
      </c>
      <c r="D546" s="22">
        <v>392</v>
      </c>
      <c r="E546" s="4"/>
      <c r="F546" s="4"/>
      <c r="G546" s="24"/>
      <c r="N546" s="4"/>
      <c r="O546" s="28"/>
      <c r="P546" s="31"/>
    </row>
    <row r="547" spans="1:16">
      <c r="A547" s="19">
        <v>6226</v>
      </c>
      <c r="B547" s="30" t="s">
        <v>544</v>
      </c>
      <c r="C547" s="21">
        <v>574</v>
      </c>
      <c r="D547" s="22">
        <v>656</v>
      </c>
      <c r="E547" s="4"/>
      <c r="F547" s="4"/>
      <c r="G547" s="24"/>
      <c r="N547" s="4"/>
      <c r="O547" s="28"/>
      <c r="P547" s="31"/>
    </row>
    <row r="548" spans="1:16">
      <c r="A548" s="19">
        <v>6227</v>
      </c>
      <c r="B548" s="30" t="s">
        <v>545</v>
      </c>
      <c r="C548" s="21">
        <v>322</v>
      </c>
      <c r="D548" s="22">
        <v>368</v>
      </c>
      <c r="E548" s="4"/>
      <c r="F548" s="4"/>
      <c r="G548" s="24"/>
      <c r="N548" s="4"/>
      <c r="O548" s="28"/>
      <c r="P548" s="31"/>
    </row>
    <row r="549" spans="1:16">
      <c r="A549" s="46">
        <v>6307</v>
      </c>
      <c r="B549" s="47" t="s">
        <v>546</v>
      </c>
      <c r="C549" s="21">
        <v>532</v>
      </c>
      <c r="D549" s="22">
        <v>608</v>
      </c>
      <c r="E549" s="4"/>
      <c r="F549" s="4"/>
      <c r="G549" s="24"/>
      <c r="N549" s="4"/>
      <c r="O549" s="48"/>
      <c r="P549" s="49"/>
    </row>
    <row r="550" spans="1:16">
      <c r="A550" s="46">
        <v>6308</v>
      </c>
      <c r="B550" s="47" t="s">
        <v>547</v>
      </c>
      <c r="C550" s="21">
        <v>1134</v>
      </c>
      <c r="D550" s="22">
        <v>1296</v>
      </c>
      <c r="E550" s="4"/>
      <c r="F550" s="4"/>
      <c r="G550" s="24"/>
      <c r="N550" s="4"/>
      <c r="O550" s="48"/>
      <c r="P550" s="49"/>
    </row>
    <row r="551" spans="1:16">
      <c r="A551" s="19">
        <v>6228</v>
      </c>
      <c r="B551" s="30" t="s">
        <v>548</v>
      </c>
      <c r="C551" s="21">
        <v>574</v>
      </c>
      <c r="D551" s="22">
        <v>656</v>
      </c>
      <c r="E551" s="4"/>
      <c r="F551" s="4"/>
      <c r="G551" s="24"/>
      <c r="N551" s="4"/>
      <c r="O551" s="28"/>
      <c r="P551" s="31"/>
    </row>
    <row r="552" spans="1:16">
      <c r="A552" s="19">
        <v>6229</v>
      </c>
      <c r="B552" s="30" t="s">
        <v>549</v>
      </c>
      <c r="C552" s="21">
        <v>322</v>
      </c>
      <c r="D552" s="22">
        <v>368</v>
      </c>
      <c r="E552" s="4"/>
      <c r="F552" s="4"/>
      <c r="G552" s="24"/>
      <c r="N552" s="4"/>
      <c r="O552" s="28"/>
      <c r="P552" s="31"/>
    </row>
    <row r="553" spans="1:16">
      <c r="A553" s="19">
        <v>6230</v>
      </c>
      <c r="B553" s="30" t="s">
        <v>550</v>
      </c>
      <c r="C553" s="21">
        <v>350</v>
      </c>
      <c r="D553" s="22">
        <v>400</v>
      </c>
      <c r="E553" s="4"/>
      <c r="F553" s="4"/>
      <c r="G553" s="24"/>
      <c r="N553" s="4"/>
      <c r="O553" s="28"/>
      <c r="P553" s="31"/>
    </row>
    <row r="554" spans="1:16">
      <c r="A554" s="19">
        <v>6231</v>
      </c>
      <c r="B554" s="30" t="s">
        <v>551</v>
      </c>
      <c r="C554" s="21">
        <v>350</v>
      </c>
      <c r="D554" s="22">
        <v>400</v>
      </c>
      <c r="E554" s="4"/>
      <c r="F554" s="4"/>
      <c r="G554" s="24"/>
      <c r="N554" s="4"/>
      <c r="O554" s="28"/>
      <c r="P554" s="31"/>
    </row>
    <row r="555" spans="1:16">
      <c r="A555" s="19">
        <v>6232</v>
      </c>
      <c r="B555" s="30" t="s">
        <v>552</v>
      </c>
      <c r="C555" s="21">
        <v>350</v>
      </c>
      <c r="D555" s="22">
        <v>400</v>
      </c>
      <c r="E555" s="4"/>
      <c r="F555" s="4"/>
      <c r="G555" s="24"/>
      <c r="N555" s="4"/>
      <c r="O555" s="28"/>
      <c r="P555" s="31"/>
    </row>
    <row r="556" spans="1:16">
      <c r="A556" s="19">
        <v>6233</v>
      </c>
      <c r="B556" s="30" t="s">
        <v>553</v>
      </c>
      <c r="C556" s="21">
        <v>791</v>
      </c>
      <c r="D556" s="22">
        <v>904</v>
      </c>
      <c r="E556" s="4"/>
      <c r="F556" s="4"/>
      <c r="G556" s="24"/>
      <c r="N556" s="4"/>
      <c r="O556" s="28"/>
      <c r="P556" s="31"/>
    </row>
    <row r="557" spans="1:16">
      <c r="A557" s="19">
        <v>6234</v>
      </c>
      <c r="B557" s="30" t="s">
        <v>554</v>
      </c>
      <c r="C557" s="21">
        <v>777</v>
      </c>
      <c r="D557" s="22">
        <v>888</v>
      </c>
      <c r="E557" s="4"/>
      <c r="F557" s="4"/>
      <c r="G557" s="24"/>
      <c r="N557" s="4"/>
      <c r="O557" s="28"/>
      <c r="P557" s="31"/>
    </row>
    <row r="558" spans="1:16">
      <c r="A558" s="19">
        <v>6235</v>
      </c>
      <c r="B558" s="30" t="s">
        <v>555</v>
      </c>
      <c r="C558" s="21">
        <v>350</v>
      </c>
      <c r="D558" s="22">
        <v>400</v>
      </c>
      <c r="E558" s="4"/>
      <c r="F558" s="4"/>
      <c r="G558" s="24"/>
      <c r="N558" s="4"/>
      <c r="O558" s="28"/>
      <c r="P558" s="31"/>
    </row>
    <row r="559" spans="1:16">
      <c r="A559" s="19">
        <v>6236</v>
      </c>
      <c r="B559" s="30" t="s">
        <v>556</v>
      </c>
      <c r="C559" s="21">
        <v>574</v>
      </c>
      <c r="D559" s="22">
        <v>656</v>
      </c>
      <c r="E559" s="4"/>
      <c r="F559" s="4"/>
      <c r="G559" s="24"/>
      <c r="N559" s="4"/>
      <c r="O559" s="28"/>
      <c r="P559" s="31"/>
    </row>
    <row r="560" spans="1:16">
      <c r="A560" s="19">
        <v>6237</v>
      </c>
      <c r="B560" s="30" t="s">
        <v>557</v>
      </c>
      <c r="C560" s="21">
        <v>357</v>
      </c>
      <c r="D560" s="22">
        <v>408</v>
      </c>
      <c r="E560" s="4"/>
      <c r="F560" s="4"/>
      <c r="G560" s="24"/>
      <c r="N560" s="4"/>
      <c r="O560" s="28"/>
      <c r="P560" s="31"/>
    </row>
    <row r="561" spans="1:16" ht="37.5">
      <c r="A561" s="19">
        <v>6238</v>
      </c>
      <c r="B561" s="30" t="s">
        <v>558</v>
      </c>
      <c r="C561" s="21">
        <v>420</v>
      </c>
      <c r="D561" s="22">
        <v>480</v>
      </c>
      <c r="E561" s="4"/>
      <c r="F561" s="4"/>
      <c r="G561" s="24"/>
      <c r="N561" s="4"/>
      <c r="O561" s="28"/>
      <c r="P561" s="31"/>
    </row>
    <row r="562" spans="1:16">
      <c r="A562" s="19">
        <v>6239</v>
      </c>
      <c r="B562" s="30" t="s">
        <v>559</v>
      </c>
      <c r="C562" s="21">
        <v>574</v>
      </c>
      <c r="D562" s="22">
        <v>656</v>
      </c>
      <c r="E562" s="4"/>
      <c r="F562" s="4"/>
      <c r="G562" s="24"/>
      <c r="N562" s="4"/>
      <c r="O562" s="28"/>
      <c r="P562" s="31"/>
    </row>
    <row r="563" spans="1:16">
      <c r="A563" s="19">
        <v>6240</v>
      </c>
      <c r="B563" s="30" t="s">
        <v>560</v>
      </c>
      <c r="C563" s="21">
        <v>350</v>
      </c>
      <c r="D563" s="22">
        <v>400</v>
      </c>
      <c r="E563" s="4"/>
      <c r="F563" s="4"/>
      <c r="G563" s="24"/>
      <c r="N563" s="4"/>
      <c r="O563" s="28"/>
      <c r="P563" s="31"/>
    </row>
    <row r="564" spans="1:16">
      <c r="A564" s="19">
        <v>6241</v>
      </c>
      <c r="B564" s="30" t="s">
        <v>561</v>
      </c>
      <c r="C564" s="21">
        <v>700</v>
      </c>
      <c r="D564" s="22">
        <v>800</v>
      </c>
      <c r="E564" s="4"/>
      <c r="F564" s="4"/>
      <c r="G564" s="24"/>
      <c r="N564" s="4"/>
      <c r="O564" s="28"/>
      <c r="P564" s="31"/>
    </row>
    <row r="565" spans="1:16">
      <c r="A565" s="19">
        <v>6242</v>
      </c>
      <c r="B565" s="30" t="s">
        <v>562</v>
      </c>
      <c r="C565" s="21">
        <v>777</v>
      </c>
      <c r="D565" s="22">
        <v>888</v>
      </c>
      <c r="E565" s="4"/>
      <c r="F565" s="4"/>
      <c r="G565" s="24"/>
      <c r="N565" s="4"/>
      <c r="O565" s="28"/>
      <c r="P565" s="31"/>
    </row>
    <row r="566" spans="1:16">
      <c r="A566" s="19">
        <v>6243</v>
      </c>
      <c r="B566" s="30" t="s">
        <v>563</v>
      </c>
      <c r="C566" s="21">
        <v>616</v>
      </c>
      <c r="D566" s="22">
        <v>704</v>
      </c>
      <c r="E566" s="4"/>
      <c r="F566" s="4"/>
      <c r="G566" s="24"/>
      <c r="N566" s="4"/>
      <c r="O566" s="28"/>
      <c r="P566" s="31"/>
    </row>
    <row r="567" spans="1:16">
      <c r="A567" s="19">
        <v>6244</v>
      </c>
      <c r="B567" s="30" t="s">
        <v>564</v>
      </c>
      <c r="C567" s="21">
        <v>427</v>
      </c>
      <c r="D567" s="22">
        <v>488</v>
      </c>
      <c r="E567" s="4"/>
      <c r="F567" s="4"/>
      <c r="G567" s="24"/>
      <c r="N567" s="4"/>
      <c r="O567" s="28"/>
      <c r="P567" s="31"/>
    </row>
    <row r="568" spans="1:16">
      <c r="A568" s="19">
        <v>6245</v>
      </c>
      <c r="B568" s="30" t="s">
        <v>565</v>
      </c>
      <c r="C568" s="21">
        <v>489.99999999999994</v>
      </c>
      <c r="D568" s="22">
        <v>560</v>
      </c>
      <c r="E568" s="4"/>
      <c r="F568" s="4"/>
      <c r="G568" s="24"/>
      <c r="N568" s="4"/>
      <c r="O568" s="28"/>
      <c r="P568" s="31"/>
    </row>
    <row r="569" spans="1:16">
      <c r="A569" s="19">
        <v>6246</v>
      </c>
      <c r="B569" s="30" t="s">
        <v>566</v>
      </c>
      <c r="C569" s="21">
        <v>496.99999999999994</v>
      </c>
      <c r="D569" s="22">
        <v>568</v>
      </c>
      <c r="E569" s="4"/>
      <c r="F569" s="4"/>
      <c r="G569" s="24"/>
      <c r="N569" s="4"/>
      <c r="O569" s="28"/>
      <c r="P569" s="31"/>
    </row>
    <row r="570" spans="1:16">
      <c r="A570" s="19">
        <v>6247</v>
      </c>
      <c r="B570" s="30" t="s">
        <v>567</v>
      </c>
      <c r="C570" s="21">
        <v>560</v>
      </c>
      <c r="D570" s="22">
        <v>640</v>
      </c>
      <c r="E570" s="4"/>
      <c r="F570" s="4"/>
      <c r="G570" s="24"/>
      <c r="N570" s="4"/>
      <c r="O570" s="28"/>
      <c r="P570" s="31"/>
    </row>
    <row r="571" spans="1:16">
      <c r="A571" s="19">
        <v>6248</v>
      </c>
      <c r="B571" s="30" t="s">
        <v>568</v>
      </c>
      <c r="C571" s="21">
        <v>503.99999999999994</v>
      </c>
      <c r="D571" s="22">
        <v>576</v>
      </c>
      <c r="E571" s="4"/>
      <c r="F571" s="4"/>
      <c r="G571" s="24"/>
      <c r="N571" s="4"/>
      <c r="O571" s="28"/>
      <c r="P571" s="31"/>
    </row>
    <row r="572" spans="1:16">
      <c r="A572" s="19">
        <v>6249</v>
      </c>
      <c r="B572" s="30" t="s">
        <v>569</v>
      </c>
      <c r="C572" s="21">
        <v>510.99999999999994</v>
      </c>
      <c r="D572" s="22">
        <v>584</v>
      </c>
      <c r="E572" s="4"/>
      <c r="F572" s="4"/>
      <c r="G572" s="24"/>
      <c r="N572" s="4"/>
      <c r="O572" s="28"/>
      <c r="P572" s="31"/>
    </row>
    <row r="573" spans="1:16">
      <c r="A573" s="19">
        <v>6250</v>
      </c>
      <c r="B573" s="30" t="s">
        <v>570</v>
      </c>
      <c r="C573" s="21">
        <v>763</v>
      </c>
      <c r="D573" s="22">
        <v>872</v>
      </c>
      <c r="E573" s="4"/>
      <c r="F573" s="4"/>
      <c r="G573" s="24"/>
      <c r="N573" s="4"/>
      <c r="O573" s="28"/>
      <c r="P573" s="31"/>
    </row>
    <row r="574" spans="1:16">
      <c r="A574" s="19">
        <v>6251</v>
      </c>
      <c r="B574" s="30" t="s">
        <v>571</v>
      </c>
      <c r="C574" s="21">
        <v>413</v>
      </c>
      <c r="D574" s="22">
        <v>472</v>
      </c>
      <c r="E574" s="4"/>
      <c r="F574" s="4"/>
      <c r="G574" s="24"/>
      <c r="N574" s="4"/>
      <c r="O574" s="28"/>
      <c r="P574" s="31"/>
    </row>
    <row r="575" spans="1:16">
      <c r="A575" s="19">
        <v>6252</v>
      </c>
      <c r="B575" s="30" t="s">
        <v>572</v>
      </c>
      <c r="C575" s="21">
        <v>875</v>
      </c>
      <c r="D575" s="22">
        <v>1000</v>
      </c>
      <c r="E575" s="4"/>
      <c r="F575" s="4"/>
      <c r="G575" s="24"/>
      <c r="N575" s="4"/>
      <c r="O575" s="28"/>
      <c r="P575" s="31"/>
    </row>
    <row r="576" spans="1:16">
      <c r="A576" s="19">
        <v>6253</v>
      </c>
      <c r="B576" s="30" t="s">
        <v>573</v>
      </c>
      <c r="C576" s="21">
        <v>1014.9999999999999</v>
      </c>
      <c r="D576" s="22">
        <v>1160</v>
      </c>
      <c r="E576" s="4"/>
      <c r="F576" s="4"/>
      <c r="G576" s="24"/>
      <c r="N576" s="4"/>
      <c r="O576" s="28"/>
      <c r="P576" s="31"/>
    </row>
    <row r="577" spans="1:16">
      <c r="A577" s="19">
        <v>6254</v>
      </c>
      <c r="B577" s="30" t="s">
        <v>574</v>
      </c>
      <c r="C577" s="21">
        <v>728</v>
      </c>
      <c r="D577" s="22">
        <v>832</v>
      </c>
      <c r="E577" s="4"/>
      <c r="F577" s="4"/>
      <c r="G577" s="24"/>
      <c r="N577" s="4"/>
      <c r="O577" s="28"/>
      <c r="P577" s="31"/>
    </row>
    <row r="578" spans="1:16">
      <c r="A578" s="19">
        <v>6255</v>
      </c>
      <c r="B578" s="30" t="s">
        <v>575</v>
      </c>
      <c r="C578" s="21">
        <v>1064</v>
      </c>
      <c r="D578" s="22">
        <v>1216</v>
      </c>
      <c r="E578" s="4"/>
      <c r="F578" s="4"/>
      <c r="G578" s="24"/>
      <c r="N578" s="4"/>
      <c r="O578" s="28"/>
      <c r="P578" s="31"/>
    </row>
    <row r="579" spans="1:16">
      <c r="A579" s="19">
        <v>6256</v>
      </c>
      <c r="B579" s="30" t="s">
        <v>576</v>
      </c>
      <c r="C579" s="21">
        <v>909.99999999999989</v>
      </c>
      <c r="D579" s="22">
        <v>1040</v>
      </c>
      <c r="E579" s="4"/>
      <c r="F579" s="4"/>
      <c r="G579" s="24"/>
      <c r="N579" s="4"/>
      <c r="O579" s="28"/>
      <c r="P579" s="31"/>
    </row>
    <row r="580" spans="1:16">
      <c r="A580" s="19">
        <v>6257</v>
      </c>
      <c r="B580" s="30" t="s">
        <v>577</v>
      </c>
      <c r="C580" s="21">
        <v>567</v>
      </c>
      <c r="D580" s="22">
        <v>648</v>
      </c>
      <c r="E580" s="4"/>
      <c r="F580" s="4"/>
      <c r="G580" s="24"/>
      <c r="N580" s="4"/>
      <c r="O580" s="28"/>
      <c r="P580" s="31"/>
    </row>
    <row r="581" spans="1:16" ht="37.5">
      <c r="A581" s="19">
        <v>6258</v>
      </c>
      <c r="B581" s="34" t="s">
        <v>578</v>
      </c>
      <c r="C581" s="21">
        <v>406</v>
      </c>
      <c r="D581" s="22">
        <v>464</v>
      </c>
      <c r="E581" s="4"/>
      <c r="F581" s="4"/>
      <c r="G581" s="24"/>
      <c r="N581" s="4"/>
      <c r="O581" s="32"/>
      <c r="P581" s="15"/>
    </row>
    <row r="582" spans="1:16">
      <c r="A582" s="19">
        <v>6259</v>
      </c>
      <c r="B582" s="30" t="s">
        <v>579</v>
      </c>
      <c r="C582" s="21">
        <v>1141</v>
      </c>
      <c r="D582" s="22">
        <v>1304</v>
      </c>
      <c r="E582" s="4"/>
      <c r="F582" s="4"/>
      <c r="G582" s="24"/>
      <c r="N582" s="4"/>
      <c r="O582" s="28"/>
      <c r="P582" s="31"/>
    </row>
    <row r="583" spans="1:16">
      <c r="A583" s="19">
        <v>6260</v>
      </c>
      <c r="B583" s="30" t="s">
        <v>580</v>
      </c>
      <c r="C583" s="21">
        <v>385</v>
      </c>
      <c r="D583" s="22">
        <v>440</v>
      </c>
      <c r="E583" s="4"/>
      <c r="F583" s="4"/>
      <c r="G583" s="24"/>
      <c r="N583" s="4"/>
      <c r="O583" s="28"/>
      <c r="P583" s="31"/>
    </row>
    <row r="584" spans="1:16">
      <c r="A584" s="19">
        <v>6261</v>
      </c>
      <c r="B584" s="30" t="s">
        <v>581</v>
      </c>
      <c r="C584" s="21">
        <v>651</v>
      </c>
      <c r="D584" s="22">
        <v>744</v>
      </c>
      <c r="E584" s="4"/>
      <c r="F584" s="4"/>
      <c r="G584" s="24"/>
      <c r="N584" s="4"/>
      <c r="O584" s="28"/>
      <c r="P584" s="31"/>
    </row>
    <row r="585" spans="1:16">
      <c r="A585" s="19">
        <v>6264</v>
      </c>
      <c r="B585" s="30" t="s">
        <v>582</v>
      </c>
      <c r="C585" s="21">
        <v>581</v>
      </c>
      <c r="D585" s="22">
        <v>664</v>
      </c>
      <c r="E585" s="4"/>
      <c r="F585" s="4"/>
      <c r="G585" s="24"/>
      <c r="N585" s="4"/>
      <c r="O585" s="28"/>
      <c r="P585" s="31"/>
    </row>
    <row r="586" spans="1:16" ht="19.5">
      <c r="A586" s="328" t="s">
        <v>583</v>
      </c>
      <c r="B586" s="329"/>
      <c r="C586" s="329"/>
      <c r="D586" s="330"/>
      <c r="E586" s="4"/>
      <c r="F586" s="4"/>
      <c r="G586" s="24"/>
      <c r="N586" s="4"/>
      <c r="O586" s="332"/>
      <c r="P586" s="332"/>
    </row>
    <row r="587" spans="1:16" ht="37.5">
      <c r="A587" s="19">
        <v>6173</v>
      </c>
      <c r="B587" s="30" t="s">
        <v>584</v>
      </c>
      <c r="C587" s="21">
        <v>532</v>
      </c>
      <c r="D587" s="22">
        <v>608</v>
      </c>
      <c r="E587" s="4"/>
      <c r="F587" s="4"/>
      <c r="G587" s="24"/>
      <c r="N587" s="4"/>
      <c r="O587" s="28"/>
      <c r="P587" s="31"/>
    </row>
    <row r="588" spans="1:16" ht="93.75">
      <c r="A588" s="19">
        <v>6309</v>
      </c>
      <c r="B588" s="30" t="s">
        <v>585</v>
      </c>
      <c r="C588" s="21">
        <v>4760</v>
      </c>
      <c r="D588" s="22">
        <v>5440</v>
      </c>
      <c r="E588" s="4"/>
      <c r="F588" s="4"/>
      <c r="G588" s="24"/>
      <c r="N588" s="4"/>
      <c r="O588" s="28"/>
      <c r="P588" s="31"/>
    </row>
    <row r="589" spans="1:16" ht="37.5">
      <c r="A589" s="19">
        <v>6174</v>
      </c>
      <c r="B589" s="30" t="s">
        <v>586</v>
      </c>
      <c r="C589" s="21">
        <v>539</v>
      </c>
      <c r="D589" s="22">
        <v>616</v>
      </c>
      <c r="E589" s="4"/>
      <c r="F589" s="4"/>
      <c r="G589" s="24"/>
      <c r="N589" s="4"/>
      <c r="O589" s="28"/>
      <c r="P589" s="31"/>
    </row>
    <row r="590" spans="1:16" ht="37.5">
      <c r="A590" s="19">
        <v>6310</v>
      </c>
      <c r="B590" s="30" t="s">
        <v>587</v>
      </c>
      <c r="C590" s="21">
        <v>475.99999999999994</v>
      </c>
      <c r="D590" s="22">
        <v>544</v>
      </c>
      <c r="E590" s="4"/>
      <c r="F590" s="4"/>
      <c r="G590" s="24"/>
      <c r="N590" s="4"/>
      <c r="O590" s="28"/>
      <c r="P590" s="31"/>
    </row>
    <row r="591" spans="1:16">
      <c r="A591" s="19">
        <v>6175</v>
      </c>
      <c r="B591" s="30" t="s">
        <v>588</v>
      </c>
      <c r="C591" s="21">
        <v>651</v>
      </c>
      <c r="D591" s="22">
        <v>744</v>
      </c>
      <c r="E591" s="4"/>
      <c r="F591" s="4"/>
      <c r="G591" s="24"/>
      <c r="N591" s="4"/>
      <c r="O591" s="28"/>
      <c r="P591" s="31"/>
    </row>
    <row r="592" spans="1:16">
      <c r="A592" s="19">
        <v>6176</v>
      </c>
      <c r="B592" s="58" t="s">
        <v>589</v>
      </c>
      <c r="C592" s="21">
        <v>875</v>
      </c>
      <c r="D592" s="22">
        <v>1000</v>
      </c>
      <c r="E592" s="4"/>
      <c r="F592" s="4"/>
      <c r="G592" s="24"/>
      <c r="N592" s="4"/>
      <c r="O592" s="28"/>
    </row>
    <row r="593" spans="1:16" ht="37.5">
      <c r="A593" s="19">
        <v>6177</v>
      </c>
      <c r="B593" s="58" t="s">
        <v>590</v>
      </c>
      <c r="C593" s="21">
        <v>1722</v>
      </c>
      <c r="D593" s="22">
        <v>1968</v>
      </c>
      <c r="E593" s="4"/>
      <c r="F593" s="4"/>
      <c r="G593" s="24"/>
      <c r="N593" s="4"/>
      <c r="O593" s="28"/>
    </row>
    <row r="594" spans="1:16" ht="37.5">
      <c r="A594" s="19">
        <v>6178</v>
      </c>
      <c r="B594" s="58" t="s">
        <v>591</v>
      </c>
      <c r="C594" s="21">
        <v>496.99999999999994</v>
      </c>
      <c r="D594" s="22">
        <v>568</v>
      </c>
      <c r="E594" s="4"/>
      <c r="F594" s="4"/>
      <c r="G594" s="24"/>
      <c r="N594" s="4"/>
      <c r="O594" s="28"/>
    </row>
    <row r="595" spans="1:16" ht="37.5">
      <c r="A595" s="19">
        <v>6179</v>
      </c>
      <c r="B595" s="58" t="s">
        <v>592</v>
      </c>
      <c r="C595" s="21">
        <v>496.99999999999994</v>
      </c>
      <c r="D595" s="22">
        <v>568</v>
      </c>
      <c r="E595" s="4"/>
      <c r="F595" s="4"/>
      <c r="G595" s="24"/>
      <c r="N595" s="4"/>
      <c r="O595" s="28"/>
    </row>
    <row r="596" spans="1:16" ht="37.5">
      <c r="A596" s="19">
        <v>6311</v>
      </c>
      <c r="B596" s="58" t="s">
        <v>593</v>
      </c>
      <c r="C596" s="21">
        <v>826</v>
      </c>
      <c r="D596" s="22">
        <v>944</v>
      </c>
      <c r="E596" s="4"/>
      <c r="F596" s="4"/>
      <c r="G596" s="24"/>
      <c r="N596" s="4"/>
      <c r="O596" s="28"/>
    </row>
    <row r="597" spans="1:16">
      <c r="A597" s="19">
        <v>6312</v>
      </c>
      <c r="B597" s="58" t="s">
        <v>594</v>
      </c>
      <c r="C597" s="21">
        <v>826</v>
      </c>
      <c r="D597" s="22">
        <v>944</v>
      </c>
      <c r="E597" s="4"/>
      <c r="F597" s="4"/>
      <c r="G597" s="24"/>
      <c r="N597" s="4"/>
      <c r="O597" s="28"/>
    </row>
    <row r="598" spans="1:16">
      <c r="A598" s="19">
        <v>6313</v>
      </c>
      <c r="B598" s="47" t="s">
        <v>595</v>
      </c>
      <c r="C598" s="21">
        <v>756</v>
      </c>
      <c r="D598" s="22">
        <v>864</v>
      </c>
      <c r="E598" s="4"/>
      <c r="F598" s="4"/>
      <c r="G598" s="24"/>
      <c r="N598" s="4"/>
      <c r="O598" s="28"/>
      <c r="P598" s="49"/>
    </row>
    <row r="599" spans="1:16" ht="37.5">
      <c r="A599" s="19">
        <v>6314</v>
      </c>
      <c r="B599" s="59" t="s">
        <v>596</v>
      </c>
      <c r="C599" s="21">
        <v>756</v>
      </c>
      <c r="D599" s="22">
        <v>864</v>
      </c>
      <c r="E599" s="4"/>
      <c r="F599" s="4"/>
      <c r="G599" s="24"/>
      <c r="N599" s="4"/>
      <c r="O599" s="28"/>
      <c r="P599" s="60"/>
    </row>
    <row r="600" spans="1:16" ht="56.25">
      <c r="A600" s="19">
        <v>6315</v>
      </c>
      <c r="B600" s="61" t="s">
        <v>597</v>
      </c>
      <c r="C600" s="21">
        <v>1456</v>
      </c>
      <c r="D600" s="22">
        <v>1664</v>
      </c>
      <c r="E600" s="4"/>
      <c r="F600" s="4"/>
      <c r="G600" s="24"/>
      <c r="N600" s="4"/>
      <c r="O600" s="28"/>
      <c r="P600" s="62"/>
    </row>
    <row r="601" spans="1:16" ht="75">
      <c r="A601" s="19">
        <v>6316</v>
      </c>
      <c r="B601" s="61" t="s">
        <v>598</v>
      </c>
      <c r="C601" s="21">
        <v>2688</v>
      </c>
      <c r="D601" s="22">
        <v>3072</v>
      </c>
      <c r="E601" s="4"/>
      <c r="F601" s="4"/>
      <c r="G601" s="24"/>
      <c r="N601" s="4"/>
      <c r="O601" s="28"/>
      <c r="P601" s="62"/>
    </row>
    <row r="602" spans="1:16" ht="19.5">
      <c r="A602" s="328" t="s">
        <v>599</v>
      </c>
      <c r="B602" s="329"/>
      <c r="C602" s="329"/>
      <c r="D602" s="330"/>
      <c r="E602" s="4"/>
      <c r="F602" s="4"/>
      <c r="G602" s="24"/>
      <c r="N602" s="4"/>
      <c r="O602" s="332"/>
      <c r="P602" s="332"/>
    </row>
    <row r="603" spans="1:16">
      <c r="A603" s="19">
        <v>6180</v>
      </c>
      <c r="B603" s="30" t="s">
        <v>600</v>
      </c>
      <c r="C603" s="21">
        <v>343</v>
      </c>
      <c r="D603" s="22">
        <v>392</v>
      </c>
      <c r="E603" s="4"/>
      <c r="F603" s="4"/>
      <c r="G603" s="24"/>
      <c r="N603" s="4"/>
      <c r="O603" s="28"/>
      <c r="P603" s="31"/>
    </row>
    <row r="604" spans="1:16">
      <c r="A604" s="19">
        <v>6181</v>
      </c>
      <c r="B604" s="30" t="s">
        <v>601</v>
      </c>
      <c r="C604" s="21">
        <v>343</v>
      </c>
      <c r="D604" s="22">
        <v>392</v>
      </c>
      <c r="E604" s="4"/>
      <c r="F604" s="4"/>
      <c r="G604" s="24"/>
      <c r="N604" s="4"/>
      <c r="O604" s="28"/>
      <c r="P604" s="31"/>
    </row>
    <row r="605" spans="1:16">
      <c r="A605" s="19">
        <v>6182</v>
      </c>
      <c r="B605" s="30" t="s">
        <v>602</v>
      </c>
      <c r="C605" s="21">
        <v>343</v>
      </c>
      <c r="D605" s="22">
        <v>392</v>
      </c>
      <c r="E605" s="4"/>
      <c r="F605" s="4"/>
      <c r="G605" s="24"/>
      <c r="N605" s="4"/>
      <c r="O605" s="28"/>
      <c r="P605" s="31"/>
    </row>
    <row r="606" spans="1:16">
      <c r="A606" s="19">
        <v>6383</v>
      </c>
      <c r="B606" s="30" t="s">
        <v>603</v>
      </c>
      <c r="C606" s="21">
        <v>496.99999999999994</v>
      </c>
      <c r="D606" s="22">
        <v>568</v>
      </c>
      <c r="E606" s="4"/>
      <c r="F606" s="4"/>
      <c r="G606" s="24"/>
      <c r="N606" s="4"/>
      <c r="O606" s="28"/>
      <c r="P606" s="31"/>
    </row>
    <row r="607" spans="1:16">
      <c r="A607" s="19">
        <v>6317</v>
      </c>
      <c r="B607" s="30" t="s">
        <v>604</v>
      </c>
      <c r="C607" s="21">
        <v>749</v>
      </c>
      <c r="D607" s="22">
        <v>856</v>
      </c>
      <c r="E607" s="4"/>
      <c r="F607" s="4"/>
      <c r="G607" s="24"/>
      <c r="N607" s="4"/>
      <c r="O607" s="28"/>
      <c r="P607" s="31"/>
    </row>
    <row r="608" spans="1:16" ht="42" customHeight="1">
      <c r="A608" s="19">
        <v>6318</v>
      </c>
      <c r="B608" s="30" t="s">
        <v>605</v>
      </c>
      <c r="C608" s="21">
        <v>336</v>
      </c>
      <c r="D608" s="22">
        <v>384</v>
      </c>
      <c r="E608" s="4"/>
      <c r="F608" s="4"/>
      <c r="G608" s="24"/>
      <c r="N608" s="4"/>
      <c r="O608" s="28"/>
      <c r="P608" s="31"/>
    </row>
    <row r="609" spans="1:16" ht="206.25">
      <c r="A609" s="19">
        <v>6269</v>
      </c>
      <c r="B609" s="34" t="s">
        <v>606</v>
      </c>
      <c r="C609" s="21">
        <v>4017.9999999999995</v>
      </c>
      <c r="D609" s="22">
        <v>4592</v>
      </c>
      <c r="E609" s="4"/>
      <c r="F609" s="4"/>
      <c r="G609" s="24"/>
      <c r="N609" s="4"/>
      <c r="O609" s="32"/>
      <c r="P609" s="15"/>
    </row>
    <row r="610" spans="1:16" ht="299.25" customHeight="1">
      <c r="A610" s="19">
        <v>6270</v>
      </c>
      <c r="B610" s="34" t="s">
        <v>607</v>
      </c>
      <c r="C610" s="21">
        <v>6447</v>
      </c>
      <c r="D610" s="22">
        <v>7368</v>
      </c>
      <c r="E610" s="4"/>
      <c r="F610" s="4"/>
      <c r="G610" s="24"/>
      <c r="N610" s="4"/>
      <c r="O610" s="32"/>
      <c r="P610" s="15"/>
    </row>
    <row r="611" spans="1:16" ht="19.5">
      <c r="A611" s="328" t="s">
        <v>608</v>
      </c>
      <c r="B611" s="329"/>
      <c r="C611" s="329"/>
      <c r="D611" s="330"/>
      <c r="E611" s="4"/>
      <c r="F611" s="4"/>
      <c r="G611" s="24"/>
      <c r="N611" s="4"/>
      <c r="O611" s="332"/>
      <c r="P611" s="332"/>
    </row>
    <row r="612" spans="1:16">
      <c r="A612" s="19">
        <v>6107</v>
      </c>
      <c r="B612" s="30" t="s">
        <v>609</v>
      </c>
      <c r="C612" s="21">
        <v>1861.9999999999998</v>
      </c>
      <c r="D612" s="22">
        <v>2128</v>
      </c>
      <c r="E612" s="4"/>
      <c r="F612" s="4"/>
      <c r="G612" s="24"/>
      <c r="N612" s="4"/>
      <c r="O612" s="28"/>
      <c r="P612" s="31"/>
    </row>
    <row r="613" spans="1:16">
      <c r="A613" s="19">
        <v>6108</v>
      </c>
      <c r="B613" s="30" t="s">
        <v>610</v>
      </c>
      <c r="C613" s="21">
        <v>651</v>
      </c>
      <c r="D613" s="22">
        <v>744</v>
      </c>
      <c r="E613" s="4"/>
      <c r="F613" s="4"/>
      <c r="G613" s="24"/>
      <c r="N613" s="4"/>
      <c r="O613" s="28"/>
      <c r="P613" s="31"/>
    </row>
    <row r="614" spans="1:16" ht="19.5">
      <c r="A614" s="328" t="s">
        <v>611</v>
      </c>
      <c r="B614" s="329"/>
      <c r="C614" s="329"/>
      <c r="D614" s="330"/>
      <c r="E614" s="4"/>
      <c r="F614" s="4"/>
      <c r="G614" s="24"/>
      <c r="N614" s="4"/>
      <c r="O614" s="332"/>
      <c r="P614" s="332"/>
    </row>
    <row r="615" spans="1:16">
      <c r="A615" s="19">
        <v>6121</v>
      </c>
      <c r="B615" s="30" t="s">
        <v>612</v>
      </c>
      <c r="C615" s="21">
        <v>714</v>
      </c>
      <c r="D615" s="22">
        <v>816</v>
      </c>
      <c r="E615" s="4"/>
      <c r="F615" s="4"/>
      <c r="G615" s="24"/>
      <c r="N615" s="4"/>
      <c r="O615" s="28"/>
      <c r="P615" s="31"/>
    </row>
    <row r="616" spans="1:16">
      <c r="A616" s="19">
        <v>6122</v>
      </c>
      <c r="B616" s="30" t="s">
        <v>613</v>
      </c>
      <c r="C616" s="21">
        <v>518</v>
      </c>
      <c r="D616" s="22">
        <v>592</v>
      </c>
      <c r="E616" s="4"/>
      <c r="F616" s="4"/>
      <c r="G616" s="24"/>
      <c r="N616" s="4"/>
      <c r="O616" s="28"/>
      <c r="P616" s="31"/>
    </row>
    <row r="617" spans="1:16">
      <c r="A617" s="19">
        <v>6123</v>
      </c>
      <c r="B617" s="30" t="s">
        <v>614</v>
      </c>
      <c r="C617" s="21">
        <v>448</v>
      </c>
      <c r="D617" s="22">
        <v>512</v>
      </c>
      <c r="E617" s="4"/>
      <c r="F617" s="4"/>
      <c r="G617" s="24"/>
      <c r="N617" s="4"/>
      <c r="O617" s="28"/>
      <c r="P617" s="31"/>
    </row>
    <row r="618" spans="1:16">
      <c r="A618" s="19">
        <v>6124</v>
      </c>
      <c r="B618" s="30" t="s">
        <v>615</v>
      </c>
      <c r="C618" s="21">
        <v>658</v>
      </c>
      <c r="D618" s="22">
        <v>752</v>
      </c>
      <c r="E618" s="4"/>
      <c r="F618" s="4"/>
      <c r="G618" s="24"/>
      <c r="N618" s="4"/>
      <c r="O618" s="28"/>
      <c r="P618" s="31"/>
    </row>
    <row r="619" spans="1:16">
      <c r="A619" s="19">
        <v>6125</v>
      </c>
      <c r="B619" s="30" t="s">
        <v>616</v>
      </c>
      <c r="C619" s="21">
        <v>623</v>
      </c>
      <c r="D619" s="22">
        <v>712</v>
      </c>
      <c r="E619" s="4"/>
      <c r="F619" s="4"/>
      <c r="G619" s="24"/>
      <c r="N619" s="4"/>
      <c r="O619" s="28"/>
      <c r="P619" s="31"/>
    </row>
    <row r="620" spans="1:16">
      <c r="A620" s="19">
        <v>6126</v>
      </c>
      <c r="B620" s="30" t="s">
        <v>617</v>
      </c>
      <c r="C620" s="21">
        <v>623</v>
      </c>
      <c r="D620" s="22">
        <v>712</v>
      </c>
      <c r="E620" s="4"/>
      <c r="F620" s="4"/>
      <c r="G620" s="24"/>
      <c r="N620" s="4"/>
      <c r="O620" s="28"/>
      <c r="P620" s="31"/>
    </row>
    <row r="621" spans="1:16">
      <c r="A621" s="19">
        <v>6127</v>
      </c>
      <c r="B621" s="30" t="s">
        <v>618</v>
      </c>
      <c r="C621" s="21">
        <v>623</v>
      </c>
      <c r="D621" s="22">
        <v>712</v>
      </c>
      <c r="E621" s="4"/>
      <c r="F621" s="4"/>
      <c r="G621" s="24"/>
      <c r="N621" s="4"/>
      <c r="O621" s="28"/>
      <c r="P621" s="31"/>
    </row>
    <row r="622" spans="1:16">
      <c r="A622" s="19">
        <v>6128</v>
      </c>
      <c r="B622" s="30" t="s">
        <v>619</v>
      </c>
      <c r="C622" s="21">
        <v>588</v>
      </c>
      <c r="D622" s="22">
        <v>672</v>
      </c>
      <c r="E622" s="4"/>
      <c r="F622" s="4"/>
      <c r="G622" s="24"/>
      <c r="N622" s="4"/>
      <c r="O622" s="28"/>
      <c r="P622" s="31"/>
    </row>
    <row r="623" spans="1:16">
      <c r="A623" s="19">
        <v>6129</v>
      </c>
      <c r="B623" s="30" t="s">
        <v>620</v>
      </c>
      <c r="C623" s="21">
        <v>623</v>
      </c>
      <c r="D623" s="22">
        <v>712</v>
      </c>
      <c r="E623" s="4"/>
      <c r="F623" s="4"/>
      <c r="G623" s="24"/>
      <c r="N623" s="4"/>
      <c r="O623" s="28"/>
      <c r="P623" s="31"/>
    </row>
    <row r="624" spans="1:16">
      <c r="A624" s="19">
        <v>6130</v>
      </c>
      <c r="B624" s="30" t="s">
        <v>621</v>
      </c>
      <c r="C624" s="21">
        <v>707</v>
      </c>
      <c r="D624" s="22">
        <v>808</v>
      </c>
      <c r="E624" s="4"/>
      <c r="F624" s="4"/>
      <c r="G624" s="24"/>
      <c r="N624" s="4"/>
      <c r="O624" s="28"/>
      <c r="P624" s="31"/>
    </row>
    <row r="625" spans="1:16">
      <c r="A625" s="19">
        <v>6131</v>
      </c>
      <c r="B625" s="30" t="s">
        <v>622</v>
      </c>
      <c r="C625" s="21">
        <v>588</v>
      </c>
      <c r="D625" s="22">
        <v>672</v>
      </c>
      <c r="E625" s="4"/>
      <c r="F625" s="4"/>
      <c r="G625" s="24"/>
      <c r="N625" s="4"/>
      <c r="O625" s="28"/>
      <c r="P625" s="31"/>
    </row>
    <row r="626" spans="1:16">
      <c r="A626" s="19">
        <v>6132</v>
      </c>
      <c r="B626" s="30" t="s">
        <v>623</v>
      </c>
      <c r="C626" s="21">
        <v>861</v>
      </c>
      <c r="D626" s="22">
        <v>984</v>
      </c>
      <c r="E626" s="4"/>
      <c r="F626" s="4"/>
      <c r="G626" s="24"/>
      <c r="N626" s="4"/>
      <c r="O626" s="28"/>
      <c r="P626" s="31"/>
    </row>
    <row r="627" spans="1:16">
      <c r="A627" s="19">
        <v>6133</v>
      </c>
      <c r="B627" s="30" t="s">
        <v>624</v>
      </c>
      <c r="C627" s="21">
        <v>707</v>
      </c>
      <c r="D627" s="22">
        <v>808</v>
      </c>
      <c r="E627" s="4"/>
      <c r="F627" s="4"/>
      <c r="G627" s="24"/>
      <c r="N627" s="4"/>
      <c r="O627" s="28"/>
      <c r="P627" s="31"/>
    </row>
    <row r="628" spans="1:16">
      <c r="A628" s="19">
        <v>6134</v>
      </c>
      <c r="B628" s="30" t="s">
        <v>625</v>
      </c>
      <c r="C628" s="21">
        <v>609</v>
      </c>
      <c r="D628" s="22">
        <v>696</v>
      </c>
      <c r="E628" s="4"/>
      <c r="F628" s="4"/>
      <c r="G628" s="24"/>
      <c r="N628" s="4"/>
      <c r="O628" s="28"/>
      <c r="P628" s="31"/>
    </row>
    <row r="629" spans="1:16">
      <c r="A629" s="19">
        <v>6135</v>
      </c>
      <c r="B629" s="30" t="s">
        <v>626</v>
      </c>
      <c r="C629" s="21">
        <v>448</v>
      </c>
      <c r="D629" s="22">
        <v>512</v>
      </c>
      <c r="E629" s="4"/>
      <c r="F629" s="4"/>
      <c r="G629" s="24"/>
      <c r="N629" s="4"/>
      <c r="O629" s="28"/>
      <c r="P629" s="31"/>
    </row>
    <row r="630" spans="1:16" ht="37.5">
      <c r="A630" s="19">
        <v>6137</v>
      </c>
      <c r="B630" s="34" t="s">
        <v>627</v>
      </c>
      <c r="C630" s="21">
        <v>510.99999999999994</v>
      </c>
      <c r="D630" s="22">
        <v>584</v>
      </c>
      <c r="E630" s="4"/>
      <c r="F630" s="4"/>
      <c r="G630" s="24"/>
      <c r="N630" s="4"/>
      <c r="O630" s="32"/>
      <c r="P630" s="15"/>
    </row>
    <row r="631" spans="1:16" ht="37.5">
      <c r="A631" s="19">
        <v>6138</v>
      </c>
      <c r="B631" s="34" t="s">
        <v>628</v>
      </c>
      <c r="C631" s="21">
        <v>532</v>
      </c>
      <c r="D631" s="22">
        <v>608</v>
      </c>
      <c r="E631" s="4"/>
      <c r="F631" s="4"/>
      <c r="G631" s="24"/>
      <c r="N631" s="4"/>
      <c r="O631" s="32"/>
      <c r="P631" s="15"/>
    </row>
    <row r="632" spans="1:16" ht="37.5">
      <c r="A632" s="19">
        <v>6139</v>
      </c>
      <c r="B632" s="34" t="s">
        <v>629</v>
      </c>
      <c r="C632" s="21">
        <v>532</v>
      </c>
      <c r="D632" s="22">
        <v>608</v>
      </c>
      <c r="E632" s="4"/>
      <c r="F632" s="4"/>
      <c r="G632" s="24"/>
      <c r="N632" s="4"/>
      <c r="O632" s="32"/>
      <c r="P632" s="15"/>
    </row>
    <row r="633" spans="1:16" ht="37.5">
      <c r="A633" s="19">
        <v>6140</v>
      </c>
      <c r="B633" s="30" t="s">
        <v>630</v>
      </c>
      <c r="C633" s="21">
        <v>496.99999999999994</v>
      </c>
      <c r="D633" s="22">
        <v>568</v>
      </c>
      <c r="E633" s="4"/>
      <c r="F633" s="4"/>
      <c r="G633" s="24"/>
      <c r="N633" s="4"/>
      <c r="O633" s="28"/>
      <c r="P633" s="31"/>
    </row>
    <row r="634" spans="1:16">
      <c r="A634" s="19">
        <v>6141</v>
      </c>
      <c r="B634" s="30" t="s">
        <v>631</v>
      </c>
      <c r="C634" s="21">
        <v>777</v>
      </c>
      <c r="D634" s="22">
        <v>888</v>
      </c>
      <c r="E634" s="4"/>
      <c r="F634" s="4"/>
      <c r="G634" s="24"/>
      <c r="N634" s="4"/>
      <c r="O634" s="28"/>
      <c r="P634" s="31"/>
    </row>
    <row r="635" spans="1:16">
      <c r="A635" s="19">
        <v>6142</v>
      </c>
      <c r="B635" s="30" t="s">
        <v>632</v>
      </c>
      <c r="C635" s="21">
        <v>777</v>
      </c>
      <c r="D635" s="22">
        <v>888</v>
      </c>
      <c r="E635" s="4"/>
      <c r="F635" s="4"/>
      <c r="G635" s="24"/>
      <c r="N635" s="4"/>
      <c r="O635" s="28"/>
      <c r="P635" s="31"/>
    </row>
    <row r="636" spans="1:16">
      <c r="A636" s="19">
        <v>6143</v>
      </c>
      <c r="B636" s="30" t="s">
        <v>633</v>
      </c>
      <c r="C636" s="21">
        <v>546</v>
      </c>
      <c r="D636" s="22">
        <v>624</v>
      </c>
      <c r="E636" s="4"/>
      <c r="F636" s="4"/>
      <c r="G636" s="24"/>
      <c r="N636" s="4"/>
      <c r="O636" s="28"/>
      <c r="P636" s="31"/>
    </row>
    <row r="637" spans="1:16">
      <c r="A637" s="19">
        <v>6144</v>
      </c>
      <c r="B637" s="30" t="s">
        <v>634</v>
      </c>
      <c r="C637" s="21">
        <v>546</v>
      </c>
      <c r="D637" s="22">
        <v>624</v>
      </c>
      <c r="E637" s="4"/>
      <c r="F637" s="4"/>
      <c r="G637" s="24"/>
      <c r="N637" s="4"/>
      <c r="O637" s="28"/>
      <c r="P637" s="31"/>
    </row>
    <row r="638" spans="1:16">
      <c r="A638" s="19">
        <v>6145</v>
      </c>
      <c r="B638" s="30" t="s">
        <v>635</v>
      </c>
      <c r="C638" s="21">
        <v>609</v>
      </c>
      <c r="D638" s="22">
        <v>696</v>
      </c>
      <c r="E638" s="4"/>
      <c r="F638" s="4"/>
      <c r="G638" s="24"/>
      <c r="N638" s="4"/>
      <c r="O638" s="28"/>
      <c r="P638" s="31"/>
    </row>
    <row r="639" spans="1:16">
      <c r="A639" s="19">
        <v>6146</v>
      </c>
      <c r="B639" s="30" t="s">
        <v>636</v>
      </c>
      <c r="C639" s="21">
        <v>609</v>
      </c>
      <c r="D639" s="22">
        <v>696</v>
      </c>
      <c r="E639" s="4"/>
      <c r="F639" s="4"/>
      <c r="G639" s="24"/>
      <c r="N639" s="4"/>
      <c r="O639" s="28"/>
      <c r="P639" s="31"/>
    </row>
    <row r="640" spans="1:16">
      <c r="A640" s="19">
        <v>6147</v>
      </c>
      <c r="B640" s="30" t="s">
        <v>637</v>
      </c>
      <c r="C640" s="21">
        <v>496.99999999999994</v>
      </c>
      <c r="D640" s="22">
        <v>568</v>
      </c>
      <c r="E640" s="4"/>
      <c r="F640" s="4"/>
      <c r="G640" s="24"/>
      <c r="N640" s="4"/>
      <c r="O640" s="28"/>
      <c r="P640" s="31"/>
    </row>
    <row r="641" spans="1:16">
      <c r="A641" s="19">
        <v>6148</v>
      </c>
      <c r="B641" s="30" t="s">
        <v>638</v>
      </c>
      <c r="C641" s="21">
        <v>496.99999999999994</v>
      </c>
      <c r="D641" s="22">
        <v>568</v>
      </c>
      <c r="E641" s="4"/>
      <c r="F641" s="4"/>
      <c r="G641" s="24"/>
      <c r="N641" s="4"/>
      <c r="O641" s="28"/>
      <c r="P641" s="31"/>
    </row>
    <row r="642" spans="1:16">
      <c r="A642" s="19">
        <v>6149</v>
      </c>
      <c r="B642" s="30" t="s">
        <v>639</v>
      </c>
      <c r="C642" s="21">
        <v>679</v>
      </c>
      <c r="D642" s="22">
        <v>776</v>
      </c>
      <c r="E642" s="4"/>
      <c r="F642" s="4"/>
      <c r="G642" s="24"/>
      <c r="N642" s="4"/>
      <c r="O642" s="28"/>
      <c r="P642" s="31"/>
    </row>
    <row r="643" spans="1:16">
      <c r="A643" s="19">
        <v>6150</v>
      </c>
      <c r="B643" s="30" t="s">
        <v>640</v>
      </c>
      <c r="C643" s="21">
        <v>679</v>
      </c>
      <c r="D643" s="22">
        <v>776</v>
      </c>
      <c r="E643" s="4"/>
      <c r="F643" s="4"/>
      <c r="G643" s="24"/>
      <c r="N643" s="4"/>
      <c r="O643" s="28"/>
      <c r="P643" s="31"/>
    </row>
    <row r="644" spans="1:16" ht="37.5">
      <c r="A644" s="19">
        <v>6151</v>
      </c>
      <c r="B644" s="34" t="s">
        <v>641</v>
      </c>
      <c r="C644" s="21">
        <v>791</v>
      </c>
      <c r="D644" s="22">
        <v>904</v>
      </c>
      <c r="E644" s="4"/>
      <c r="F644" s="4"/>
      <c r="G644" s="24"/>
      <c r="N644" s="4"/>
      <c r="O644" s="32"/>
      <c r="P644" s="15"/>
    </row>
    <row r="645" spans="1:16" ht="37.5">
      <c r="A645" s="19">
        <v>6152</v>
      </c>
      <c r="B645" s="34" t="s">
        <v>642</v>
      </c>
      <c r="C645" s="21">
        <v>791</v>
      </c>
      <c r="D645" s="22">
        <v>904</v>
      </c>
      <c r="E645" s="4"/>
      <c r="F645" s="4"/>
      <c r="G645" s="24"/>
      <c r="N645" s="4"/>
      <c r="O645" s="32"/>
      <c r="P645" s="15"/>
    </row>
    <row r="646" spans="1:16" ht="56.25">
      <c r="A646" s="19">
        <v>6153</v>
      </c>
      <c r="B646" s="58" t="s">
        <v>643</v>
      </c>
      <c r="C646" s="21">
        <v>496.99999999999994</v>
      </c>
      <c r="D646" s="22">
        <v>568</v>
      </c>
      <c r="E646" s="4"/>
      <c r="F646" s="4"/>
      <c r="G646" s="24"/>
      <c r="N646" s="4"/>
      <c r="O646" s="32"/>
      <c r="P646" s="63"/>
    </row>
    <row r="647" spans="1:16" ht="37.5">
      <c r="A647" s="19">
        <v>6154</v>
      </c>
      <c r="B647" s="30" t="s">
        <v>644</v>
      </c>
      <c r="C647" s="21">
        <v>496.99999999999994</v>
      </c>
      <c r="D647" s="22">
        <v>568</v>
      </c>
      <c r="E647" s="4"/>
      <c r="F647" s="4"/>
      <c r="G647" s="24"/>
      <c r="N647" s="4"/>
      <c r="O647" s="28"/>
      <c r="P647" s="31"/>
    </row>
    <row r="648" spans="1:16" ht="37.5">
      <c r="A648" s="19">
        <v>6155</v>
      </c>
      <c r="B648" s="30" t="s">
        <v>645</v>
      </c>
      <c r="C648" s="21">
        <v>448</v>
      </c>
      <c r="D648" s="22">
        <v>512</v>
      </c>
      <c r="E648" s="4"/>
      <c r="F648" s="4"/>
      <c r="G648" s="24"/>
      <c r="N648" s="4"/>
      <c r="O648" s="28"/>
      <c r="P648" s="31"/>
    </row>
    <row r="649" spans="1:16" ht="37.5">
      <c r="A649" s="19">
        <v>6156</v>
      </c>
      <c r="B649" s="30" t="s">
        <v>646</v>
      </c>
      <c r="C649" s="21">
        <v>448</v>
      </c>
      <c r="D649" s="22">
        <v>512</v>
      </c>
      <c r="E649" s="4"/>
      <c r="F649" s="4"/>
      <c r="G649" s="24"/>
      <c r="N649" s="4"/>
      <c r="O649" s="28"/>
      <c r="P649" s="31"/>
    </row>
    <row r="650" spans="1:16" ht="37.5">
      <c r="A650" s="19">
        <v>6157</v>
      </c>
      <c r="B650" s="30" t="s">
        <v>647</v>
      </c>
      <c r="C650" s="21">
        <v>448</v>
      </c>
      <c r="D650" s="22">
        <v>512</v>
      </c>
      <c r="E650" s="4"/>
      <c r="F650" s="4"/>
      <c r="G650" s="24"/>
      <c r="N650" s="4"/>
      <c r="O650" s="28"/>
      <c r="P650" s="31"/>
    </row>
    <row r="651" spans="1:16" ht="37.5">
      <c r="A651" s="19">
        <v>6158</v>
      </c>
      <c r="B651" s="30" t="s">
        <v>648</v>
      </c>
      <c r="C651" s="21">
        <v>448</v>
      </c>
      <c r="D651" s="22">
        <v>512</v>
      </c>
      <c r="E651" s="4"/>
      <c r="F651" s="4"/>
      <c r="G651" s="24"/>
      <c r="N651" s="4"/>
      <c r="O651" s="28"/>
      <c r="P651" s="31"/>
    </row>
    <row r="652" spans="1:16" ht="37.5">
      <c r="A652" s="19">
        <v>6159</v>
      </c>
      <c r="B652" s="34" t="s">
        <v>649</v>
      </c>
      <c r="C652" s="21">
        <v>909.99999999999989</v>
      </c>
      <c r="D652" s="22">
        <v>1040</v>
      </c>
      <c r="E652" s="4"/>
      <c r="F652" s="4"/>
      <c r="G652" s="24"/>
      <c r="N652" s="4"/>
      <c r="O652" s="32"/>
      <c r="P652" s="15"/>
    </row>
    <row r="653" spans="1:16" ht="37.5">
      <c r="A653" s="19">
        <v>6160</v>
      </c>
      <c r="B653" s="34" t="s">
        <v>650</v>
      </c>
      <c r="C653" s="21">
        <v>909.99999999999989</v>
      </c>
      <c r="D653" s="22">
        <v>1040</v>
      </c>
      <c r="E653" s="4"/>
      <c r="F653" s="4"/>
      <c r="G653" s="24"/>
      <c r="N653" s="4"/>
      <c r="O653" s="32"/>
      <c r="P653" s="15"/>
    </row>
    <row r="654" spans="1:16" ht="37.5">
      <c r="A654" s="19">
        <v>6161</v>
      </c>
      <c r="B654" s="34" t="s">
        <v>651</v>
      </c>
      <c r="C654" s="21">
        <v>413</v>
      </c>
      <c r="D654" s="22">
        <v>472</v>
      </c>
      <c r="E654" s="4"/>
      <c r="F654" s="4"/>
      <c r="G654" s="24"/>
      <c r="N654" s="4"/>
      <c r="O654" s="32"/>
      <c r="P654" s="15"/>
    </row>
    <row r="655" spans="1:16" ht="37.5">
      <c r="A655" s="19">
        <v>6162</v>
      </c>
      <c r="B655" s="34" t="s">
        <v>652</v>
      </c>
      <c r="C655" s="21">
        <v>322</v>
      </c>
      <c r="D655" s="22">
        <v>368</v>
      </c>
      <c r="E655" s="4"/>
      <c r="F655" s="4"/>
      <c r="G655" s="24"/>
      <c r="N655" s="4"/>
      <c r="O655" s="32"/>
      <c r="P655" s="15"/>
    </row>
    <row r="656" spans="1:16" ht="37.5">
      <c r="A656" s="19">
        <v>6163</v>
      </c>
      <c r="B656" s="30" t="s">
        <v>653</v>
      </c>
      <c r="C656" s="21">
        <v>322</v>
      </c>
      <c r="D656" s="22">
        <v>368</v>
      </c>
      <c r="E656" s="4"/>
      <c r="F656" s="4"/>
      <c r="G656" s="24"/>
      <c r="N656" s="4"/>
      <c r="O656" s="28"/>
      <c r="P656" s="31"/>
    </row>
    <row r="657" spans="1:16" ht="37.5">
      <c r="A657" s="19">
        <v>6164</v>
      </c>
      <c r="B657" s="30" t="s">
        <v>654</v>
      </c>
      <c r="C657" s="21">
        <v>637</v>
      </c>
      <c r="D657" s="22">
        <v>728</v>
      </c>
      <c r="E657" s="4"/>
      <c r="F657" s="4"/>
      <c r="G657" s="24"/>
      <c r="N657" s="4"/>
      <c r="O657" s="28"/>
      <c r="P657" s="31"/>
    </row>
    <row r="658" spans="1:16" ht="37.5">
      <c r="A658" s="19">
        <v>6165</v>
      </c>
      <c r="B658" s="30" t="s">
        <v>655</v>
      </c>
      <c r="C658" s="21">
        <v>336</v>
      </c>
      <c r="D658" s="22">
        <v>384</v>
      </c>
      <c r="E658" s="4"/>
      <c r="F658" s="4"/>
      <c r="G658" s="24"/>
      <c r="N658" s="4"/>
      <c r="O658" s="28"/>
      <c r="P658" s="31"/>
    </row>
    <row r="659" spans="1:16" ht="37.5">
      <c r="A659" s="19">
        <v>6166</v>
      </c>
      <c r="B659" s="30" t="s">
        <v>656</v>
      </c>
      <c r="C659" s="21">
        <v>336</v>
      </c>
      <c r="D659" s="22">
        <v>384</v>
      </c>
      <c r="E659" s="4"/>
      <c r="F659" s="4"/>
      <c r="G659" s="24"/>
      <c r="N659" s="4"/>
      <c r="O659" s="28"/>
      <c r="P659" s="31"/>
    </row>
    <row r="660" spans="1:16" ht="37.5">
      <c r="A660" s="19">
        <v>6167</v>
      </c>
      <c r="B660" s="30" t="s">
        <v>657</v>
      </c>
      <c r="C660" s="21">
        <v>721</v>
      </c>
      <c r="D660" s="22">
        <v>824</v>
      </c>
      <c r="E660" s="4"/>
      <c r="F660" s="4"/>
      <c r="G660" s="24"/>
      <c r="N660" s="4"/>
      <c r="O660" s="28"/>
      <c r="P660" s="31"/>
    </row>
    <row r="661" spans="1:16" ht="37.5">
      <c r="A661" s="19">
        <v>6168</v>
      </c>
      <c r="B661" s="30" t="s">
        <v>658</v>
      </c>
      <c r="C661" s="21">
        <v>434</v>
      </c>
      <c r="D661" s="22">
        <v>496</v>
      </c>
      <c r="E661" s="4"/>
      <c r="F661" s="4"/>
      <c r="G661" s="24"/>
      <c r="N661" s="4"/>
      <c r="O661" s="28"/>
      <c r="P661" s="31"/>
    </row>
    <row r="662" spans="1:16" ht="37.5">
      <c r="A662" s="19">
        <v>6169</v>
      </c>
      <c r="B662" s="30" t="s">
        <v>659</v>
      </c>
      <c r="C662" s="21">
        <v>434</v>
      </c>
      <c r="D662" s="22">
        <v>496</v>
      </c>
      <c r="E662" s="4"/>
      <c r="F662" s="4"/>
      <c r="G662" s="24"/>
      <c r="N662" s="4"/>
      <c r="O662" s="28"/>
      <c r="P662" s="31"/>
    </row>
    <row r="663" spans="1:16" ht="37.5">
      <c r="A663" s="19">
        <v>6170</v>
      </c>
      <c r="B663" s="30" t="s">
        <v>660</v>
      </c>
      <c r="C663" s="21">
        <v>434</v>
      </c>
      <c r="D663" s="22">
        <v>496</v>
      </c>
      <c r="E663" s="4"/>
      <c r="F663" s="4"/>
      <c r="G663" s="24"/>
      <c r="N663" s="4"/>
      <c r="O663" s="28"/>
      <c r="P663" s="31"/>
    </row>
    <row r="664" spans="1:16" ht="37.5">
      <c r="A664" s="19">
        <v>6211</v>
      </c>
      <c r="B664" s="34" t="s">
        <v>661</v>
      </c>
      <c r="C664" s="21">
        <v>413</v>
      </c>
      <c r="D664" s="22">
        <v>472</v>
      </c>
      <c r="E664" s="4"/>
      <c r="F664" s="4"/>
      <c r="G664" s="24"/>
      <c r="N664" s="4"/>
      <c r="O664" s="32"/>
      <c r="P664" s="15"/>
    </row>
    <row r="665" spans="1:16" ht="19.5">
      <c r="A665" s="328" t="s">
        <v>662</v>
      </c>
      <c r="B665" s="329"/>
      <c r="C665" s="329"/>
      <c r="D665" s="330"/>
      <c r="E665" s="4"/>
      <c r="F665" s="4"/>
      <c r="G665" s="24"/>
      <c r="N665" s="4"/>
      <c r="O665" s="332"/>
      <c r="P665" s="332"/>
    </row>
    <row r="666" spans="1:16" ht="56.25">
      <c r="A666" s="19">
        <v>6098</v>
      </c>
      <c r="B666" s="30" t="s">
        <v>663</v>
      </c>
      <c r="C666" s="21">
        <v>441</v>
      </c>
      <c r="D666" s="22">
        <v>504</v>
      </c>
      <c r="E666" s="4"/>
      <c r="F666" s="4"/>
      <c r="G666" s="24"/>
      <c r="N666" s="4"/>
      <c r="O666" s="28"/>
      <c r="P666" s="31"/>
    </row>
    <row r="667" spans="1:16" ht="37.5">
      <c r="A667" s="19">
        <v>6099</v>
      </c>
      <c r="B667" s="30" t="s">
        <v>664</v>
      </c>
      <c r="C667" s="21">
        <v>441</v>
      </c>
      <c r="D667" s="22">
        <v>504</v>
      </c>
      <c r="E667" s="4"/>
      <c r="F667" s="4"/>
      <c r="G667" s="24"/>
      <c r="N667" s="4"/>
      <c r="O667" s="28"/>
      <c r="P667" s="31"/>
    </row>
    <row r="668" spans="1:16" ht="37.5">
      <c r="A668" s="19">
        <v>6100</v>
      </c>
      <c r="B668" s="30" t="s">
        <v>665</v>
      </c>
      <c r="C668" s="21">
        <v>322</v>
      </c>
      <c r="D668" s="22">
        <v>368</v>
      </c>
      <c r="E668" s="4"/>
      <c r="F668" s="4"/>
      <c r="G668" s="24"/>
      <c r="N668" s="4"/>
      <c r="O668" s="28"/>
      <c r="P668" s="31"/>
    </row>
    <row r="669" spans="1:16" ht="37.5">
      <c r="A669" s="19">
        <v>6101</v>
      </c>
      <c r="B669" s="30" t="s">
        <v>666</v>
      </c>
      <c r="C669" s="21">
        <v>496.99999999999994</v>
      </c>
      <c r="D669" s="22">
        <v>568</v>
      </c>
      <c r="E669" s="4"/>
      <c r="F669" s="4"/>
      <c r="G669" s="24"/>
      <c r="N669" s="4"/>
      <c r="O669" s="28"/>
      <c r="P669" s="31"/>
    </row>
    <row r="670" spans="1:16" ht="37.5">
      <c r="A670" s="19">
        <v>6103</v>
      </c>
      <c r="B670" s="30" t="s">
        <v>667</v>
      </c>
      <c r="C670" s="21">
        <v>679</v>
      </c>
      <c r="D670" s="22">
        <v>776</v>
      </c>
      <c r="E670" s="4"/>
      <c r="F670" s="4"/>
      <c r="G670" s="24"/>
      <c r="N670" s="4"/>
      <c r="O670" s="28"/>
      <c r="P670" s="31"/>
    </row>
    <row r="671" spans="1:16" ht="37.5">
      <c r="A671" s="19">
        <v>6104</v>
      </c>
      <c r="B671" s="30" t="s">
        <v>668</v>
      </c>
      <c r="C671" s="21">
        <v>322</v>
      </c>
      <c r="D671" s="22">
        <v>368</v>
      </c>
      <c r="E671" s="4"/>
      <c r="F671" s="4"/>
      <c r="G671" s="24"/>
      <c r="N671" s="4"/>
      <c r="O671" s="28"/>
      <c r="P671" s="31"/>
    </row>
    <row r="672" spans="1:16" ht="37.5">
      <c r="A672" s="19">
        <v>6105</v>
      </c>
      <c r="B672" s="30" t="s">
        <v>669</v>
      </c>
      <c r="C672" s="21">
        <v>679</v>
      </c>
      <c r="D672" s="22">
        <v>776</v>
      </c>
      <c r="E672" s="4"/>
      <c r="F672" s="4"/>
      <c r="G672" s="24"/>
      <c r="N672" s="4"/>
      <c r="O672" s="28"/>
      <c r="P672" s="31"/>
    </row>
    <row r="673" spans="1:16" ht="37.5">
      <c r="A673" s="19">
        <v>6106</v>
      </c>
      <c r="B673" s="30" t="s">
        <v>670</v>
      </c>
      <c r="C673" s="21">
        <v>742</v>
      </c>
      <c r="D673" s="22">
        <v>848</v>
      </c>
      <c r="E673" s="4"/>
      <c r="F673" s="4"/>
      <c r="G673" s="24"/>
      <c r="N673" s="4"/>
      <c r="O673" s="28"/>
      <c r="P673" s="31"/>
    </row>
    <row r="674" spans="1:16">
      <c r="A674" s="46">
        <v>6319</v>
      </c>
      <c r="B674" s="47" t="s">
        <v>671</v>
      </c>
      <c r="C674" s="21">
        <v>616</v>
      </c>
      <c r="D674" s="22">
        <v>704</v>
      </c>
      <c r="E674" s="4"/>
      <c r="F674" s="4"/>
      <c r="G674" s="24"/>
      <c r="N674" s="4"/>
      <c r="O674" s="48"/>
      <c r="P674" s="49"/>
    </row>
    <row r="675" spans="1:16">
      <c r="A675" s="46">
        <v>6320</v>
      </c>
      <c r="B675" s="47" t="s">
        <v>672</v>
      </c>
      <c r="C675" s="21">
        <v>784</v>
      </c>
      <c r="D675" s="22">
        <v>896</v>
      </c>
      <c r="E675" s="4"/>
      <c r="F675" s="4"/>
      <c r="G675" s="24"/>
      <c r="N675" s="4"/>
      <c r="O675" s="48"/>
      <c r="P675" s="49"/>
    </row>
    <row r="676" spans="1:16">
      <c r="A676" s="46">
        <v>6321</v>
      </c>
      <c r="B676" s="47" t="s">
        <v>673</v>
      </c>
      <c r="C676" s="21">
        <v>672</v>
      </c>
      <c r="D676" s="22">
        <v>768</v>
      </c>
      <c r="E676" s="4"/>
      <c r="F676" s="4"/>
      <c r="G676" s="24"/>
      <c r="N676" s="4"/>
      <c r="O676" s="48"/>
      <c r="P676" s="49"/>
    </row>
    <row r="677" spans="1:16" ht="37.5">
      <c r="A677" s="19">
        <v>6066</v>
      </c>
      <c r="B677" s="30" t="s">
        <v>674</v>
      </c>
      <c r="C677" s="21">
        <v>546</v>
      </c>
      <c r="D677" s="22">
        <v>624</v>
      </c>
      <c r="E677" s="4"/>
      <c r="F677" s="4"/>
      <c r="G677" s="24"/>
      <c r="N677" s="4"/>
      <c r="O677" s="28"/>
      <c r="P677" s="31"/>
    </row>
    <row r="678" spans="1:16" ht="37.5">
      <c r="A678" s="19">
        <v>6067</v>
      </c>
      <c r="B678" s="30" t="s">
        <v>675</v>
      </c>
      <c r="C678" s="21">
        <v>651</v>
      </c>
      <c r="D678" s="22">
        <v>744</v>
      </c>
      <c r="E678" s="4"/>
      <c r="F678" s="4"/>
      <c r="G678" s="24"/>
      <c r="N678" s="4"/>
      <c r="O678" s="32"/>
      <c r="P678" s="31"/>
    </row>
    <row r="679" spans="1:16" ht="19.5">
      <c r="A679" s="328" t="s">
        <v>676</v>
      </c>
      <c r="B679" s="329"/>
      <c r="C679" s="329"/>
      <c r="D679" s="330"/>
      <c r="E679" s="4"/>
      <c r="F679" s="4"/>
      <c r="G679" s="24"/>
      <c r="N679" s="4"/>
      <c r="O679" s="332"/>
      <c r="P679" s="332"/>
    </row>
    <row r="680" spans="1:16">
      <c r="A680" s="19">
        <v>6068</v>
      </c>
      <c r="B680" s="30" t="s">
        <v>677</v>
      </c>
      <c r="C680" s="21">
        <v>1021.9999999999999</v>
      </c>
      <c r="D680" s="22">
        <v>1168</v>
      </c>
      <c r="E680" s="4"/>
      <c r="F680" s="4"/>
      <c r="G680" s="24"/>
      <c r="N680" s="4"/>
      <c r="O680" s="28"/>
      <c r="P680" s="31"/>
    </row>
    <row r="681" spans="1:16">
      <c r="A681" s="19">
        <v>6184</v>
      </c>
      <c r="B681" s="30" t="s">
        <v>678</v>
      </c>
      <c r="C681" s="21">
        <v>489.99999999999994</v>
      </c>
      <c r="D681" s="22">
        <v>560</v>
      </c>
      <c r="E681" s="4"/>
      <c r="F681" s="4"/>
      <c r="G681" s="24"/>
      <c r="N681" s="4"/>
      <c r="O681" s="28"/>
      <c r="P681" s="31"/>
    </row>
    <row r="682" spans="1:16" ht="37.5">
      <c r="A682" s="19">
        <v>6186</v>
      </c>
      <c r="B682" s="34" t="s">
        <v>679</v>
      </c>
      <c r="C682" s="21">
        <v>756</v>
      </c>
      <c r="D682" s="22">
        <v>864</v>
      </c>
      <c r="E682" s="4"/>
      <c r="F682" s="4"/>
      <c r="G682" s="24"/>
      <c r="N682" s="4"/>
      <c r="O682" s="32"/>
      <c r="P682" s="15"/>
    </row>
    <row r="683" spans="1:16" ht="37.5">
      <c r="A683" s="19">
        <v>6200</v>
      </c>
      <c r="B683" s="52" t="s">
        <v>680</v>
      </c>
      <c r="C683" s="21">
        <v>756</v>
      </c>
      <c r="D683" s="22">
        <v>864</v>
      </c>
      <c r="E683" s="4"/>
      <c r="F683" s="4"/>
      <c r="G683" s="24"/>
      <c r="N683" s="4"/>
      <c r="O683" s="32"/>
      <c r="P683" s="53"/>
    </row>
    <row r="684" spans="1:16" ht="37.5">
      <c r="A684" s="19">
        <v>6202</v>
      </c>
      <c r="B684" s="52" t="s">
        <v>681</v>
      </c>
      <c r="C684" s="21">
        <v>651</v>
      </c>
      <c r="D684" s="22">
        <v>744</v>
      </c>
      <c r="E684" s="4"/>
      <c r="F684" s="4"/>
      <c r="G684" s="24"/>
      <c r="N684" s="4"/>
      <c r="O684" s="32"/>
      <c r="P684" s="53"/>
    </row>
    <row r="685" spans="1:16">
      <c r="A685" s="46">
        <v>6322</v>
      </c>
      <c r="B685" s="47" t="s">
        <v>682</v>
      </c>
      <c r="C685" s="21">
        <v>574</v>
      </c>
      <c r="D685" s="22">
        <v>656</v>
      </c>
      <c r="E685" s="4"/>
      <c r="F685" s="4"/>
      <c r="G685" s="24"/>
      <c r="N685" s="4"/>
      <c r="O685" s="48"/>
      <c r="P685" s="49"/>
    </row>
    <row r="686" spans="1:16" ht="37.5">
      <c r="A686" s="46">
        <v>6323</v>
      </c>
      <c r="B686" s="47" t="s">
        <v>683</v>
      </c>
      <c r="C686" s="21">
        <v>609</v>
      </c>
      <c r="D686" s="22">
        <v>696</v>
      </c>
      <c r="E686" s="4"/>
      <c r="F686" s="4"/>
      <c r="G686" s="24"/>
      <c r="N686" s="4"/>
      <c r="O686" s="48"/>
      <c r="P686" s="49"/>
    </row>
    <row r="687" spans="1:16" ht="37.5">
      <c r="A687" s="46">
        <v>6324</v>
      </c>
      <c r="B687" s="47" t="s">
        <v>684</v>
      </c>
      <c r="C687" s="21">
        <v>728</v>
      </c>
      <c r="D687" s="22">
        <v>832</v>
      </c>
      <c r="E687" s="4"/>
      <c r="F687" s="4"/>
      <c r="G687" s="24"/>
      <c r="N687" s="4"/>
      <c r="O687" s="48"/>
      <c r="P687" s="49"/>
    </row>
    <row r="688" spans="1:16">
      <c r="A688" s="46">
        <v>6325</v>
      </c>
      <c r="B688" s="47" t="s">
        <v>685</v>
      </c>
      <c r="C688" s="21">
        <v>609</v>
      </c>
      <c r="D688" s="22">
        <v>696</v>
      </c>
      <c r="E688" s="4"/>
      <c r="F688" s="4"/>
      <c r="G688" s="24"/>
      <c r="N688" s="4"/>
      <c r="O688" s="48"/>
      <c r="P688" s="49"/>
    </row>
    <row r="689" spans="1:16" ht="19.5">
      <c r="A689" s="328" t="s">
        <v>686</v>
      </c>
      <c r="B689" s="329"/>
      <c r="C689" s="329"/>
      <c r="D689" s="330"/>
      <c r="E689" s="4"/>
      <c r="F689" s="4"/>
      <c r="G689" s="24"/>
      <c r="N689" s="4"/>
      <c r="O689" s="332"/>
      <c r="P689" s="332"/>
    </row>
    <row r="690" spans="1:16" ht="37.5">
      <c r="A690" s="19">
        <v>6197</v>
      </c>
      <c r="B690" s="34" t="s">
        <v>687</v>
      </c>
      <c r="C690" s="21">
        <v>266</v>
      </c>
      <c r="D690" s="22">
        <v>304</v>
      </c>
      <c r="E690" s="4"/>
      <c r="F690" s="4"/>
      <c r="G690" s="24"/>
      <c r="N690" s="4"/>
      <c r="O690" s="32"/>
      <c r="P690" s="15"/>
    </row>
    <row r="691" spans="1:16" ht="56.25">
      <c r="A691" s="19">
        <v>6185</v>
      </c>
      <c r="B691" s="34" t="s">
        <v>688</v>
      </c>
      <c r="C691" s="21">
        <v>489.99999999999994</v>
      </c>
      <c r="D691" s="22">
        <v>560</v>
      </c>
      <c r="E691" s="4"/>
      <c r="F691" s="4"/>
      <c r="G691" s="24"/>
      <c r="N691" s="4"/>
      <c r="O691" s="32"/>
      <c r="P691" s="15"/>
    </row>
    <row r="692" spans="1:16" ht="37.5">
      <c r="A692" s="19">
        <v>6326</v>
      </c>
      <c r="B692" s="47" t="s">
        <v>689</v>
      </c>
      <c r="C692" s="21">
        <v>707</v>
      </c>
      <c r="D692" s="22">
        <v>808</v>
      </c>
      <c r="E692" s="4"/>
      <c r="F692" s="4"/>
      <c r="G692" s="24"/>
      <c r="N692" s="4"/>
      <c r="O692" s="28"/>
      <c r="P692" s="49"/>
    </row>
    <row r="693" spans="1:16">
      <c r="A693" s="19">
        <v>6327</v>
      </c>
      <c r="B693" s="47" t="s">
        <v>690</v>
      </c>
      <c r="C693" s="21">
        <v>364</v>
      </c>
      <c r="D693" s="22">
        <v>416</v>
      </c>
      <c r="E693" s="4"/>
      <c r="F693" s="4"/>
      <c r="G693" s="24"/>
      <c r="N693" s="4"/>
      <c r="O693" s="28"/>
      <c r="P693" s="49"/>
    </row>
    <row r="694" spans="1:16" ht="37.5">
      <c r="A694" s="19">
        <v>6328</v>
      </c>
      <c r="B694" s="47" t="s">
        <v>691</v>
      </c>
      <c r="C694" s="21">
        <v>1666</v>
      </c>
      <c r="D694" s="22">
        <v>1904</v>
      </c>
      <c r="E694" s="4"/>
      <c r="F694" s="4"/>
      <c r="G694" s="24"/>
      <c r="N694" s="4"/>
      <c r="O694" s="28"/>
      <c r="P694" s="49"/>
    </row>
    <row r="695" spans="1:16" ht="37.5">
      <c r="A695" s="19">
        <v>6329</v>
      </c>
      <c r="B695" s="47" t="s">
        <v>692</v>
      </c>
      <c r="C695" s="21">
        <v>1743</v>
      </c>
      <c r="D695" s="22">
        <v>1992</v>
      </c>
      <c r="E695" s="4"/>
      <c r="F695" s="4"/>
      <c r="G695" s="24"/>
      <c r="N695" s="4"/>
      <c r="O695" s="28"/>
      <c r="P695" s="49"/>
    </row>
    <row r="696" spans="1:16" ht="37.5">
      <c r="A696" s="19">
        <v>6330</v>
      </c>
      <c r="B696" s="47" t="s">
        <v>693</v>
      </c>
      <c r="C696" s="21">
        <v>1218</v>
      </c>
      <c r="D696" s="22">
        <v>1392</v>
      </c>
      <c r="E696" s="4"/>
      <c r="F696" s="4"/>
      <c r="G696" s="24"/>
      <c r="N696" s="4"/>
      <c r="O696" s="28"/>
      <c r="P696" s="49"/>
    </row>
    <row r="697" spans="1:16" ht="37.5">
      <c r="A697" s="19">
        <v>6218</v>
      </c>
      <c r="B697" s="34" t="s">
        <v>694</v>
      </c>
      <c r="C697" s="21">
        <v>266</v>
      </c>
      <c r="D697" s="22">
        <v>304</v>
      </c>
      <c r="E697" s="4"/>
      <c r="F697" s="4"/>
      <c r="G697" s="24"/>
      <c r="N697" s="4"/>
      <c r="O697" s="32"/>
      <c r="P697" s="15"/>
    </row>
    <row r="698" spans="1:16" ht="37.5">
      <c r="A698" s="19">
        <v>6219</v>
      </c>
      <c r="B698" s="34" t="s">
        <v>695</v>
      </c>
      <c r="C698" s="21">
        <v>385</v>
      </c>
      <c r="D698" s="22">
        <v>440</v>
      </c>
      <c r="E698" s="4"/>
      <c r="F698" s="4"/>
      <c r="G698" s="24"/>
      <c r="N698" s="4"/>
      <c r="O698" s="32"/>
      <c r="P698" s="15"/>
    </row>
    <row r="699" spans="1:16" ht="56.25">
      <c r="A699" s="19">
        <v>6220</v>
      </c>
      <c r="B699" s="34" t="s">
        <v>696</v>
      </c>
      <c r="C699" s="21">
        <v>602</v>
      </c>
      <c r="D699" s="22">
        <v>688</v>
      </c>
      <c r="E699" s="4"/>
      <c r="F699" s="4"/>
      <c r="G699" s="24"/>
      <c r="N699" s="4"/>
      <c r="O699" s="32"/>
      <c r="P699" s="15"/>
    </row>
    <row r="700" spans="1:16">
      <c r="A700" s="19">
        <v>6221</v>
      </c>
      <c r="B700" s="34" t="s">
        <v>697</v>
      </c>
      <c r="C700" s="21">
        <v>4256</v>
      </c>
      <c r="D700" s="22">
        <v>4864</v>
      </c>
      <c r="E700" s="4"/>
      <c r="F700" s="4"/>
      <c r="G700" s="24"/>
      <c r="N700" s="4"/>
      <c r="O700" s="28"/>
      <c r="P700" s="15"/>
    </row>
    <row r="701" spans="1:16" ht="56.25">
      <c r="A701" s="19">
        <v>6203</v>
      </c>
      <c r="B701" s="34" t="s">
        <v>698</v>
      </c>
      <c r="C701" s="21">
        <v>847</v>
      </c>
      <c r="D701" s="22">
        <v>968</v>
      </c>
      <c r="E701" s="4"/>
      <c r="F701" s="4"/>
      <c r="G701" s="24"/>
      <c r="N701" s="4"/>
      <c r="O701" s="32"/>
      <c r="P701" s="15"/>
    </row>
    <row r="702" spans="1:16" ht="37.5">
      <c r="A702" s="19">
        <v>6204</v>
      </c>
      <c r="B702" s="34" t="s">
        <v>699</v>
      </c>
      <c r="C702" s="21">
        <v>266</v>
      </c>
      <c r="D702" s="22">
        <v>304</v>
      </c>
      <c r="E702" s="4"/>
      <c r="F702" s="4"/>
      <c r="G702" s="24"/>
      <c r="N702" s="4"/>
      <c r="O702" s="32"/>
      <c r="P702" s="15"/>
    </row>
    <row r="703" spans="1:16">
      <c r="A703" s="19">
        <v>6201</v>
      </c>
      <c r="B703" s="34" t="s">
        <v>700</v>
      </c>
      <c r="C703" s="21">
        <v>230.99999999999997</v>
      </c>
      <c r="D703" s="22">
        <v>264</v>
      </c>
      <c r="E703" s="4"/>
      <c r="F703" s="4"/>
      <c r="G703" s="24"/>
      <c r="N703" s="4"/>
      <c r="O703" s="32"/>
      <c r="P703" s="15"/>
    </row>
    <row r="704" spans="1:16">
      <c r="A704" s="19">
        <v>6188</v>
      </c>
      <c r="B704" s="30" t="s">
        <v>701</v>
      </c>
      <c r="C704" s="21">
        <v>427</v>
      </c>
      <c r="D704" s="22">
        <v>488</v>
      </c>
      <c r="E704" s="4"/>
      <c r="F704" s="4"/>
      <c r="G704" s="24"/>
      <c r="N704" s="4"/>
      <c r="O704" s="28"/>
      <c r="P704" s="31"/>
    </row>
    <row r="705" spans="1:16">
      <c r="A705" s="19">
        <v>6189</v>
      </c>
      <c r="B705" s="30" t="s">
        <v>702</v>
      </c>
      <c r="C705" s="21">
        <v>427</v>
      </c>
      <c r="D705" s="22">
        <v>488</v>
      </c>
      <c r="E705" s="4"/>
      <c r="F705" s="4"/>
      <c r="G705" s="24"/>
      <c r="N705" s="4"/>
      <c r="O705" s="28"/>
      <c r="P705" s="31"/>
    </row>
    <row r="706" spans="1:16" ht="37.5">
      <c r="A706" s="19">
        <v>6190</v>
      </c>
      <c r="B706" s="30" t="s">
        <v>703</v>
      </c>
      <c r="C706" s="21">
        <v>427</v>
      </c>
      <c r="D706" s="22">
        <v>488</v>
      </c>
      <c r="E706" s="4"/>
      <c r="F706" s="4"/>
      <c r="G706" s="24"/>
      <c r="N706" s="4"/>
      <c r="O706" s="28"/>
      <c r="P706" s="31"/>
    </row>
    <row r="707" spans="1:16">
      <c r="A707" s="19">
        <v>6191</v>
      </c>
      <c r="B707" s="30" t="s">
        <v>704</v>
      </c>
      <c r="C707" s="21">
        <v>427</v>
      </c>
      <c r="D707" s="22">
        <v>488</v>
      </c>
      <c r="E707" s="4"/>
      <c r="F707" s="4"/>
      <c r="G707" s="24"/>
      <c r="N707" s="4"/>
      <c r="O707" s="28"/>
      <c r="P707" s="31"/>
    </row>
    <row r="708" spans="1:16" ht="37.5">
      <c r="A708" s="19">
        <v>6192</v>
      </c>
      <c r="B708" s="30" t="s">
        <v>705</v>
      </c>
      <c r="C708" s="21">
        <v>427</v>
      </c>
      <c r="D708" s="22">
        <v>488</v>
      </c>
      <c r="E708" s="4"/>
      <c r="F708" s="4"/>
      <c r="G708" s="24"/>
      <c r="N708" s="4"/>
      <c r="O708" s="28"/>
      <c r="P708" s="31"/>
    </row>
    <row r="709" spans="1:16">
      <c r="A709" s="19">
        <v>6193</v>
      </c>
      <c r="B709" s="30" t="s">
        <v>706</v>
      </c>
      <c r="C709" s="21">
        <v>427</v>
      </c>
      <c r="D709" s="22">
        <v>488</v>
      </c>
      <c r="E709" s="4"/>
      <c r="F709" s="4"/>
      <c r="G709" s="24"/>
      <c r="N709" s="4"/>
      <c r="O709" s="28"/>
      <c r="P709" s="31"/>
    </row>
    <row r="710" spans="1:16" ht="37.5">
      <c r="A710" s="19">
        <v>6195</v>
      </c>
      <c r="B710" s="30" t="s">
        <v>707</v>
      </c>
      <c r="C710" s="21">
        <v>427</v>
      </c>
      <c r="D710" s="22">
        <v>488</v>
      </c>
      <c r="E710" s="4"/>
      <c r="F710" s="4"/>
      <c r="G710" s="24"/>
      <c r="N710" s="4"/>
      <c r="O710" s="28"/>
      <c r="P710" s="31"/>
    </row>
    <row r="711" spans="1:16" ht="37.5">
      <c r="A711" s="19">
        <v>6198</v>
      </c>
      <c r="B711" s="30" t="s">
        <v>708</v>
      </c>
      <c r="C711" s="21">
        <v>427</v>
      </c>
      <c r="D711" s="22">
        <v>488</v>
      </c>
      <c r="E711" s="4"/>
      <c r="F711" s="4"/>
      <c r="G711" s="24"/>
      <c r="N711" s="4"/>
      <c r="O711" s="28"/>
      <c r="P711" s="31"/>
    </row>
    <row r="712" spans="1:16" ht="19.5">
      <c r="A712" s="328" t="s">
        <v>709</v>
      </c>
      <c r="B712" s="329"/>
      <c r="C712" s="329"/>
      <c r="D712" s="330"/>
      <c r="E712" s="4"/>
      <c r="F712" s="4"/>
      <c r="G712" s="24"/>
      <c r="N712" s="4"/>
      <c r="O712" s="332"/>
      <c r="P712" s="332"/>
    </row>
    <row r="713" spans="1:16" ht="37.5">
      <c r="A713" s="46">
        <v>6331</v>
      </c>
      <c r="B713" s="47" t="s">
        <v>710</v>
      </c>
      <c r="C713" s="21">
        <v>1526</v>
      </c>
      <c r="D713" s="22">
        <v>1744</v>
      </c>
      <c r="E713" s="4"/>
      <c r="F713" s="4"/>
      <c r="G713" s="24"/>
      <c r="N713" s="4"/>
      <c r="O713" s="48"/>
      <c r="P713" s="49"/>
    </row>
    <row r="714" spans="1:16" ht="37.5">
      <c r="A714" s="46">
        <v>6332</v>
      </c>
      <c r="B714" s="47" t="s">
        <v>711</v>
      </c>
      <c r="C714" s="21">
        <v>1463</v>
      </c>
      <c r="D714" s="22">
        <v>1672</v>
      </c>
      <c r="E714" s="4"/>
      <c r="F714" s="4"/>
      <c r="G714" s="24"/>
      <c r="N714" s="4"/>
      <c r="O714" s="48"/>
      <c r="P714" s="49"/>
    </row>
    <row r="715" spans="1:16" ht="37.5">
      <c r="A715" s="46">
        <v>6333</v>
      </c>
      <c r="B715" s="47" t="s">
        <v>712</v>
      </c>
      <c r="C715" s="21">
        <v>1526</v>
      </c>
      <c r="D715" s="22">
        <v>1744</v>
      </c>
      <c r="E715" s="4"/>
      <c r="F715" s="4"/>
      <c r="G715" s="24"/>
      <c r="N715" s="4"/>
      <c r="O715" s="48"/>
      <c r="P715" s="49"/>
    </row>
    <row r="716" spans="1:16" ht="37.5">
      <c r="A716" s="46">
        <v>6334</v>
      </c>
      <c r="B716" s="47" t="s">
        <v>713</v>
      </c>
      <c r="C716" s="21">
        <v>1547</v>
      </c>
      <c r="D716" s="22">
        <v>1768</v>
      </c>
      <c r="E716" s="4"/>
      <c r="F716" s="4"/>
      <c r="G716" s="24"/>
      <c r="N716" s="4"/>
      <c r="O716" s="48"/>
      <c r="P716" s="49"/>
    </row>
    <row r="717" spans="1:16" ht="37.5">
      <c r="A717" s="46">
        <v>6335</v>
      </c>
      <c r="B717" s="47" t="s">
        <v>713</v>
      </c>
      <c r="C717" s="21">
        <v>1617</v>
      </c>
      <c r="D717" s="22">
        <v>1848</v>
      </c>
      <c r="E717" s="4"/>
      <c r="F717" s="4"/>
      <c r="G717" s="24"/>
      <c r="N717" s="4"/>
      <c r="O717" s="48"/>
      <c r="P717" s="49"/>
    </row>
    <row r="718" spans="1:16" ht="37.5">
      <c r="A718" s="46">
        <v>6336</v>
      </c>
      <c r="B718" s="47" t="s">
        <v>714</v>
      </c>
      <c r="C718" s="21">
        <v>2268</v>
      </c>
      <c r="D718" s="22">
        <v>2592</v>
      </c>
      <c r="E718" s="4"/>
      <c r="F718" s="4"/>
      <c r="G718" s="24"/>
      <c r="N718" s="4"/>
      <c r="O718" s="48"/>
      <c r="P718" s="49"/>
    </row>
    <row r="719" spans="1:16" ht="37.5">
      <c r="A719" s="46">
        <v>6337</v>
      </c>
      <c r="B719" s="47" t="s">
        <v>714</v>
      </c>
      <c r="C719" s="21">
        <v>2268</v>
      </c>
      <c r="D719" s="22">
        <v>2592</v>
      </c>
      <c r="E719" s="4"/>
      <c r="F719" s="4"/>
      <c r="G719" s="24"/>
      <c r="N719" s="4"/>
      <c r="O719" s="48"/>
      <c r="P719" s="49"/>
    </row>
    <row r="720" spans="1:16" ht="19.5">
      <c r="A720" s="328" t="s">
        <v>715</v>
      </c>
      <c r="B720" s="329"/>
      <c r="C720" s="329"/>
      <c r="D720" s="330"/>
      <c r="E720" s="4"/>
      <c r="F720" s="4"/>
      <c r="G720" s="24"/>
      <c r="N720" s="4"/>
      <c r="O720" s="332"/>
      <c r="P720" s="332"/>
    </row>
    <row r="721" spans="1:16" ht="59.25" customHeight="1">
      <c r="A721" s="46">
        <v>6338</v>
      </c>
      <c r="B721" s="47" t="s">
        <v>716</v>
      </c>
      <c r="C721" s="21">
        <v>2807</v>
      </c>
      <c r="D721" s="22">
        <v>3208</v>
      </c>
      <c r="E721" s="4"/>
      <c r="F721" s="4"/>
      <c r="G721" s="24"/>
      <c r="N721" s="4"/>
      <c r="O721" s="48"/>
      <c r="P721" s="49"/>
    </row>
    <row r="722" spans="1:16" ht="37.5">
      <c r="A722" s="46">
        <v>6339</v>
      </c>
      <c r="B722" s="47" t="s">
        <v>717</v>
      </c>
      <c r="C722" s="21">
        <v>496.99999999999994</v>
      </c>
      <c r="D722" s="22">
        <v>568</v>
      </c>
      <c r="E722" s="4"/>
      <c r="F722" s="4"/>
      <c r="G722" s="24"/>
      <c r="N722" s="4"/>
      <c r="O722" s="48"/>
      <c r="P722" s="49"/>
    </row>
    <row r="723" spans="1:16" ht="19.5">
      <c r="A723" s="328" t="s">
        <v>718</v>
      </c>
      <c r="B723" s="329"/>
      <c r="C723" s="329"/>
      <c r="D723" s="330"/>
      <c r="E723" s="4"/>
      <c r="F723" s="4"/>
      <c r="G723" s="24"/>
      <c r="N723" s="4"/>
      <c r="O723" s="332"/>
      <c r="P723" s="332"/>
    </row>
    <row r="724" spans="1:16" ht="19.5">
      <c r="A724" s="328" t="s">
        <v>719</v>
      </c>
      <c r="B724" s="329"/>
      <c r="C724" s="329"/>
      <c r="D724" s="330"/>
      <c r="E724" s="4"/>
      <c r="F724" s="4"/>
      <c r="G724" s="24"/>
      <c r="N724" s="4"/>
      <c r="O724" s="332"/>
      <c r="P724" s="332"/>
    </row>
    <row r="725" spans="1:16" ht="75">
      <c r="A725" s="19">
        <v>6266</v>
      </c>
      <c r="B725" s="58" t="s">
        <v>720</v>
      </c>
      <c r="C725" s="21">
        <v>1197</v>
      </c>
      <c r="D725" s="22">
        <v>1368</v>
      </c>
      <c r="E725" s="4"/>
      <c r="F725" s="4"/>
      <c r="G725" s="24"/>
      <c r="N725" s="4"/>
      <c r="O725" s="64"/>
      <c r="P725" s="63"/>
    </row>
    <row r="726" spans="1:16" ht="37.5">
      <c r="A726" s="19">
        <v>6340</v>
      </c>
      <c r="B726" s="58" t="s">
        <v>721</v>
      </c>
      <c r="C726" s="21">
        <v>1050</v>
      </c>
      <c r="D726" s="22">
        <v>1200</v>
      </c>
      <c r="E726" s="4"/>
      <c r="F726" s="4"/>
      <c r="G726" s="24"/>
      <c r="N726" s="4"/>
      <c r="O726" s="64"/>
      <c r="P726" s="63"/>
    </row>
    <row r="727" spans="1:16" ht="37.5">
      <c r="A727" s="19">
        <v>6267</v>
      </c>
      <c r="B727" s="34" t="s">
        <v>722</v>
      </c>
      <c r="C727" s="21">
        <v>986.99999999999989</v>
      </c>
      <c r="D727" s="22">
        <v>1128</v>
      </c>
      <c r="E727" s="4"/>
      <c r="F727" s="4"/>
      <c r="G727" s="24"/>
      <c r="N727" s="4"/>
      <c r="O727" s="64"/>
      <c r="P727" s="15"/>
    </row>
    <row r="728" spans="1:16" ht="19.5">
      <c r="A728" s="328" t="s">
        <v>723</v>
      </c>
      <c r="B728" s="329"/>
      <c r="C728" s="329"/>
      <c r="D728" s="330"/>
      <c r="E728" s="4"/>
      <c r="F728" s="4"/>
      <c r="G728" s="24"/>
      <c r="N728" s="4"/>
      <c r="O728" s="332"/>
      <c r="P728" s="332"/>
    </row>
    <row r="729" spans="1:16" ht="112.5">
      <c r="A729" s="19">
        <v>6215</v>
      </c>
      <c r="B729" s="61" t="s">
        <v>724</v>
      </c>
      <c r="C729" s="21">
        <v>1176</v>
      </c>
      <c r="D729" s="22">
        <v>1344</v>
      </c>
      <c r="E729" s="4"/>
      <c r="F729" s="4"/>
      <c r="G729" s="24"/>
      <c r="N729" s="4"/>
      <c r="O729" s="28"/>
      <c r="P729" s="62"/>
    </row>
    <row r="730" spans="1:16" ht="131.25">
      <c r="A730" s="19">
        <v>6216</v>
      </c>
      <c r="B730" s="61" t="s">
        <v>725</v>
      </c>
      <c r="C730" s="21">
        <v>1029</v>
      </c>
      <c r="D730" s="22">
        <v>1176</v>
      </c>
      <c r="E730" s="4"/>
      <c r="F730" s="4"/>
      <c r="G730" s="24"/>
      <c r="N730" s="4"/>
      <c r="O730" s="28"/>
      <c r="P730" s="62"/>
    </row>
    <row r="731" spans="1:16" ht="135" customHeight="1">
      <c r="A731" s="19">
        <v>6217</v>
      </c>
      <c r="B731" s="61" t="s">
        <v>726</v>
      </c>
      <c r="C731" s="21">
        <v>1847.9999999999998</v>
      </c>
      <c r="D731" s="22">
        <v>2112</v>
      </c>
      <c r="E731" s="4"/>
      <c r="F731" s="4"/>
      <c r="G731" s="24"/>
      <c r="N731" s="4"/>
      <c r="O731" s="28"/>
      <c r="P731" s="62"/>
    </row>
    <row r="732" spans="1:16" ht="171.75" customHeight="1">
      <c r="A732" s="19">
        <v>6222</v>
      </c>
      <c r="B732" s="61" t="s">
        <v>727</v>
      </c>
      <c r="C732" s="21">
        <v>1715</v>
      </c>
      <c r="D732" s="22">
        <v>1960</v>
      </c>
      <c r="E732" s="4"/>
      <c r="F732" s="4"/>
      <c r="G732" s="24"/>
      <c r="N732" s="4"/>
      <c r="O732" s="28"/>
      <c r="P732" s="62"/>
    </row>
    <row r="733" spans="1:16">
      <c r="A733" s="19">
        <v>6268</v>
      </c>
      <c r="B733" s="58" t="s">
        <v>728</v>
      </c>
      <c r="C733" s="21">
        <v>2022.9999999999998</v>
      </c>
      <c r="D733" s="22">
        <v>2312</v>
      </c>
      <c r="E733" s="4"/>
      <c r="F733" s="4"/>
      <c r="G733" s="24"/>
      <c r="N733" s="4"/>
      <c r="O733" s="28"/>
    </row>
    <row r="734" spans="1:16" ht="19.5">
      <c r="A734" s="334" t="s">
        <v>729</v>
      </c>
      <c r="B734" s="335"/>
      <c r="C734" s="335"/>
      <c r="D734" s="336"/>
      <c r="E734" s="4"/>
      <c r="F734" s="4"/>
      <c r="G734" s="24"/>
      <c r="N734" s="4"/>
      <c r="O734" s="337"/>
      <c r="P734" s="337"/>
    </row>
    <row r="735" spans="1:16" ht="56.25">
      <c r="A735" s="19">
        <v>6341</v>
      </c>
      <c r="B735" s="30" t="s">
        <v>730</v>
      </c>
      <c r="C735" s="21">
        <v>2408</v>
      </c>
      <c r="D735" s="22">
        <v>2752</v>
      </c>
      <c r="E735" s="4"/>
      <c r="F735" s="4"/>
      <c r="G735" s="24"/>
      <c r="N735" s="4"/>
      <c r="O735" s="28"/>
      <c r="P735" s="31"/>
    </row>
    <row r="736" spans="1:16" ht="75">
      <c r="A736" s="19">
        <v>6342</v>
      </c>
      <c r="B736" s="30" t="s">
        <v>731</v>
      </c>
      <c r="C736" s="21">
        <v>3059</v>
      </c>
      <c r="D736" s="22">
        <v>3496</v>
      </c>
      <c r="E736" s="4"/>
      <c r="F736" s="4"/>
      <c r="G736" s="24"/>
      <c r="N736" s="4"/>
      <c r="O736" s="28"/>
      <c r="P736" s="31"/>
    </row>
    <row r="737" spans="1:16" ht="93.75">
      <c r="A737" s="19">
        <v>6343</v>
      </c>
      <c r="B737" s="30" t="s">
        <v>732</v>
      </c>
      <c r="C737" s="21">
        <v>3486</v>
      </c>
      <c r="D737" s="22">
        <v>3984</v>
      </c>
      <c r="E737" s="4"/>
      <c r="F737" s="4"/>
      <c r="G737" s="24"/>
      <c r="N737" s="4"/>
      <c r="O737" s="28"/>
      <c r="P737" s="31"/>
    </row>
    <row r="738" spans="1:16" ht="112.5">
      <c r="A738" s="19">
        <v>6344</v>
      </c>
      <c r="B738" s="30" t="s">
        <v>733</v>
      </c>
      <c r="C738" s="21">
        <v>4263</v>
      </c>
      <c r="D738" s="22">
        <v>4872</v>
      </c>
      <c r="E738" s="4"/>
      <c r="F738" s="4"/>
      <c r="G738" s="24"/>
      <c r="N738" s="4"/>
      <c r="O738" s="28"/>
      <c r="P738" s="31"/>
    </row>
    <row r="739" spans="1:16" ht="19.5">
      <c r="A739" s="328" t="s">
        <v>734</v>
      </c>
      <c r="B739" s="329"/>
      <c r="C739" s="329"/>
      <c r="D739" s="330"/>
      <c r="E739" s="4"/>
      <c r="F739" s="4"/>
      <c r="G739" s="24"/>
      <c r="N739" s="4"/>
      <c r="O739" s="332"/>
      <c r="P739" s="332"/>
    </row>
    <row r="740" spans="1:16" ht="56.25">
      <c r="A740" s="19">
        <v>6345</v>
      </c>
      <c r="B740" s="30" t="s">
        <v>735</v>
      </c>
      <c r="C740" s="21">
        <v>2590</v>
      </c>
      <c r="D740" s="22">
        <v>2960</v>
      </c>
      <c r="E740" s="4"/>
      <c r="F740" s="4"/>
      <c r="G740" s="24"/>
      <c r="N740" s="4"/>
      <c r="O740" s="28"/>
      <c r="P740" s="31"/>
    </row>
    <row r="741" spans="1:16" ht="56.25">
      <c r="A741" s="19">
        <v>6346</v>
      </c>
      <c r="B741" s="30" t="s">
        <v>736</v>
      </c>
      <c r="C741" s="21">
        <v>1854.9999999999998</v>
      </c>
      <c r="D741" s="22">
        <v>2120</v>
      </c>
      <c r="E741" s="4"/>
      <c r="F741" s="4"/>
      <c r="G741" s="24"/>
      <c r="N741" s="4"/>
      <c r="O741" s="28"/>
      <c r="P741" s="31"/>
    </row>
    <row r="742" spans="1:16" ht="19.5">
      <c r="A742" s="328" t="s">
        <v>737</v>
      </c>
      <c r="B742" s="329"/>
      <c r="C742" s="329"/>
      <c r="D742" s="330"/>
      <c r="E742" s="4"/>
      <c r="F742" s="4"/>
      <c r="G742" s="24"/>
      <c r="N742" s="4"/>
      <c r="O742" s="332"/>
      <c r="P742" s="332"/>
    </row>
    <row r="743" spans="1:16">
      <c r="A743" s="19">
        <v>6065</v>
      </c>
      <c r="B743" s="30" t="s">
        <v>738</v>
      </c>
      <c r="C743" s="21">
        <v>4102</v>
      </c>
      <c r="D743" s="22">
        <v>4688</v>
      </c>
      <c r="E743" s="4"/>
      <c r="F743" s="4"/>
      <c r="G743" s="24"/>
      <c r="N743" s="4"/>
      <c r="O743" s="28"/>
      <c r="P743" s="31"/>
    </row>
    <row r="744" spans="1:16" ht="19.5">
      <c r="A744" s="328" t="s">
        <v>739</v>
      </c>
      <c r="B744" s="329"/>
      <c r="C744" s="329"/>
      <c r="D744" s="330"/>
      <c r="E744" s="4"/>
      <c r="F744" s="4"/>
      <c r="G744" s="24"/>
      <c r="N744" s="4"/>
      <c r="O744" s="332"/>
      <c r="P744" s="332"/>
    </row>
    <row r="745" spans="1:16" ht="56.25">
      <c r="A745" s="19">
        <v>6348</v>
      </c>
      <c r="B745" s="30" t="s">
        <v>740</v>
      </c>
      <c r="C745" s="21">
        <v>3486</v>
      </c>
      <c r="D745" s="22">
        <v>3984</v>
      </c>
      <c r="E745" s="4"/>
      <c r="F745" s="4"/>
      <c r="G745" s="24"/>
      <c r="N745" s="4"/>
      <c r="O745" s="28"/>
      <c r="P745" s="31"/>
    </row>
    <row r="746" spans="1:16" ht="19.5">
      <c r="A746" s="328" t="s">
        <v>741</v>
      </c>
      <c r="B746" s="329"/>
      <c r="C746" s="329"/>
      <c r="D746" s="330"/>
      <c r="E746" s="4"/>
      <c r="F746" s="4"/>
      <c r="G746" s="24"/>
      <c r="N746" s="4"/>
      <c r="O746" s="332"/>
      <c r="P746" s="332"/>
    </row>
    <row r="747" spans="1:16" ht="93.75">
      <c r="A747" s="19">
        <v>6349</v>
      </c>
      <c r="B747" s="30" t="s">
        <v>742</v>
      </c>
      <c r="C747" s="21">
        <v>4592</v>
      </c>
      <c r="D747" s="22">
        <v>5248</v>
      </c>
      <c r="E747" s="4"/>
      <c r="F747" s="4"/>
      <c r="G747" s="24"/>
      <c r="N747" s="4"/>
      <c r="O747" s="28"/>
      <c r="P747" s="31"/>
    </row>
    <row r="748" spans="1:16" ht="19.5">
      <c r="A748" s="328" t="s">
        <v>743</v>
      </c>
      <c r="B748" s="329"/>
      <c r="C748" s="329"/>
      <c r="D748" s="330"/>
      <c r="E748" s="4"/>
      <c r="F748" s="4"/>
      <c r="G748" s="24"/>
      <c r="N748" s="4"/>
      <c r="O748" s="332"/>
      <c r="P748" s="332"/>
    </row>
    <row r="749" spans="1:16" ht="75">
      <c r="A749" s="19">
        <v>6350</v>
      </c>
      <c r="B749" s="30" t="s">
        <v>744</v>
      </c>
      <c r="C749" s="21">
        <v>2807</v>
      </c>
      <c r="D749" s="22">
        <v>3208</v>
      </c>
      <c r="E749" s="4"/>
      <c r="F749" s="4"/>
      <c r="G749" s="24"/>
      <c r="N749" s="4"/>
      <c r="O749" s="28"/>
      <c r="P749" s="31"/>
    </row>
    <row r="750" spans="1:16" ht="75">
      <c r="A750" s="19">
        <v>6351</v>
      </c>
      <c r="B750" s="30" t="s">
        <v>745</v>
      </c>
      <c r="C750" s="21">
        <v>2317</v>
      </c>
      <c r="D750" s="22">
        <v>2648</v>
      </c>
      <c r="E750" s="4"/>
      <c r="F750" s="4"/>
      <c r="G750" s="24"/>
      <c r="N750" s="4"/>
      <c r="O750" s="28"/>
      <c r="P750" s="31"/>
    </row>
    <row r="751" spans="1:16" ht="56.25">
      <c r="A751" s="19">
        <v>6352</v>
      </c>
      <c r="B751" s="30" t="s">
        <v>746</v>
      </c>
      <c r="C751" s="21">
        <v>3178</v>
      </c>
      <c r="D751" s="22">
        <v>3632</v>
      </c>
      <c r="E751" s="4"/>
      <c r="F751" s="4"/>
      <c r="G751" s="24"/>
      <c r="N751" s="4"/>
      <c r="O751" s="28"/>
      <c r="P751" s="31"/>
    </row>
    <row r="752" spans="1:16" ht="19.5">
      <c r="A752" s="328" t="s">
        <v>747</v>
      </c>
      <c r="B752" s="329"/>
      <c r="C752" s="329"/>
      <c r="D752" s="330"/>
      <c r="E752" s="4"/>
      <c r="F752" s="4"/>
      <c r="G752" s="24"/>
      <c r="N752" s="4"/>
      <c r="O752" s="332"/>
      <c r="P752" s="332"/>
    </row>
    <row r="753" spans="1:16" ht="75">
      <c r="A753" s="19">
        <v>6353</v>
      </c>
      <c r="B753" s="30" t="s">
        <v>748</v>
      </c>
      <c r="C753" s="21">
        <v>3171</v>
      </c>
      <c r="D753" s="22">
        <v>3624</v>
      </c>
      <c r="E753" s="4"/>
      <c r="F753" s="4"/>
      <c r="G753" s="24"/>
      <c r="N753" s="4"/>
      <c r="O753" s="28"/>
      <c r="P753" s="31"/>
    </row>
    <row r="754" spans="1:16" ht="56.25">
      <c r="A754" s="19">
        <v>6354</v>
      </c>
      <c r="B754" s="30" t="s">
        <v>749</v>
      </c>
      <c r="C754" s="21">
        <v>1505</v>
      </c>
      <c r="D754" s="22">
        <v>1720</v>
      </c>
      <c r="E754" s="4"/>
      <c r="F754" s="4"/>
      <c r="G754" s="24"/>
      <c r="N754" s="4"/>
      <c r="O754" s="28"/>
      <c r="P754" s="31"/>
    </row>
    <row r="755" spans="1:16">
      <c r="A755" s="323" t="s">
        <v>750</v>
      </c>
      <c r="B755" s="324"/>
      <c r="C755" s="324"/>
      <c r="D755" s="325"/>
      <c r="E755" s="4"/>
      <c r="F755" s="4"/>
      <c r="G755" s="24"/>
      <c r="N755" s="4"/>
      <c r="O755" s="33"/>
      <c r="P755" s="15"/>
    </row>
    <row r="756" spans="1:16">
      <c r="A756" s="19">
        <v>7001</v>
      </c>
      <c r="B756" s="30" t="s">
        <v>751</v>
      </c>
      <c r="C756" s="21">
        <v>909.99999999999989</v>
      </c>
      <c r="D756" s="22">
        <v>1040</v>
      </c>
      <c r="E756" s="4"/>
      <c r="F756" s="4"/>
      <c r="G756" s="24"/>
      <c r="N756" s="4"/>
      <c r="O756" s="28"/>
      <c r="P756" s="31"/>
    </row>
    <row r="757" spans="1:16" ht="37.5">
      <c r="A757" s="19">
        <v>7002</v>
      </c>
      <c r="B757" s="30" t="s">
        <v>752</v>
      </c>
      <c r="C757" s="21">
        <v>1323</v>
      </c>
      <c r="D757" s="22">
        <v>1512</v>
      </c>
      <c r="E757" s="4"/>
      <c r="F757" s="4"/>
      <c r="G757" s="24"/>
      <c r="N757" s="4"/>
      <c r="O757" s="28"/>
      <c r="P757" s="31"/>
    </row>
    <row r="758" spans="1:16">
      <c r="A758" s="19">
        <v>7003</v>
      </c>
      <c r="B758" s="30" t="s">
        <v>753</v>
      </c>
      <c r="C758" s="21">
        <v>728</v>
      </c>
      <c r="D758" s="22">
        <v>832</v>
      </c>
      <c r="E758" s="4"/>
      <c r="F758" s="4"/>
      <c r="G758" s="24"/>
      <c r="N758" s="4"/>
      <c r="O758" s="28"/>
      <c r="P758" s="31"/>
    </row>
    <row r="759" spans="1:16">
      <c r="A759" s="19">
        <v>7004</v>
      </c>
      <c r="B759" s="30" t="s">
        <v>754</v>
      </c>
      <c r="C759" s="21">
        <v>728</v>
      </c>
      <c r="D759" s="22">
        <v>832</v>
      </c>
      <c r="E759" s="4"/>
      <c r="F759" s="4"/>
      <c r="G759" s="24"/>
      <c r="N759" s="4"/>
      <c r="O759" s="28"/>
      <c r="P759" s="31"/>
    </row>
    <row r="760" spans="1:16" ht="37.5">
      <c r="A760" s="19">
        <v>7005</v>
      </c>
      <c r="B760" s="30" t="s">
        <v>755</v>
      </c>
      <c r="C760" s="21">
        <v>1868.9999999999998</v>
      </c>
      <c r="D760" s="22">
        <v>2136</v>
      </c>
      <c r="E760" s="4"/>
      <c r="F760" s="4"/>
      <c r="G760" s="24"/>
      <c r="N760" s="4"/>
      <c r="O760" s="28"/>
      <c r="P760" s="31"/>
    </row>
    <row r="761" spans="1:16">
      <c r="A761" s="19">
        <v>7006</v>
      </c>
      <c r="B761" s="34" t="s">
        <v>756</v>
      </c>
      <c r="C761" s="21">
        <v>875</v>
      </c>
      <c r="D761" s="22">
        <v>1000</v>
      </c>
      <c r="E761" s="4"/>
      <c r="F761" s="4"/>
      <c r="G761" s="24"/>
      <c r="N761" s="4"/>
      <c r="O761" s="28"/>
      <c r="P761" s="15"/>
    </row>
    <row r="762" spans="1:16" ht="37.5">
      <c r="A762" s="19">
        <v>7007</v>
      </c>
      <c r="B762" s="30" t="s">
        <v>757</v>
      </c>
      <c r="C762" s="21">
        <v>930.99999999999989</v>
      </c>
      <c r="D762" s="22">
        <v>1064</v>
      </c>
      <c r="E762" s="4"/>
      <c r="F762" s="4"/>
      <c r="G762" s="24"/>
      <c r="N762" s="4"/>
      <c r="O762" s="28"/>
      <c r="P762" s="31"/>
    </row>
    <row r="763" spans="1:16">
      <c r="A763" s="19">
        <v>7008</v>
      </c>
      <c r="B763" s="30" t="s">
        <v>758</v>
      </c>
      <c r="C763" s="21">
        <v>923.99999999999989</v>
      </c>
      <c r="D763" s="22">
        <v>1056</v>
      </c>
      <c r="E763" s="4"/>
      <c r="F763" s="4"/>
      <c r="G763" s="24"/>
      <c r="N763" s="4"/>
      <c r="O763" s="28"/>
      <c r="P763" s="31"/>
    </row>
    <row r="764" spans="1:16">
      <c r="A764" s="19">
        <v>7009</v>
      </c>
      <c r="B764" s="30" t="s">
        <v>759</v>
      </c>
      <c r="C764" s="21">
        <v>503.99999999999994</v>
      </c>
      <c r="D764" s="22">
        <v>576</v>
      </c>
      <c r="E764" s="4"/>
      <c r="F764" s="4"/>
      <c r="G764" s="24"/>
      <c r="N764" s="4"/>
      <c r="O764" s="28"/>
      <c r="P764" s="31"/>
    </row>
    <row r="765" spans="1:16">
      <c r="A765" s="19">
        <v>7010</v>
      </c>
      <c r="B765" s="30" t="s">
        <v>760</v>
      </c>
      <c r="C765" s="21">
        <v>868</v>
      </c>
      <c r="D765" s="22">
        <v>992</v>
      </c>
      <c r="E765" s="4"/>
      <c r="F765" s="4"/>
      <c r="G765" s="24"/>
      <c r="N765" s="4"/>
      <c r="O765" s="28"/>
      <c r="P765" s="31"/>
    </row>
    <row r="766" spans="1:16">
      <c r="A766" s="19">
        <v>7011</v>
      </c>
      <c r="B766" s="30" t="s">
        <v>761</v>
      </c>
      <c r="C766" s="21">
        <v>819</v>
      </c>
      <c r="D766" s="22">
        <v>936</v>
      </c>
      <c r="E766" s="4"/>
      <c r="F766" s="4"/>
      <c r="G766" s="24"/>
      <c r="N766" s="4"/>
      <c r="O766" s="28"/>
      <c r="P766" s="31"/>
    </row>
    <row r="767" spans="1:16">
      <c r="A767" s="19">
        <v>7012</v>
      </c>
      <c r="B767" s="30" t="s">
        <v>762</v>
      </c>
      <c r="C767" s="21">
        <v>805</v>
      </c>
      <c r="D767" s="22">
        <v>920</v>
      </c>
      <c r="E767" s="4"/>
      <c r="F767" s="4"/>
      <c r="G767" s="24"/>
      <c r="N767" s="4"/>
      <c r="O767" s="28"/>
      <c r="P767" s="31"/>
    </row>
    <row r="768" spans="1:16">
      <c r="A768" s="19">
        <v>7013</v>
      </c>
      <c r="B768" s="30" t="s">
        <v>763</v>
      </c>
      <c r="C768" s="21">
        <v>854</v>
      </c>
      <c r="D768" s="22">
        <v>976</v>
      </c>
      <c r="E768" s="4"/>
      <c r="F768" s="4"/>
      <c r="G768" s="24"/>
      <c r="N768" s="4"/>
      <c r="O768" s="28"/>
      <c r="P768" s="31"/>
    </row>
    <row r="769" spans="1:16">
      <c r="A769" s="19">
        <v>7014</v>
      </c>
      <c r="B769" s="30" t="s">
        <v>764</v>
      </c>
      <c r="C769" s="21">
        <v>882</v>
      </c>
      <c r="D769" s="22">
        <v>1008</v>
      </c>
      <c r="E769" s="4"/>
      <c r="F769" s="4"/>
      <c r="G769" s="24"/>
      <c r="N769" s="4"/>
      <c r="O769" s="28"/>
      <c r="P769" s="31"/>
    </row>
    <row r="770" spans="1:16">
      <c r="A770" s="19">
        <v>7015</v>
      </c>
      <c r="B770" s="30" t="s">
        <v>765</v>
      </c>
      <c r="C770" s="21">
        <v>847</v>
      </c>
      <c r="D770" s="22">
        <v>968</v>
      </c>
      <c r="E770" s="4"/>
      <c r="F770" s="4"/>
      <c r="G770" s="24"/>
      <c r="N770" s="4"/>
      <c r="O770" s="28"/>
      <c r="P770" s="31"/>
    </row>
    <row r="771" spans="1:16">
      <c r="A771" s="19">
        <v>7016</v>
      </c>
      <c r="B771" s="30" t="s">
        <v>766</v>
      </c>
      <c r="C771" s="21">
        <v>896</v>
      </c>
      <c r="D771" s="22">
        <v>1024</v>
      </c>
      <c r="E771" s="4"/>
      <c r="F771" s="4"/>
      <c r="G771" s="24"/>
      <c r="N771" s="4"/>
      <c r="O771" s="28"/>
      <c r="P771" s="31"/>
    </row>
    <row r="772" spans="1:16">
      <c r="A772" s="19">
        <v>7017</v>
      </c>
      <c r="B772" s="30" t="s">
        <v>767</v>
      </c>
      <c r="C772" s="21">
        <v>958.99999999999989</v>
      </c>
      <c r="D772" s="22">
        <v>1096</v>
      </c>
      <c r="E772" s="4"/>
      <c r="F772" s="4"/>
      <c r="G772" s="24"/>
      <c r="N772" s="4"/>
      <c r="O772" s="28"/>
      <c r="P772" s="31"/>
    </row>
    <row r="773" spans="1:16">
      <c r="A773" s="19">
        <v>7018</v>
      </c>
      <c r="B773" s="30" t="s">
        <v>768</v>
      </c>
      <c r="C773" s="21">
        <v>896</v>
      </c>
      <c r="D773" s="22">
        <v>1024</v>
      </c>
      <c r="E773" s="4"/>
      <c r="F773" s="4"/>
      <c r="G773" s="24"/>
      <c r="N773" s="4"/>
      <c r="O773" s="28"/>
      <c r="P773" s="31"/>
    </row>
    <row r="774" spans="1:16">
      <c r="A774" s="19">
        <v>7019</v>
      </c>
      <c r="B774" s="30" t="s">
        <v>769</v>
      </c>
      <c r="C774" s="21">
        <v>993.99999999999989</v>
      </c>
      <c r="D774" s="22">
        <v>1136</v>
      </c>
      <c r="E774" s="4"/>
      <c r="F774" s="4"/>
      <c r="G774" s="24"/>
      <c r="N774" s="4"/>
      <c r="O774" s="28"/>
      <c r="P774" s="31"/>
    </row>
    <row r="775" spans="1:16">
      <c r="A775" s="19">
        <v>7020</v>
      </c>
      <c r="B775" s="30" t="s">
        <v>770</v>
      </c>
      <c r="C775" s="21">
        <v>896</v>
      </c>
      <c r="D775" s="22">
        <v>1024</v>
      </c>
      <c r="E775" s="4"/>
      <c r="F775" s="4"/>
      <c r="G775" s="24"/>
      <c r="N775" s="4"/>
      <c r="O775" s="28"/>
      <c r="P775" s="31"/>
    </row>
    <row r="776" spans="1:16">
      <c r="A776" s="19">
        <v>7021</v>
      </c>
      <c r="B776" s="30" t="s">
        <v>771</v>
      </c>
      <c r="C776" s="21">
        <v>518</v>
      </c>
      <c r="D776" s="22">
        <v>592</v>
      </c>
      <c r="E776" s="4"/>
      <c r="F776" s="4"/>
      <c r="G776" s="24"/>
      <c r="N776" s="4"/>
      <c r="O776" s="28"/>
      <c r="P776" s="31"/>
    </row>
    <row r="777" spans="1:16">
      <c r="A777" s="19">
        <v>7022</v>
      </c>
      <c r="B777" s="30" t="s">
        <v>772</v>
      </c>
      <c r="C777" s="21">
        <v>875</v>
      </c>
      <c r="D777" s="22">
        <v>1000</v>
      </c>
      <c r="E777" s="4"/>
      <c r="F777" s="4"/>
      <c r="G777" s="24"/>
      <c r="N777" s="4"/>
      <c r="O777" s="28"/>
      <c r="P777" s="31"/>
    </row>
    <row r="778" spans="1:16">
      <c r="A778" s="19">
        <v>7023</v>
      </c>
      <c r="B778" s="30" t="s">
        <v>773</v>
      </c>
      <c r="C778" s="21">
        <v>707</v>
      </c>
      <c r="D778" s="22">
        <v>808</v>
      </c>
      <c r="E778" s="4"/>
      <c r="F778" s="4"/>
      <c r="G778" s="24"/>
      <c r="N778" s="4"/>
      <c r="O778" s="28"/>
      <c r="P778" s="31"/>
    </row>
    <row r="779" spans="1:16">
      <c r="A779" s="19">
        <v>7024</v>
      </c>
      <c r="B779" s="30" t="s">
        <v>774</v>
      </c>
      <c r="C779" s="21">
        <v>965.99999999999989</v>
      </c>
      <c r="D779" s="22">
        <v>1104</v>
      </c>
      <c r="E779" s="4"/>
      <c r="F779" s="4"/>
      <c r="G779" s="24"/>
      <c r="N779" s="4"/>
      <c r="O779" s="28"/>
      <c r="P779" s="31"/>
    </row>
    <row r="780" spans="1:16">
      <c r="A780" s="19">
        <v>7025</v>
      </c>
      <c r="B780" s="30" t="s">
        <v>775</v>
      </c>
      <c r="C780" s="21">
        <v>1029</v>
      </c>
      <c r="D780" s="22">
        <v>1176</v>
      </c>
      <c r="E780" s="4"/>
      <c r="F780" s="4"/>
      <c r="G780" s="24"/>
      <c r="N780" s="4"/>
      <c r="O780" s="28"/>
      <c r="P780" s="31"/>
    </row>
    <row r="781" spans="1:16">
      <c r="A781" s="19">
        <v>7026</v>
      </c>
      <c r="B781" s="30" t="s">
        <v>776</v>
      </c>
      <c r="C781" s="21">
        <v>1078</v>
      </c>
      <c r="D781" s="22">
        <v>1232</v>
      </c>
      <c r="E781" s="4"/>
      <c r="F781" s="4"/>
      <c r="G781" s="24"/>
      <c r="N781" s="4"/>
      <c r="O781" s="28"/>
      <c r="P781" s="31"/>
    </row>
    <row r="782" spans="1:16">
      <c r="A782" s="19">
        <v>7027</v>
      </c>
      <c r="B782" s="30" t="s">
        <v>777</v>
      </c>
      <c r="C782" s="21">
        <v>763</v>
      </c>
      <c r="D782" s="22">
        <v>872</v>
      </c>
      <c r="E782" s="4"/>
      <c r="F782" s="4"/>
      <c r="G782" s="24"/>
      <c r="N782" s="4"/>
      <c r="O782" s="28"/>
      <c r="P782" s="31"/>
    </row>
    <row r="783" spans="1:16">
      <c r="A783" s="19">
        <v>7028</v>
      </c>
      <c r="B783" s="30" t="s">
        <v>778</v>
      </c>
      <c r="C783" s="21">
        <v>889</v>
      </c>
      <c r="D783" s="22">
        <v>1016</v>
      </c>
      <c r="E783" s="4"/>
      <c r="F783" s="4"/>
      <c r="G783" s="24"/>
      <c r="N783" s="4"/>
      <c r="O783" s="28"/>
      <c r="P783" s="31"/>
    </row>
    <row r="784" spans="1:16">
      <c r="A784" s="19">
        <v>7029</v>
      </c>
      <c r="B784" s="30" t="s">
        <v>779</v>
      </c>
      <c r="C784" s="21">
        <v>273</v>
      </c>
      <c r="D784" s="22">
        <v>312</v>
      </c>
      <c r="E784" s="4"/>
      <c r="F784" s="4"/>
      <c r="G784" s="24"/>
      <c r="N784" s="4"/>
      <c r="O784" s="28"/>
      <c r="P784" s="31"/>
    </row>
    <row r="785" spans="1:16">
      <c r="A785" s="19">
        <v>7030</v>
      </c>
      <c r="B785" s="30" t="s">
        <v>780</v>
      </c>
      <c r="C785" s="21">
        <v>707</v>
      </c>
      <c r="D785" s="22">
        <v>808</v>
      </c>
      <c r="E785" s="4"/>
      <c r="F785" s="4"/>
      <c r="G785" s="24"/>
      <c r="N785" s="4"/>
      <c r="O785" s="28"/>
      <c r="P785" s="31"/>
    </row>
    <row r="786" spans="1:16">
      <c r="A786" s="19">
        <v>7031</v>
      </c>
      <c r="B786" s="30" t="s">
        <v>781</v>
      </c>
      <c r="C786" s="21">
        <v>882</v>
      </c>
      <c r="D786" s="22">
        <v>1008</v>
      </c>
      <c r="E786" s="4"/>
      <c r="F786" s="4"/>
      <c r="G786" s="24"/>
      <c r="N786" s="4"/>
      <c r="O786" s="28"/>
      <c r="P786" s="31"/>
    </row>
    <row r="787" spans="1:16" ht="37.5">
      <c r="A787" s="19">
        <v>7032</v>
      </c>
      <c r="B787" s="34" t="s">
        <v>782</v>
      </c>
      <c r="C787" s="21">
        <v>1239</v>
      </c>
      <c r="D787" s="22">
        <v>1416</v>
      </c>
      <c r="E787" s="4"/>
      <c r="F787" s="4"/>
      <c r="G787" s="24"/>
      <c r="N787" s="4"/>
      <c r="O787" s="32"/>
      <c r="P787" s="15"/>
    </row>
    <row r="788" spans="1:16" ht="37.5">
      <c r="A788" s="19">
        <v>7033</v>
      </c>
      <c r="B788" s="30" t="s">
        <v>783</v>
      </c>
      <c r="C788" s="21">
        <v>1043</v>
      </c>
      <c r="D788" s="22">
        <v>1192</v>
      </c>
      <c r="E788" s="4"/>
      <c r="F788" s="4"/>
      <c r="G788" s="24"/>
      <c r="N788" s="4"/>
      <c r="O788" s="28"/>
      <c r="P788" s="31"/>
    </row>
    <row r="789" spans="1:16" ht="37.5">
      <c r="A789" s="19">
        <v>7034</v>
      </c>
      <c r="B789" s="30" t="s">
        <v>784</v>
      </c>
      <c r="C789" s="21">
        <v>1274</v>
      </c>
      <c r="D789" s="22">
        <v>1456</v>
      </c>
      <c r="E789" s="4"/>
      <c r="F789" s="4"/>
      <c r="G789" s="24"/>
      <c r="N789" s="4"/>
      <c r="O789" s="28"/>
      <c r="P789" s="31"/>
    </row>
    <row r="790" spans="1:16">
      <c r="A790" s="19">
        <v>7035</v>
      </c>
      <c r="B790" s="30" t="s">
        <v>785</v>
      </c>
      <c r="C790" s="21">
        <v>875</v>
      </c>
      <c r="D790" s="22">
        <v>1000</v>
      </c>
      <c r="E790" s="4"/>
      <c r="F790" s="4"/>
      <c r="G790" s="24"/>
      <c r="N790" s="4"/>
      <c r="O790" s="28"/>
      <c r="P790" s="31"/>
    </row>
    <row r="791" spans="1:16">
      <c r="A791" s="19">
        <v>7036</v>
      </c>
      <c r="B791" s="30" t="s">
        <v>786</v>
      </c>
      <c r="C791" s="21">
        <v>798</v>
      </c>
      <c r="D791" s="22">
        <v>912</v>
      </c>
      <c r="E791" s="4"/>
      <c r="F791" s="4"/>
      <c r="G791" s="24"/>
      <c r="N791" s="4"/>
      <c r="O791" s="28"/>
      <c r="P791" s="31"/>
    </row>
    <row r="792" spans="1:16">
      <c r="A792" s="19">
        <v>7037</v>
      </c>
      <c r="B792" s="30" t="s">
        <v>787</v>
      </c>
      <c r="C792" s="21">
        <v>993.99999999999989</v>
      </c>
      <c r="D792" s="22">
        <v>1136</v>
      </c>
      <c r="E792" s="4"/>
      <c r="F792" s="4"/>
      <c r="G792" s="24"/>
      <c r="N792" s="4"/>
      <c r="O792" s="28"/>
      <c r="P792" s="31"/>
    </row>
    <row r="793" spans="1:16" ht="37.5">
      <c r="A793" s="19">
        <v>7038</v>
      </c>
      <c r="B793" s="34" t="s">
        <v>788</v>
      </c>
      <c r="C793" s="21">
        <v>714</v>
      </c>
      <c r="D793" s="22">
        <v>816</v>
      </c>
      <c r="E793" s="4"/>
      <c r="F793" s="4"/>
      <c r="G793" s="24"/>
      <c r="N793" s="4"/>
      <c r="O793" s="28"/>
      <c r="P793" s="15"/>
    </row>
    <row r="794" spans="1:16">
      <c r="A794" s="19">
        <v>7039</v>
      </c>
      <c r="B794" s="30" t="s">
        <v>789</v>
      </c>
      <c r="C794" s="21">
        <v>273</v>
      </c>
      <c r="D794" s="22">
        <v>312</v>
      </c>
      <c r="E794" s="4"/>
      <c r="F794" s="4"/>
      <c r="G794" s="24"/>
      <c r="N794" s="4"/>
      <c r="O794" s="28"/>
      <c r="P794" s="31"/>
    </row>
    <row r="795" spans="1:16">
      <c r="A795" s="19">
        <v>7040</v>
      </c>
      <c r="B795" s="30" t="s">
        <v>790</v>
      </c>
      <c r="C795" s="21">
        <v>854</v>
      </c>
      <c r="D795" s="22">
        <v>976</v>
      </c>
      <c r="E795" s="4"/>
      <c r="F795" s="4"/>
      <c r="G795" s="24"/>
      <c r="N795" s="4"/>
      <c r="O795" s="28"/>
      <c r="P795" s="31"/>
    </row>
    <row r="796" spans="1:16">
      <c r="A796" s="19">
        <v>7041</v>
      </c>
      <c r="B796" s="30" t="s">
        <v>791</v>
      </c>
      <c r="C796" s="21">
        <v>1896.9999999999998</v>
      </c>
      <c r="D796" s="22">
        <v>2168</v>
      </c>
      <c r="E796" s="4"/>
      <c r="F796" s="4"/>
      <c r="G796" s="24"/>
      <c r="N796" s="4"/>
      <c r="O796" s="28"/>
      <c r="P796" s="31"/>
    </row>
    <row r="797" spans="1:16" ht="37.5">
      <c r="A797" s="19">
        <v>7042</v>
      </c>
      <c r="B797" s="30" t="s">
        <v>792</v>
      </c>
      <c r="C797" s="21">
        <v>1064</v>
      </c>
      <c r="D797" s="22">
        <v>1216</v>
      </c>
      <c r="E797" s="4"/>
      <c r="F797" s="4"/>
      <c r="G797" s="24"/>
      <c r="N797" s="4"/>
      <c r="O797" s="28"/>
      <c r="P797" s="31"/>
    </row>
    <row r="798" spans="1:16">
      <c r="A798" s="19">
        <v>7043</v>
      </c>
      <c r="B798" s="34" t="s">
        <v>793</v>
      </c>
      <c r="C798" s="21">
        <v>784</v>
      </c>
      <c r="D798" s="22">
        <v>896</v>
      </c>
      <c r="E798" s="4"/>
      <c r="F798" s="4"/>
      <c r="G798" s="24"/>
      <c r="N798" s="4"/>
      <c r="O798" s="28"/>
      <c r="P798" s="15"/>
    </row>
    <row r="799" spans="1:16">
      <c r="A799" s="19">
        <v>7044</v>
      </c>
      <c r="B799" s="34" t="s">
        <v>794</v>
      </c>
      <c r="C799" s="21">
        <v>965.99999999999989</v>
      </c>
      <c r="D799" s="22">
        <v>1104</v>
      </c>
      <c r="E799" s="4"/>
      <c r="F799" s="4"/>
      <c r="G799" s="24"/>
      <c r="N799" s="4"/>
      <c r="O799" s="28"/>
      <c r="P799" s="15"/>
    </row>
    <row r="800" spans="1:16">
      <c r="A800" s="19">
        <v>7045</v>
      </c>
      <c r="B800" s="34" t="s">
        <v>795</v>
      </c>
      <c r="C800" s="21">
        <v>819</v>
      </c>
      <c r="D800" s="22">
        <v>936</v>
      </c>
      <c r="E800" s="4"/>
      <c r="F800" s="4"/>
      <c r="G800" s="24"/>
      <c r="N800" s="4"/>
      <c r="O800" s="28"/>
      <c r="P800" s="15"/>
    </row>
    <row r="801" spans="1:17">
      <c r="A801" s="19">
        <v>7046</v>
      </c>
      <c r="B801" s="34" t="s">
        <v>796</v>
      </c>
      <c r="C801" s="21">
        <v>840</v>
      </c>
      <c r="D801" s="22">
        <v>960</v>
      </c>
      <c r="E801" s="4"/>
      <c r="F801" s="4"/>
      <c r="G801" s="24"/>
      <c r="N801" s="4"/>
      <c r="O801" s="28"/>
      <c r="P801" s="15"/>
    </row>
    <row r="802" spans="1:17" ht="37.5">
      <c r="A802" s="19">
        <v>7047</v>
      </c>
      <c r="B802" s="34" t="s">
        <v>797</v>
      </c>
      <c r="C802" s="21">
        <v>1288</v>
      </c>
      <c r="D802" s="22">
        <v>1472</v>
      </c>
      <c r="E802" s="4"/>
      <c r="F802" s="4"/>
      <c r="G802" s="24"/>
      <c r="N802" s="4"/>
      <c r="O802" s="28"/>
      <c r="P802" s="15"/>
    </row>
    <row r="803" spans="1:17">
      <c r="A803" s="19">
        <v>7048</v>
      </c>
      <c r="B803" s="34" t="s">
        <v>798</v>
      </c>
      <c r="C803" s="21">
        <v>1722</v>
      </c>
      <c r="D803" s="22">
        <v>1968</v>
      </c>
      <c r="E803" s="4"/>
      <c r="F803" s="4"/>
      <c r="G803" s="24"/>
      <c r="N803" s="4"/>
      <c r="O803" s="28"/>
      <c r="P803" s="15"/>
    </row>
    <row r="804" spans="1:17">
      <c r="A804" s="19">
        <v>7049</v>
      </c>
      <c r="B804" s="34" t="s">
        <v>799</v>
      </c>
      <c r="C804" s="21">
        <v>930.99999999999989</v>
      </c>
      <c r="D804" s="22">
        <v>1064</v>
      </c>
      <c r="E804" s="4"/>
      <c r="F804" s="4"/>
      <c r="G804" s="24"/>
      <c r="N804" s="4"/>
      <c r="O804" s="28"/>
      <c r="P804" s="15"/>
    </row>
    <row r="805" spans="1:17" ht="37.5">
      <c r="A805" s="19">
        <v>7050</v>
      </c>
      <c r="B805" s="34" t="s">
        <v>800</v>
      </c>
      <c r="C805" s="21">
        <v>854</v>
      </c>
      <c r="D805" s="22">
        <v>976</v>
      </c>
      <c r="E805" s="4"/>
      <c r="F805" s="4"/>
      <c r="G805" s="24"/>
      <c r="N805" s="4"/>
      <c r="O805" s="28"/>
      <c r="P805" s="15"/>
    </row>
    <row r="806" spans="1:17">
      <c r="A806" s="19">
        <v>7051</v>
      </c>
      <c r="B806" s="34" t="s">
        <v>801</v>
      </c>
      <c r="C806" s="21">
        <v>728</v>
      </c>
      <c r="D806" s="22">
        <v>832</v>
      </c>
      <c r="E806" s="4"/>
      <c r="F806" s="4"/>
      <c r="G806" s="24"/>
      <c r="N806" s="4"/>
      <c r="O806" s="28"/>
      <c r="P806" s="15"/>
    </row>
    <row r="807" spans="1:17">
      <c r="A807" s="19">
        <v>7052</v>
      </c>
      <c r="B807" s="34" t="s">
        <v>802</v>
      </c>
      <c r="C807" s="21">
        <v>287</v>
      </c>
      <c r="D807" s="22">
        <v>328</v>
      </c>
      <c r="E807" s="4"/>
      <c r="F807" s="4"/>
      <c r="G807" s="24"/>
      <c r="N807" s="4"/>
      <c r="O807" s="28"/>
      <c r="P807" s="15"/>
    </row>
    <row r="808" spans="1:17">
      <c r="A808" s="342" t="s">
        <v>803</v>
      </c>
      <c r="B808" s="343"/>
      <c r="C808" s="343"/>
      <c r="D808" s="344"/>
      <c r="E808" s="4"/>
      <c r="F808" s="4"/>
      <c r="G808" s="24"/>
      <c r="N808" s="4"/>
      <c r="O808" s="345"/>
      <c r="P808" s="346"/>
    </row>
    <row r="809" spans="1:17">
      <c r="A809" s="65">
        <v>24001</v>
      </c>
      <c r="B809" s="58" t="s">
        <v>804</v>
      </c>
      <c r="C809" s="21">
        <v>1130</v>
      </c>
      <c r="D809" s="22">
        <v>1130</v>
      </c>
      <c r="E809" s="4"/>
      <c r="F809" s="4"/>
      <c r="G809" s="24"/>
      <c r="N809" s="4"/>
      <c r="O809" s="66"/>
      <c r="P809" s="63"/>
      <c r="Q809" s="40"/>
    </row>
    <row r="810" spans="1:17" ht="19.5">
      <c r="A810" s="328" t="s">
        <v>805</v>
      </c>
      <c r="B810" s="329"/>
      <c r="C810" s="329"/>
      <c r="D810" s="330"/>
      <c r="E810" s="4"/>
      <c r="F810" s="4"/>
      <c r="G810" s="24"/>
      <c r="N810" s="4"/>
      <c r="O810" s="333"/>
      <c r="P810" s="333"/>
      <c r="Q810" s="67"/>
    </row>
    <row r="811" spans="1:17">
      <c r="A811" s="65">
        <v>24002</v>
      </c>
      <c r="B811" s="34" t="s">
        <v>806</v>
      </c>
      <c r="C811" s="21">
        <v>970</v>
      </c>
      <c r="D811" s="22">
        <v>970</v>
      </c>
      <c r="E811" s="4"/>
      <c r="F811" s="4"/>
      <c r="G811" s="24"/>
      <c r="N811" s="4"/>
      <c r="O811" s="66"/>
      <c r="P811" s="15"/>
      <c r="Q811" s="40"/>
    </row>
    <row r="812" spans="1:17">
      <c r="A812" s="65">
        <f>A811+1</f>
        <v>24003</v>
      </c>
      <c r="B812" s="34" t="s">
        <v>807</v>
      </c>
      <c r="C812" s="21">
        <v>760</v>
      </c>
      <c r="D812" s="22">
        <v>760</v>
      </c>
      <c r="E812" s="4"/>
      <c r="F812" s="4"/>
      <c r="G812" s="24"/>
      <c r="N812" s="4"/>
      <c r="O812" s="66"/>
      <c r="P812" s="15"/>
      <c r="Q812" s="40"/>
    </row>
    <row r="813" spans="1:17">
      <c r="A813" s="65">
        <v>24007</v>
      </c>
      <c r="B813" s="34" t="s">
        <v>808</v>
      </c>
      <c r="C813" s="21">
        <v>3980</v>
      </c>
      <c r="D813" s="22">
        <v>3980</v>
      </c>
      <c r="E813" s="4"/>
      <c r="F813" s="4"/>
      <c r="G813" s="24"/>
      <c r="N813" s="4"/>
      <c r="O813" s="66"/>
      <c r="P813" s="15"/>
      <c r="Q813" s="40"/>
    </row>
    <row r="814" spans="1:17">
      <c r="A814" s="65">
        <v>24008</v>
      </c>
      <c r="B814" s="34" t="s">
        <v>809</v>
      </c>
      <c r="C814" s="21">
        <v>4270</v>
      </c>
      <c r="D814" s="22">
        <v>4270</v>
      </c>
      <c r="E814" s="4"/>
      <c r="F814" s="4"/>
      <c r="G814" s="24"/>
      <c r="N814" s="4"/>
      <c r="O814" s="66"/>
      <c r="P814" s="15"/>
      <c r="Q814" s="40"/>
    </row>
    <row r="815" spans="1:17">
      <c r="A815" s="65">
        <v>24009</v>
      </c>
      <c r="B815" s="34" t="s">
        <v>810</v>
      </c>
      <c r="C815" s="21">
        <v>5700</v>
      </c>
      <c r="D815" s="22">
        <v>5700</v>
      </c>
      <c r="E815" s="4"/>
      <c r="F815" s="4"/>
      <c r="G815" s="24"/>
      <c r="N815" s="4"/>
      <c r="O815" s="66"/>
      <c r="P815" s="15"/>
      <c r="Q815" s="40"/>
    </row>
    <row r="816" spans="1:17">
      <c r="A816" s="65">
        <v>24010</v>
      </c>
      <c r="B816" s="34" t="s">
        <v>811</v>
      </c>
      <c r="C816" s="21">
        <v>8020</v>
      </c>
      <c r="D816" s="22">
        <v>8020</v>
      </c>
      <c r="E816" s="4"/>
      <c r="F816" s="4"/>
      <c r="G816" s="24"/>
      <c r="N816" s="4"/>
      <c r="O816" s="66"/>
      <c r="P816" s="15"/>
      <c r="Q816" s="40"/>
    </row>
    <row r="817" spans="1:17">
      <c r="A817" s="65">
        <v>24011</v>
      </c>
      <c r="B817" s="34" t="s">
        <v>812</v>
      </c>
      <c r="C817" s="21">
        <v>8120</v>
      </c>
      <c r="D817" s="22">
        <v>8120</v>
      </c>
      <c r="E817" s="4"/>
      <c r="F817" s="4"/>
      <c r="G817" s="24"/>
      <c r="N817" s="4"/>
      <c r="O817" s="66"/>
      <c r="P817" s="15"/>
      <c r="Q817" s="40"/>
    </row>
    <row r="818" spans="1:17">
      <c r="A818" s="65">
        <v>24012</v>
      </c>
      <c r="B818" s="34" t="s">
        <v>813</v>
      </c>
      <c r="C818" s="21">
        <v>8020</v>
      </c>
      <c r="D818" s="22">
        <v>8020</v>
      </c>
      <c r="E818" s="4"/>
      <c r="F818" s="4"/>
      <c r="G818" s="24"/>
      <c r="N818" s="4"/>
      <c r="O818" s="66"/>
      <c r="P818" s="15"/>
      <c r="Q818" s="40"/>
    </row>
    <row r="819" spans="1:17">
      <c r="A819" s="65">
        <v>24013</v>
      </c>
      <c r="B819" s="34" t="s">
        <v>814</v>
      </c>
      <c r="C819" s="21">
        <v>8040</v>
      </c>
      <c r="D819" s="22">
        <v>8040</v>
      </c>
      <c r="E819" s="4"/>
      <c r="F819" s="4"/>
      <c r="G819" s="24"/>
      <c r="N819" s="4"/>
      <c r="O819" s="66"/>
      <c r="P819" s="15"/>
      <c r="Q819" s="40"/>
    </row>
    <row r="820" spans="1:17">
      <c r="A820" s="65">
        <v>24014</v>
      </c>
      <c r="B820" s="34" t="s">
        <v>815</v>
      </c>
      <c r="C820" s="21">
        <v>8140</v>
      </c>
      <c r="D820" s="22">
        <v>8140</v>
      </c>
      <c r="E820" s="4"/>
      <c r="F820" s="4"/>
      <c r="G820" s="24"/>
      <c r="N820" s="4"/>
      <c r="O820" s="66"/>
      <c r="P820" s="15"/>
      <c r="Q820" s="40"/>
    </row>
    <row r="821" spans="1:17">
      <c r="A821" s="65">
        <v>24015</v>
      </c>
      <c r="B821" s="34" t="s">
        <v>816</v>
      </c>
      <c r="C821" s="21">
        <v>8040</v>
      </c>
      <c r="D821" s="22">
        <v>8040</v>
      </c>
      <c r="E821" s="4"/>
      <c r="F821" s="4"/>
      <c r="G821" s="24"/>
      <c r="N821" s="4"/>
      <c r="O821" s="66"/>
      <c r="P821" s="15"/>
      <c r="Q821" s="40"/>
    </row>
    <row r="822" spans="1:17">
      <c r="A822" s="65">
        <v>24016</v>
      </c>
      <c r="B822" s="34" t="s">
        <v>817</v>
      </c>
      <c r="C822" s="21">
        <v>3040</v>
      </c>
      <c r="D822" s="22">
        <v>3040</v>
      </c>
      <c r="E822" s="4"/>
      <c r="F822" s="4"/>
      <c r="G822" s="24"/>
      <c r="N822" s="4"/>
      <c r="O822" s="66"/>
      <c r="P822" s="15"/>
      <c r="Q822" s="40"/>
    </row>
    <row r="823" spans="1:17">
      <c r="A823" s="65">
        <v>24017</v>
      </c>
      <c r="B823" s="34" t="s">
        <v>818</v>
      </c>
      <c r="C823" s="21">
        <v>2710</v>
      </c>
      <c r="D823" s="22">
        <v>2710</v>
      </c>
      <c r="E823" s="4"/>
      <c r="F823" s="4"/>
      <c r="G823" s="24"/>
      <c r="N823" s="4"/>
      <c r="O823" s="66"/>
      <c r="P823" s="15"/>
      <c r="Q823" s="40"/>
    </row>
    <row r="824" spans="1:17">
      <c r="A824" s="65">
        <v>24018</v>
      </c>
      <c r="B824" s="34" t="s">
        <v>819</v>
      </c>
      <c r="C824" s="21">
        <v>550</v>
      </c>
      <c r="D824" s="22">
        <v>550</v>
      </c>
      <c r="E824" s="4"/>
      <c r="F824" s="4"/>
      <c r="G824" s="24"/>
      <c r="N824" s="4"/>
      <c r="O824" s="66"/>
      <c r="P824" s="15"/>
      <c r="Q824" s="40"/>
    </row>
    <row r="825" spans="1:17" ht="19.5">
      <c r="A825" s="338" t="s">
        <v>820</v>
      </c>
      <c r="B825" s="339"/>
      <c r="C825" s="339"/>
      <c r="D825" s="340"/>
      <c r="E825" s="4"/>
      <c r="F825" s="4"/>
      <c r="G825" s="24"/>
      <c r="N825" s="4"/>
      <c r="O825" s="341"/>
      <c r="P825" s="341"/>
      <c r="Q825" s="341"/>
    </row>
    <row r="826" spans="1:17">
      <c r="A826" s="65">
        <v>24019</v>
      </c>
      <c r="B826" s="34" t="s">
        <v>821</v>
      </c>
      <c r="C826" s="21">
        <v>9210</v>
      </c>
      <c r="D826" s="22">
        <v>9210</v>
      </c>
      <c r="E826" s="4"/>
      <c r="F826" s="4"/>
      <c r="G826" s="24"/>
      <c r="N826" s="4"/>
      <c r="O826" s="66"/>
      <c r="P826" s="15"/>
      <c r="Q826" s="40"/>
    </row>
    <row r="827" spans="1:17">
      <c r="A827" s="65">
        <f>A826+1</f>
        <v>24020</v>
      </c>
      <c r="B827" s="34" t="s">
        <v>822</v>
      </c>
      <c r="C827" s="21">
        <v>17120</v>
      </c>
      <c r="D827" s="22">
        <v>17120</v>
      </c>
      <c r="E827" s="4"/>
      <c r="F827" s="4"/>
      <c r="G827" s="24"/>
      <c r="N827" s="4"/>
      <c r="O827" s="66"/>
      <c r="P827" s="15"/>
      <c r="Q827" s="40"/>
    </row>
    <row r="828" spans="1:17" ht="37.5">
      <c r="A828" s="65">
        <f>A827+1</f>
        <v>24021</v>
      </c>
      <c r="B828" s="34" t="s">
        <v>823</v>
      </c>
      <c r="C828" s="21">
        <v>19500</v>
      </c>
      <c r="D828" s="22">
        <v>19500</v>
      </c>
      <c r="E828" s="4"/>
      <c r="F828" s="4"/>
      <c r="G828" s="24"/>
      <c r="N828" s="4"/>
      <c r="O828" s="66"/>
      <c r="P828" s="15"/>
      <c r="Q828" s="40"/>
    </row>
    <row r="829" spans="1:17">
      <c r="A829" s="65">
        <f>A828+1</f>
        <v>24022</v>
      </c>
      <c r="B829" s="34" t="s">
        <v>824</v>
      </c>
      <c r="C829" s="21">
        <v>30330</v>
      </c>
      <c r="D829" s="22">
        <v>30330</v>
      </c>
      <c r="E829" s="4"/>
      <c r="F829" s="4"/>
      <c r="G829" s="24"/>
      <c r="N829" s="4"/>
      <c r="O829" s="66"/>
      <c r="P829" s="15"/>
      <c r="Q829" s="40"/>
    </row>
    <row r="830" spans="1:17" ht="19.5">
      <c r="A830" s="328" t="s">
        <v>825</v>
      </c>
      <c r="B830" s="329"/>
      <c r="C830" s="329"/>
      <c r="D830" s="330"/>
      <c r="E830" s="4"/>
      <c r="F830" s="4"/>
      <c r="G830" s="24"/>
      <c r="N830" s="4"/>
      <c r="O830" s="333"/>
      <c r="P830" s="333"/>
      <c r="Q830" s="67"/>
    </row>
    <row r="831" spans="1:17">
      <c r="A831" s="65">
        <v>24023</v>
      </c>
      <c r="B831" s="34" t="s">
        <v>826</v>
      </c>
      <c r="C831" s="21">
        <v>7590</v>
      </c>
      <c r="D831" s="22">
        <v>7590</v>
      </c>
      <c r="E831" s="4"/>
      <c r="F831" s="4"/>
      <c r="G831" s="24"/>
      <c r="N831" s="4"/>
      <c r="O831" s="66"/>
      <c r="P831" s="15"/>
      <c r="Q831" s="40"/>
    </row>
    <row r="832" spans="1:17">
      <c r="A832" s="65">
        <f>A831+1</f>
        <v>24024</v>
      </c>
      <c r="B832" s="34" t="s">
        <v>827</v>
      </c>
      <c r="C832" s="21">
        <v>7040</v>
      </c>
      <c r="D832" s="22">
        <v>7040</v>
      </c>
      <c r="E832" s="4"/>
      <c r="F832" s="4"/>
      <c r="G832" s="24"/>
      <c r="N832" s="4"/>
      <c r="O832" s="66"/>
      <c r="P832" s="15"/>
      <c r="Q832" s="40"/>
    </row>
    <row r="833" spans="1:17">
      <c r="A833" s="65">
        <f t="shared" ref="A833:A842" si="2">A832+1</f>
        <v>24025</v>
      </c>
      <c r="B833" s="34" t="s">
        <v>828</v>
      </c>
      <c r="C833" s="21">
        <v>760</v>
      </c>
      <c r="D833" s="22">
        <v>760</v>
      </c>
      <c r="E833" s="4"/>
      <c r="F833" s="4"/>
      <c r="G833" s="24"/>
      <c r="N833" s="4"/>
      <c r="O833" s="66"/>
      <c r="P833" s="15"/>
      <c r="Q833" s="40"/>
    </row>
    <row r="834" spans="1:17">
      <c r="A834" s="65">
        <f t="shared" si="2"/>
        <v>24026</v>
      </c>
      <c r="B834" s="34" t="s">
        <v>829</v>
      </c>
      <c r="C834" s="21">
        <v>980</v>
      </c>
      <c r="D834" s="22">
        <v>980</v>
      </c>
      <c r="E834" s="4"/>
      <c r="F834" s="4"/>
      <c r="G834" s="24"/>
      <c r="N834" s="4"/>
      <c r="O834" s="66"/>
      <c r="P834" s="15"/>
      <c r="Q834" s="40"/>
    </row>
    <row r="835" spans="1:17">
      <c r="A835" s="65">
        <f t="shared" si="2"/>
        <v>24027</v>
      </c>
      <c r="B835" s="34" t="s">
        <v>830</v>
      </c>
      <c r="C835" s="21">
        <v>980</v>
      </c>
      <c r="D835" s="22">
        <v>980</v>
      </c>
      <c r="E835" s="4"/>
      <c r="F835" s="4"/>
      <c r="G835" s="24"/>
      <c r="N835" s="4"/>
      <c r="O835" s="66"/>
      <c r="P835" s="15"/>
      <c r="Q835" s="40"/>
    </row>
    <row r="836" spans="1:17">
      <c r="A836" s="65">
        <f t="shared" si="2"/>
        <v>24028</v>
      </c>
      <c r="B836" s="34" t="s">
        <v>831</v>
      </c>
      <c r="C836" s="21">
        <v>650</v>
      </c>
      <c r="D836" s="22">
        <v>650</v>
      </c>
      <c r="E836" s="4"/>
      <c r="F836" s="4"/>
      <c r="G836" s="24"/>
      <c r="N836" s="4"/>
      <c r="O836" s="66"/>
      <c r="P836" s="15"/>
      <c r="Q836" s="40"/>
    </row>
    <row r="837" spans="1:17">
      <c r="A837" s="65">
        <f t="shared" si="2"/>
        <v>24029</v>
      </c>
      <c r="B837" s="34" t="s">
        <v>832</v>
      </c>
      <c r="C837" s="21">
        <v>760</v>
      </c>
      <c r="D837" s="22">
        <v>760</v>
      </c>
      <c r="E837" s="4"/>
      <c r="F837" s="4"/>
      <c r="G837" s="24"/>
      <c r="N837" s="4"/>
      <c r="O837" s="66"/>
      <c r="P837" s="15"/>
      <c r="Q837" s="40"/>
    </row>
    <row r="838" spans="1:17">
      <c r="A838" s="65">
        <f t="shared" si="2"/>
        <v>24030</v>
      </c>
      <c r="B838" s="34" t="s">
        <v>819</v>
      </c>
      <c r="C838" s="21">
        <v>550</v>
      </c>
      <c r="D838" s="22">
        <v>550</v>
      </c>
      <c r="E838" s="4"/>
      <c r="F838" s="4"/>
      <c r="G838" s="24"/>
      <c r="N838" s="4"/>
      <c r="O838" s="66"/>
      <c r="P838" s="15"/>
      <c r="Q838" s="40"/>
    </row>
    <row r="839" spans="1:17">
      <c r="A839" s="65">
        <f t="shared" si="2"/>
        <v>24031</v>
      </c>
      <c r="B839" s="34" t="s">
        <v>833</v>
      </c>
      <c r="C839" s="21">
        <v>760</v>
      </c>
      <c r="D839" s="22">
        <v>760</v>
      </c>
      <c r="E839" s="4"/>
      <c r="F839" s="4"/>
      <c r="G839" s="24"/>
      <c r="N839" s="4"/>
      <c r="O839" s="66"/>
      <c r="P839" s="15"/>
      <c r="Q839" s="40"/>
    </row>
    <row r="840" spans="1:17">
      <c r="A840" s="65">
        <f t="shared" si="2"/>
        <v>24032</v>
      </c>
      <c r="B840" s="34" t="s">
        <v>834</v>
      </c>
      <c r="C840" s="21">
        <v>760</v>
      </c>
      <c r="D840" s="22">
        <v>760</v>
      </c>
      <c r="E840" s="4"/>
      <c r="F840" s="4"/>
      <c r="G840" s="24"/>
      <c r="N840" s="4"/>
      <c r="O840" s="66"/>
      <c r="P840" s="15"/>
      <c r="Q840" s="40"/>
    </row>
    <row r="841" spans="1:17">
      <c r="A841" s="65">
        <f t="shared" si="2"/>
        <v>24033</v>
      </c>
      <c r="B841" s="34" t="s">
        <v>835</v>
      </c>
      <c r="C841" s="21">
        <v>760</v>
      </c>
      <c r="D841" s="22">
        <v>760</v>
      </c>
      <c r="E841" s="4"/>
      <c r="F841" s="4"/>
      <c r="G841" s="24"/>
      <c r="N841" s="4"/>
      <c r="O841" s="66"/>
      <c r="P841" s="15"/>
      <c r="Q841" s="40"/>
    </row>
    <row r="842" spans="1:17">
      <c r="A842" s="65">
        <f t="shared" si="2"/>
        <v>24034</v>
      </c>
      <c r="B842" s="34" t="s">
        <v>836</v>
      </c>
      <c r="C842" s="21">
        <v>19500</v>
      </c>
      <c r="D842" s="22">
        <v>19500</v>
      </c>
      <c r="E842" s="4"/>
      <c r="F842" s="4"/>
      <c r="G842" s="24"/>
      <c r="N842" s="4"/>
      <c r="O842" s="66"/>
      <c r="P842" s="15"/>
      <c r="Q842" s="40"/>
    </row>
    <row r="843" spans="1:17" ht="19.5">
      <c r="A843" s="328" t="s">
        <v>837</v>
      </c>
      <c r="B843" s="329"/>
      <c r="C843" s="329"/>
      <c r="D843" s="330"/>
      <c r="E843" s="4"/>
      <c r="F843" s="4"/>
      <c r="G843" s="24"/>
      <c r="N843" s="4"/>
      <c r="O843" s="333"/>
      <c r="P843" s="333"/>
      <c r="Q843" s="67"/>
    </row>
    <row r="844" spans="1:17">
      <c r="A844" s="65">
        <v>24035</v>
      </c>
      <c r="B844" s="34" t="s">
        <v>838</v>
      </c>
      <c r="C844" s="21">
        <v>2280</v>
      </c>
      <c r="D844" s="22">
        <v>2280</v>
      </c>
      <c r="E844" s="4"/>
      <c r="F844" s="4"/>
      <c r="G844" s="24"/>
      <c r="N844" s="4"/>
      <c r="O844" s="66"/>
      <c r="P844" s="15"/>
      <c r="Q844" s="40"/>
    </row>
    <row r="845" spans="1:17">
      <c r="A845" s="65">
        <f>A844+1</f>
        <v>24036</v>
      </c>
      <c r="B845" s="34" t="s">
        <v>839</v>
      </c>
      <c r="C845" s="21">
        <v>2280</v>
      </c>
      <c r="D845" s="22">
        <v>2280</v>
      </c>
      <c r="E845" s="4"/>
      <c r="F845" s="4"/>
      <c r="G845" s="24"/>
      <c r="N845" s="4"/>
      <c r="O845" s="66"/>
      <c r="P845" s="15"/>
      <c r="Q845" s="40"/>
    </row>
    <row r="846" spans="1:17">
      <c r="A846" s="65">
        <f>A845+1</f>
        <v>24037</v>
      </c>
      <c r="B846" s="34" t="s">
        <v>840</v>
      </c>
      <c r="C846" s="21">
        <v>2280</v>
      </c>
      <c r="D846" s="22">
        <v>2280</v>
      </c>
      <c r="E846" s="4"/>
      <c r="F846" s="4"/>
      <c r="G846" s="24"/>
      <c r="N846" s="4"/>
      <c r="O846" s="66"/>
      <c r="P846" s="15"/>
      <c r="Q846" s="40"/>
    </row>
    <row r="847" spans="1:17">
      <c r="A847" s="65">
        <v>24038</v>
      </c>
      <c r="B847" s="34" t="s">
        <v>841</v>
      </c>
      <c r="C847" s="21">
        <v>760</v>
      </c>
      <c r="D847" s="22">
        <v>760</v>
      </c>
      <c r="E847" s="4"/>
      <c r="F847" s="4"/>
      <c r="G847" s="24"/>
      <c r="N847" s="4"/>
      <c r="O847" s="66"/>
      <c r="P847" s="15"/>
      <c r="Q847" s="40"/>
    </row>
    <row r="848" spans="1:17">
      <c r="A848" s="65">
        <v>24039</v>
      </c>
      <c r="B848" s="34" t="s">
        <v>842</v>
      </c>
      <c r="C848" s="21">
        <v>2280</v>
      </c>
      <c r="D848" s="22">
        <v>2280</v>
      </c>
      <c r="E848" s="4"/>
      <c r="F848" s="4"/>
      <c r="G848" s="24"/>
      <c r="N848" s="4"/>
      <c r="O848" s="66"/>
      <c r="P848" s="15"/>
      <c r="Q848" s="40"/>
    </row>
    <row r="849" spans="1:17">
      <c r="A849" s="65">
        <f>A848+1</f>
        <v>24040</v>
      </c>
      <c r="B849" s="34" t="s">
        <v>843</v>
      </c>
      <c r="C849" s="21">
        <v>370</v>
      </c>
      <c r="D849" s="22">
        <v>370</v>
      </c>
      <c r="E849" s="4"/>
      <c r="F849" s="4"/>
      <c r="G849" s="24"/>
      <c r="N849" s="4"/>
      <c r="O849" s="66"/>
      <c r="P849" s="15"/>
      <c r="Q849" s="40"/>
    </row>
    <row r="850" spans="1:17">
      <c r="A850" s="323" t="s">
        <v>844</v>
      </c>
      <c r="B850" s="324"/>
      <c r="C850" s="324"/>
      <c r="D850" s="325"/>
      <c r="E850" s="4"/>
      <c r="F850" s="4"/>
      <c r="G850" s="24"/>
      <c r="N850" s="4"/>
      <c r="O850" s="33"/>
      <c r="P850" s="15"/>
    </row>
    <row r="851" spans="1:17">
      <c r="A851" s="19">
        <v>8001</v>
      </c>
      <c r="B851" s="30" t="s">
        <v>845</v>
      </c>
      <c r="C851" s="21">
        <v>532</v>
      </c>
      <c r="D851" s="22">
        <v>608</v>
      </c>
      <c r="E851" s="4"/>
      <c r="F851" s="4"/>
      <c r="G851" s="24"/>
      <c r="N851" s="4"/>
      <c r="O851" s="28"/>
      <c r="P851" s="31"/>
    </row>
    <row r="852" spans="1:17">
      <c r="A852" s="19">
        <v>8002</v>
      </c>
      <c r="B852" s="30" t="s">
        <v>846</v>
      </c>
      <c r="C852" s="21">
        <v>343</v>
      </c>
      <c r="D852" s="22">
        <v>392</v>
      </c>
      <c r="E852" s="4"/>
      <c r="F852" s="4"/>
      <c r="G852" s="24"/>
      <c r="N852" s="4"/>
      <c r="O852" s="28"/>
      <c r="P852" s="31"/>
    </row>
    <row r="853" spans="1:17">
      <c r="A853" s="19">
        <v>8003</v>
      </c>
      <c r="B853" s="30" t="s">
        <v>847</v>
      </c>
      <c r="C853" s="21">
        <v>532</v>
      </c>
      <c r="D853" s="22">
        <v>608</v>
      </c>
      <c r="E853" s="4"/>
      <c r="F853" s="4"/>
      <c r="G853" s="24"/>
      <c r="N853" s="4"/>
      <c r="O853" s="28"/>
      <c r="P853" s="31"/>
    </row>
    <row r="854" spans="1:17">
      <c r="A854" s="19">
        <v>8091</v>
      </c>
      <c r="B854" s="30" t="s">
        <v>848</v>
      </c>
      <c r="C854" s="21">
        <v>651</v>
      </c>
      <c r="D854" s="22">
        <v>744</v>
      </c>
      <c r="E854" s="4"/>
      <c r="F854" s="4"/>
      <c r="G854" s="24"/>
      <c r="N854" s="4"/>
      <c r="O854" s="28"/>
      <c r="P854" s="31"/>
    </row>
    <row r="855" spans="1:17">
      <c r="A855" s="19">
        <v>8092</v>
      </c>
      <c r="B855" s="30" t="s">
        <v>849</v>
      </c>
      <c r="C855" s="21">
        <v>560</v>
      </c>
      <c r="D855" s="22">
        <v>640</v>
      </c>
      <c r="E855" s="4"/>
      <c r="F855" s="4"/>
      <c r="G855" s="24"/>
      <c r="N855" s="4"/>
      <c r="O855" s="28"/>
      <c r="P855" s="31"/>
    </row>
    <row r="856" spans="1:17" ht="18.75" customHeight="1">
      <c r="A856" s="347" t="s">
        <v>850</v>
      </c>
      <c r="B856" s="348"/>
      <c r="C856" s="348"/>
      <c r="D856" s="349"/>
      <c r="E856" s="4"/>
      <c r="F856" s="4"/>
      <c r="G856" s="24"/>
      <c r="N856" s="4"/>
      <c r="O856" s="68"/>
      <c r="P856" s="69"/>
    </row>
    <row r="857" spans="1:17">
      <c r="A857" s="19">
        <v>8004</v>
      </c>
      <c r="B857" s="30" t="s">
        <v>851</v>
      </c>
      <c r="C857" s="21">
        <v>154</v>
      </c>
      <c r="D857" s="22">
        <v>176</v>
      </c>
      <c r="E857" s="4"/>
      <c r="F857" s="4"/>
      <c r="G857" s="24"/>
      <c r="N857" s="4"/>
      <c r="O857" s="28"/>
      <c r="P857" s="31"/>
    </row>
    <row r="858" spans="1:17">
      <c r="A858" s="19">
        <v>8005</v>
      </c>
      <c r="B858" s="30" t="s">
        <v>852</v>
      </c>
      <c r="C858" s="21">
        <v>230.99999999999997</v>
      </c>
      <c r="D858" s="22">
        <v>264</v>
      </c>
      <c r="E858" s="4"/>
      <c r="F858" s="4"/>
      <c r="G858" s="24"/>
      <c r="N858" s="4"/>
      <c r="O858" s="28"/>
      <c r="P858" s="31"/>
    </row>
    <row r="859" spans="1:17">
      <c r="A859" s="19">
        <v>8006</v>
      </c>
      <c r="B859" s="30" t="s">
        <v>853</v>
      </c>
      <c r="C859" s="21">
        <v>301</v>
      </c>
      <c r="D859" s="22">
        <v>344</v>
      </c>
      <c r="E859" s="4"/>
      <c r="F859" s="4"/>
      <c r="G859" s="24"/>
      <c r="N859" s="4"/>
      <c r="O859" s="28"/>
      <c r="P859" s="31"/>
    </row>
    <row r="860" spans="1:17">
      <c r="A860" s="19">
        <v>8007</v>
      </c>
      <c r="B860" s="30" t="s">
        <v>854</v>
      </c>
      <c r="C860" s="21">
        <v>251.99999999999997</v>
      </c>
      <c r="D860" s="22">
        <v>288</v>
      </c>
      <c r="E860" s="4"/>
      <c r="F860" s="4"/>
      <c r="G860" s="24"/>
      <c r="N860" s="4"/>
      <c r="O860" s="28"/>
      <c r="P860" s="31"/>
    </row>
    <row r="861" spans="1:17">
      <c r="A861" s="19">
        <v>8008</v>
      </c>
      <c r="B861" s="30" t="s">
        <v>855</v>
      </c>
      <c r="C861" s="21">
        <v>322</v>
      </c>
      <c r="D861" s="22">
        <v>368</v>
      </c>
      <c r="E861" s="4"/>
      <c r="F861" s="4"/>
      <c r="G861" s="24"/>
      <c r="N861" s="4"/>
      <c r="O861" s="28"/>
      <c r="P861" s="31"/>
    </row>
    <row r="862" spans="1:17">
      <c r="A862" s="19">
        <v>8009</v>
      </c>
      <c r="B862" s="30" t="s">
        <v>856</v>
      </c>
      <c r="C862" s="21">
        <v>259</v>
      </c>
      <c r="D862" s="22">
        <v>296</v>
      </c>
      <c r="E862" s="4"/>
      <c r="F862" s="4"/>
      <c r="G862" s="24"/>
      <c r="N862" s="4"/>
      <c r="O862" s="28"/>
      <c r="P862" s="31"/>
    </row>
    <row r="863" spans="1:17">
      <c r="A863" s="19">
        <v>8010</v>
      </c>
      <c r="B863" s="30" t="s">
        <v>857</v>
      </c>
      <c r="C863" s="21">
        <v>230.99999999999997</v>
      </c>
      <c r="D863" s="22">
        <v>264</v>
      </c>
      <c r="E863" s="4"/>
      <c r="F863" s="4"/>
      <c r="G863" s="24"/>
      <c r="N863" s="4"/>
      <c r="O863" s="28"/>
      <c r="P863" s="31"/>
    </row>
    <row r="864" spans="1:17">
      <c r="A864" s="19">
        <v>8011</v>
      </c>
      <c r="B864" s="30" t="s">
        <v>858</v>
      </c>
      <c r="C864" s="21">
        <v>1316</v>
      </c>
      <c r="D864" s="22">
        <v>1504</v>
      </c>
      <c r="E864" s="4"/>
      <c r="F864" s="4"/>
      <c r="G864" s="24"/>
      <c r="N864" s="4"/>
      <c r="O864" s="28"/>
      <c r="P864" s="31"/>
    </row>
    <row r="865" spans="1:16">
      <c r="A865" s="19">
        <v>8012</v>
      </c>
      <c r="B865" s="30" t="s">
        <v>859</v>
      </c>
      <c r="C865" s="21">
        <v>1162</v>
      </c>
      <c r="D865" s="22">
        <v>1328</v>
      </c>
      <c r="E865" s="4"/>
      <c r="F865" s="4"/>
      <c r="G865" s="24"/>
      <c r="N865" s="4"/>
      <c r="O865" s="28"/>
      <c r="P865" s="31"/>
    </row>
    <row r="866" spans="1:16">
      <c r="A866" s="19">
        <v>8013</v>
      </c>
      <c r="B866" s="30" t="s">
        <v>860</v>
      </c>
      <c r="C866" s="21">
        <v>168</v>
      </c>
      <c r="D866" s="22">
        <v>192</v>
      </c>
      <c r="E866" s="4"/>
      <c r="F866" s="4"/>
      <c r="G866" s="24"/>
      <c r="N866" s="4"/>
      <c r="O866" s="28"/>
      <c r="P866" s="31"/>
    </row>
    <row r="867" spans="1:16">
      <c r="A867" s="19">
        <v>8014</v>
      </c>
      <c r="B867" s="30" t="s">
        <v>861</v>
      </c>
      <c r="C867" s="21">
        <v>175</v>
      </c>
      <c r="D867" s="22">
        <v>200</v>
      </c>
      <c r="E867" s="4"/>
      <c r="F867" s="4"/>
      <c r="G867" s="24"/>
      <c r="N867" s="4"/>
      <c r="O867" s="28"/>
      <c r="P867" s="31"/>
    </row>
    <row r="868" spans="1:16">
      <c r="A868" s="19">
        <v>8015</v>
      </c>
      <c r="B868" s="30" t="s">
        <v>862</v>
      </c>
      <c r="C868" s="21">
        <v>343</v>
      </c>
      <c r="D868" s="22">
        <v>392</v>
      </c>
      <c r="E868" s="4"/>
      <c r="F868" s="4"/>
      <c r="G868" s="24"/>
      <c r="N868" s="4"/>
      <c r="O868" s="28"/>
      <c r="P868" s="31"/>
    </row>
    <row r="869" spans="1:16">
      <c r="A869" s="19">
        <v>8016</v>
      </c>
      <c r="B869" s="30" t="s">
        <v>863</v>
      </c>
      <c r="C869" s="21">
        <v>763</v>
      </c>
      <c r="D869" s="22">
        <v>872</v>
      </c>
      <c r="E869" s="4"/>
      <c r="F869" s="4"/>
      <c r="G869" s="24"/>
      <c r="N869" s="4"/>
      <c r="O869" s="28"/>
      <c r="P869" s="31"/>
    </row>
    <row r="870" spans="1:16">
      <c r="A870" s="19">
        <v>8017</v>
      </c>
      <c r="B870" s="30" t="s">
        <v>864</v>
      </c>
      <c r="C870" s="21">
        <v>266</v>
      </c>
      <c r="D870" s="22">
        <v>304</v>
      </c>
      <c r="E870" s="4"/>
      <c r="F870" s="4"/>
      <c r="G870" s="24"/>
      <c r="N870" s="4"/>
      <c r="O870" s="28"/>
      <c r="P870" s="31"/>
    </row>
    <row r="871" spans="1:16">
      <c r="A871" s="19">
        <v>8018</v>
      </c>
      <c r="B871" s="30" t="s">
        <v>865</v>
      </c>
      <c r="C871" s="21">
        <v>385</v>
      </c>
      <c r="D871" s="22">
        <v>440</v>
      </c>
      <c r="E871" s="4"/>
      <c r="F871" s="4"/>
      <c r="G871" s="24"/>
      <c r="N871" s="4"/>
      <c r="O871" s="28"/>
      <c r="P871" s="31"/>
    </row>
    <row r="872" spans="1:16" ht="37.5">
      <c r="A872" s="19">
        <v>8019</v>
      </c>
      <c r="B872" s="30" t="s">
        <v>866</v>
      </c>
      <c r="C872" s="21">
        <v>840</v>
      </c>
      <c r="D872" s="22">
        <v>960</v>
      </c>
      <c r="E872" s="4"/>
      <c r="F872" s="4"/>
      <c r="G872" s="24"/>
      <c r="N872" s="4"/>
      <c r="O872" s="28"/>
      <c r="P872" s="31"/>
    </row>
    <row r="873" spans="1:16" ht="37.5">
      <c r="A873" s="19">
        <v>8020</v>
      </c>
      <c r="B873" s="30" t="s">
        <v>867</v>
      </c>
      <c r="C873" s="21">
        <v>1519</v>
      </c>
      <c r="D873" s="22">
        <v>1736</v>
      </c>
      <c r="E873" s="4"/>
      <c r="F873" s="4"/>
      <c r="G873" s="24"/>
      <c r="N873" s="4"/>
      <c r="O873" s="28"/>
      <c r="P873" s="31"/>
    </row>
    <row r="874" spans="1:16">
      <c r="A874" s="19">
        <v>8021</v>
      </c>
      <c r="B874" s="30" t="s">
        <v>868</v>
      </c>
      <c r="C874" s="21">
        <v>230.99999999999997</v>
      </c>
      <c r="D874" s="22">
        <v>264</v>
      </c>
      <c r="E874" s="4"/>
      <c r="F874" s="4"/>
      <c r="G874" s="24"/>
      <c r="N874" s="4"/>
      <c r="O874" s="28"/>
      <c r="P874" s="31"/>
    </row>
    <row r="875" spans="1:16">
      <c r="A875" s="19">
        <v>8022</v>
      </c>
      <c r="B875" s="30" t="s">
        <v>869</v>
      </c>
      <c r="C875" s="21">
        <v>196</v>
      </c>
      <c r="D875" s="22">
        <v>224</v>
      </c>
      <c r="E875" s="4"/>
      <c r="F875" s="4"/>
      <c r="G875" s="24"/>
      <c r="N875" s="4"/>
      <c r="O875" s="28"/>
      <c r="P875" s="31"/>
    </row>
    <row r="876" spans="1:16">
      <c r="A876" s="19">
        <v>8023</v>
      </c>
      <c r="B876" s="30" t="s">
        <v>870</v>
      </c>
      <c r="C876" s="21">
        <v>230.99999999999997</v>
      </c>
      <c r="D876" s="22">
        <v>264</v>
      </c>
      <c r="E876" s="4"/>
      <c r="F876" s="4"/>
      <c r="G876" s="24"/>
      <c r="N876" s="4"/>
      <c r="O876" s="28"/>
      <c r="P876" s="31"/>
    </row>
    <row r="877" spans="1:16" ht="37.5">
      <c r="A877" s="19">
        <v>8024</v>
      </c>
      <c r="B877" s="30" t="s">
        <v>871</v>
      </c>
      <c r="C877" s="21">
        <v>217</v>
      </c>
      <c r="D877" s="22">
        <v>248</v>
      </c>
      <c r="E877" s="4"/>
      <c r="F877" s="4"/>
      <c r="G877" s="24"/>
      <c r="N877" s="4"/>
      <c r="O877" s="28"/>
      <c r="P877" s="31"/>
    </row>
    <row r="878" spans="1:16">
      <c r="A878" s="19">
        <v>8025</v>
      </c>
      <c r="B878" s="30" t="s">
        <v>872</v>
      </c>
      <c r="C878" s="21">
        <v>230.99999999999997</v>
      </c>
      <c r="D878" s="22">
        <v>264</v>
      </c>
      <c r="E878" s="4"/>
      <c r="F878" s="4"/>
      <c r="G878" s="24"/>
      <c r="N878" s="4"/>
      <c r="O878" s="28"/>
      <c r="P878" s="31"/>
    </row>
    <row r="879" spans="1:16">
      <c r="A879" s="19">
        <v>8026</v>
      </c>
      <c r="B879" s="30" t="s">
        <v>873</v>
      </c>
      <c r="C879" s="21">
        <v>350</v>
      </c>
      <c r="D879" s="22">
        <v>400</v>
      </c>
      <c r="E879" s="4"/>
      <c r="F879" s="4"/>
      <c r="G879" s="24"/>
      <c r="N879" s="4"/>
      <c r="O879" s="28"/>
      <c r="P879" s="31"/>
    </row>
    <row r="880" spans="1:16" ht="37.5">
      <c r="A880" s="19">
        <v>8027</v>
      </c>
      <c r="B880" s="30" t="s">
        <v>874</v>
      </c>
      <c r="C880" s="21">
        <v>686</v>
      </c>
      <c r="D880" s="22">
        <v>784</v>
      </c>
      <c r="E880" s="4"/>
      <c r="F880" s="4"/>
      <c r="G880" s="24"/>
      <c r="N880" s="4"/>
      <c r="O880" s="28"/>
      <c r="P880" s="31"/>
    </row>
    <row r="881" spans="1:16">
      <c r="A881" s="19">
        <v>8028</v>
      </c>
      <c r="B881" s="30" t="s">
        <v>875</v>
      </c>
      <c r="C881" s="21">
        <v>721</v>
      </c>
      <c r="D881" s="22">
        <v>824</v>
      </c>
      <c r="E881" s="4"/>
      <c r="F881" s="4"/>
      <c r="G881" s="24"/>
      <c r="N881" s="4"/>
      <c r="O881" s="28"/>
      <c r="P881" s="31"/>
    </row>
    <row r="882" spans="1:16">
      <c r="A882" s="19">
        <v>8029</v>
      </c>
      <c r="B882" s="30" t="s">
        <v>876</v>
      </c>
      <c r="C882" s="21">
        <v>118.99999999999999</v>
      </c>
      <c r="D882" s="22">
        <v>136</v>
      </c>
      <c r="E882" s="4"/>
      <c r="F882" s="4"/>
      <c r="G882" s="24"/>
      <c r="N882" s="4"/>
      <c r="O882" s="28"/>
      <c r="P882" s="31"/>
    </row>
    <row r="883" spans="1:16">
      <c r="A883" s="19">
        <v>8030</v>
      </c>
      <c r="B883" s="30" t="s">
        <v>877</v>
      </c>
      <c r="C883" s="21">
        <v>161</v>
      </c>
      <c r="D883" s="22">
        <v>184</v>
      </c>
      <c r="E883" s="4"/>
      <c r="F883" s="4"/>
      <c r="G883" s="24"/>
      <c r="N883" s="4"/>
      <c r="O883" s="28"/>
      <c r="P883" s="31"/>
    </row>
    <row r="884" spans="1:16" ht="18.75" customHeight="1">
      <c r="A884" s="347" t="s">
        <v>878</v>
      </c>
      <c r="B884" s="348"/>
      <c r="C884" s="348"/>
      <c r="D884" s="349"/>
      <c r="E884" s="4"/>
      <c r="F884" s="4"/>
      <c r="G884" s="24"/>
      <c r="N884" s="4"/>
      <c r="O884" s="31"/>
      <c r="P884" s="70"/>
    </row>
    <row r="885" spans="1:16" ht="37.5">
      <c r="A885" s="19">
        <f>A883+1</f>
        <v>8031</v>
      </c>
      <c r="B885" s="30" t="s">
        <v>879</v>
      </c>
      <c r="C885" s="21">
        <v>454.99999999999994</v>
      </c>
      <c r="D885" s="22">
        <v>520</v>
      </c>
      <c r="E885" s="4"/>
      <c r="F885" s="4"/>
      <c r="G885" s="24"/>
      <c r="N885" s="4"/>
      <c r="O885" s="28"/>
      <c r="P885" s="31"/>
    </row>
    <row r="886" spans="1:16" ht="37.5">
      <c r="A886" s="19">
        <f t="shared" ref="A886:A944" si="3">A885+1</f>
        <v>8032</v>
      </c>
      <c r="B886" s="30" t="s">
        <v>880</v>
      </c>
      <c r="C886" s="21">
        <v>875</v>
      </c>
      <c r="D886" s="22">
        <v>1000</v>
      </c>
      <c r="E886" s="4"/>
      <c r="F886" s="4"/>
      <c r="G886" s="24"/>
      <c r="N886" s="4"/>
      <c r="O886" s="28"/>
      <c r="P886" s="31"/>
    </row>
    <row r="887" spans="1:16" ht="37.5">
      <c r="A887" s="19">
        <f t="shared" si="3"/>
        <v>8033</v>
      </c>
      <c r="B887" s="30" t="s">
        <v>881</v>
      </c>
      <c r="C887" s="21">
        <v>686</v>
      </c>
      <c r="D887" s="22">
        <v>784</v>
      </c>
      <c r="E887" s="4"/>
      <c r="F887" s="4"/>
      <c r="G887" s="24"/>
      <c r="N887" s="4"/>
      <c r="O887" s="28"/>
      <c r="P887" s="31"/>
    </row>
    <row r="888" spans="1:16">
      <c r="A888" s="19">
        <f t="shared" si="3"/>
        <v>8034</v>
      </c>
      <c r="B888" s="30" t="s">
        <v>882</v>
      </c>
      <c r="C888" s="21">
        <v>175</v>
      </c>
      <c r="D888" s="22">
        <v>200</v>
      </c>
      <c r="E888" s="4"/>
      <c r="F888" s="4"/>
      <c r="G888" s="24"/>
      <c r="N888" s="4"/>
      <c r="O888" s="28"/>
      <c r="P888" s="31"/>
    </row>
    <row r="889" spans="1:16">
      <c r="A889" s="19">
        <f t="shared" si="3"/>
        <v>8035</v>
      </c>
      <c r="B889" s="30" t="s">
        <v>883</v>
      </c>
      <c r="C889" s="21">
        <v>468.99999999999994</v>
      </c>
      <c r="D889" s="22">
        <v>536</v>
      </c>
      <c r="E889" s="4"/>
      <c r="F889" s="4"/>
      <c r="G889" s="24"/>
      <c r="N889" s="4"/>
      <c r="O889" s="28"/>
      <c r="P889" s="31"/>
    </row>
    <row r="890" spans="1:16">
      <c r="A890" s="19">
        <f t="shared" si="3"/>
        <v>8036</v>
      </c>
      <c r="B890" s="30" t="s">
        <v>884</v>
      </c>
      <c r="C890" s="21">
        <v>266</v>
      </c>
      <c r="D890" s="22">
        <v>304</v>
      </c>
      <c r="E890" s="4"/>
      <c r="F890" s="4"/>
      <c r="G890" s="24"/>
      <c r="N890" s="4"/>
      <c r="O890" s="28"/>
      <c r="P890" s="31"/>
    </row>
    <row r="891" spans="1:16">
      <c r="A891" s="19">
        <f>A890+1</f>
        <v>8037</v>
      </c>
      <c r="B891" s="30" t="s">
        <v>885</v>
      </c>
      <c r="C891" s="21">
        <v>182</v>
      </c>
      <c r="D891" s="22">
        <v>208</v>
      </c>
      <c r="E891" s="4"/>
      <c r="F891" s="4"/>
      <c r="G891" s="24"/>
      <c r="N891" s="4"/>
      <c r="O891" s="28"/>
      <c r="P891" s="31"/>
    </row>
    <row r="892" spans="1:16">
      <c r="A892" s="19">
        <f t="shared" si="3"/>
        <v>8038</v>
      </c>
      <c r="B892" s="30" t="s">
        <v>886</v>
      </c>
      <c r="C892" s="21">
        <v>266</v>
      </c>
      <c r="D892" s="22">
        <v>304</v>
      </c>
      <c r="E892" s="4"/>
      <c r="F892" s="4"/>
      <c r="G892" s="24"/>
      <c r="N892" s="4"/>
      <c r="O892" s="28"/>
      <c r="P892" s="31"/>
    </row>
    <row r="893" spans="1:16">
      <c r="A893" s="19">
        <f t="shared" si="3"/>
        <v>8039</v>
      </c>
      <c r="B893" s="30" t="s">
        <v>887</v>
      </c>
      <c r="C893" s="21">
        <v>161</v>
      </c>
      <c r="D893" s="22">
        <v>184</v>
      </c>
      <c r="E893" s="4"/>
      <c r="F893" s="4"/>
      <c r="G893" s="24"/>
      <c r="N893" s="4"/>
      <c r="O893" s="28"/>
      <c r="P893" s="31"/>
    </row>
    <row r="894" spans="1:16" ht="24" customHeight="1">
      <c r="A894" s="19">
        <f t="shared" si="3"/>
        <v>8040</v>
      </c>
      <c r="B894" s="30" t="s">
        <v>888</v>
      </c>
      <c r="C894" s="21">
        <v>230.99999999999997</v>
      </c>
      <c r="D894" s="22">
        <v>264</v>
      </c>
      <c r="E894" s="4"/>
      <c r="F894" s="4"/>
      <c r="G894" s="24"/>
      <c r="N894" s="4"/>
      <c r="O894" s="28"/>
      <c r="P894" s="31"/>
    </row>
    <row r="895" spans="1:16">
      <c r="A895" s="19">
        <f t="shared" si="3"/>
        <v>8041</v>
      </c>
      <c r="B895" s="30" t="s">
        <v>889</v>
      </c>
      <c r="C895" s="21">
        <v>840</v>
      </c>
      <c r="D895" s="22">
        <v>960</v>
      </c>
      <c r="E895" s="4"/>
      <c r="F895" s="4"/>
      <c r="G895" s="24"/>
      <c r="N895" s="4"/>
      <c r="O895" s="28"/>
      <c r="P895" s="31"/>
    </row>
    <row r="896" spans="1:16">
      <c r="A896" s="19">
        <f t="shared" si="3"/>
        <v>8042</v>
      </c>
      <c r="B896" s="30" t="s">
        <v>890</v>
      </c>
      <c r="C896" s="21">
        <v>1141</v>
      </c>
      <c r="D896" s="22">
        <v>1304</v>
      </c>
      <c r="E896" s="4"/>
      <c r="F896" s="4"/>
      <c r="G896" s="24"/>
      <c r="N896" s="4"/>
      <c r="O896" s="28"/>
      <c r="P896" s="31"/>
    </row>
    <row r="897" spans="1:16">
      <c r="A897" s="19">
        <f t="shared" si="3"/>
        <v>8043</v>
      </c>
      <c r="B897" s="30" t="s">
        <v>891</v>
      </c>
      <c r="C897" s="21">
        <v>1407</v>
      </c>
      <c r="D897" s="22">
        <v>1608</v>
      </c>
      <c r="E897" s="4"/>
      <c r="F897" s="4"/>
      <c r="G897" s="24"/>
      <c r="N897" s="4"/>
      <c r="O897" s="28"/>
      <c r="P897" s="31"/>
    </row>
    <row r="898" spans="1:16">
      <c r="A898" s="19">
        <f t="shared" si="3"/>
        <v>8044</v>
      </c>
      <c r="B898" s="30" t="s">
        <v>892</v>
      </c>
      <c r="C898" s="21">
        <v>1631</v>
      </c>
      <c r="D898" s="22">
        <v>1864</v>
      </c>
      <c r="E898" s="4"/>
      <c r="F898" s="4"/>
      <c r="G898" s="24"/>
      <c r="N898" s="4"/>
      <c r="O898" s="28"/>
      <c r="P898" s="31"/>
    </row>
    <row r="899" spans="1:16">
      <c r="A899" s="19">
        <f t="shared" si="3"/>
        <v>8045</v>
      </c>
      <c r="B899" s="30" t="s">
        <v>893</v>
      </c>
      <c r="C899" s="21">
        <v>1162</v>
      </c>
      <c r="D899" s="22">
        <v>1328</v>
      </c>
      <c r="E899" s="4"/>
      <c r="F899" s="4"/>
      <c r="G899" s="24"/>
      <c r="N899" s="4"/>
      <c r="O899" s="28"/>
      <c r="P899" s="31"/>
    </row>
    <row r="900" spans="1:16">
      <c r="A900" s="19">
        <f t="shared" si="3"/>
        <v>8046</v>
      </c>
      <c r="B900" s="30" t="s">
        <v>894</v>
      </c>
      <c r="C900" s="21">
        <v>196</v>
      </c>
      <c r="D900" s="22">
        <v>224</v>
      </c>
      <c r="E900" s="4"/>
      <c r="F900" s="4"/>
      <c r="G900" s="24"/>
      <c r="N900" s="4"/>
      <c r="O900" s="28"/>
      <c r="P900" s="31"/>
    </row>
    <row r="901" spans="1:16">
      <c r="A901" s="19">
        <f t="shared" si="3"/>
        <v>8047</v>
      </c>
      <c r="B901" s="30" t="s">
        <v>895</v>
      </c>
      <c r="C901" s="21">
        <v>454.99999999999994</v>
      </c>
      <c r="D901" s="22">
        <v>520</v>
      </c>
      <c r="E901" s="4"/>
      <c r="F901" s="4"/>
      <c r="G901" s="24"/>
      <c r="N901" s="4"/>
      <c r="O901" s="28"/>
      <c r="P901" s="31"/>
    </row>
    <row r="902" spans="1:16" ht="37.5">
      <c r="A902" s="19">
        <f t="shared" si="3"/>
        <v>8048</v>
      </c>
      <c r="B902" s="30" t="s">
        <v>896</v>
      </c>
      <c r="C902" s="21">
        <v>244.99999999999997</v>
      </c>
      <c r="D902" s="22">
        <v>280</v>
      </c>
      <c r="E902" s="4"/>
      <c r="F902" s="4"/>
      <c r="G902" s="24"/>
      <c r="N902" s="4"/>
      <c r="O902" s="28"/>
      <c r="P902" s="31"/>
    </row>
    <row r="903" spans="1:16">
      <c r="A903" s="19">
        <f t="shared" si="3"/>
        <v>8049</v>
      </c>
      <c r="B903" s="30" t="s">
        <v>897</v>
      </c>
      <c r="C903" s="21">
        <v>546</v>
      </c>
      <c r="D903" s="22">
        <v>624</v>
      </c>
      <c r="E903" s="4"/>
      <c r="F903" s="4"/>
      <c r="G903" s="24"/>
      <c r="N903" s="4"/>
      <c r="O903" s="28"/>
      <c r="P903" s="31"/>
    </row>
    <row r="904" spans="1:16">
      <c r="A904" s="19">
        <f t="shared" si="3"/>
        <v>8050</v>
      </c>
      <c r="B904" s="30" t="s">
        <v>898</v>
      </c>
      <c r="C904" s="21">
        <v>454.99999999999994</v>
      </c>
      <c r="D904" s="22">
        <v>520</v>
      </c>
      <c r="E904" s="4"/>
      <c r="F904" s="4"/>
      <c r="G904" s="24"/>
      <c r="N904" s="4"/>
      <c r="O904" s="28"/>
      <c r="P904" s="31"/>
    </row>
    <row r="905" spans="1:16">
      <c r="A905" s="19">
        <f t="shared" si="3"/>
        <v>8051</v>
      </c>
      <c r="B905" s="34" t="s">
        <v>899</v>
      </c>
      <c r="C905" s="21">
        <v>230.99999999999997</v>
      </c>
      <c r="D905" s="22">
        <v>264</v>
      </c>
      <c r="E905" s="4"/>
      <c r="F905" s="4"/>
      <c r="G905" s="24"/>
      <c r="N905" s="4"/>
      <c r="O905" s="28"/>
      <c r="P905" s="15"/>
    </row>
    <row r="906" spans="1:16">
      <c r="A906" s="19">
        <f t="shared" si="3"/>
        <v>8052</v>
      </c>
      <c r="B906" s="30" t="s">
        <v>900</v>
      </c>
      <c r="C906" s="21">
        <v>1673</v>
      </c>
      <c r="D906" s="22">
        <v>1912</v>
      </c>
      <c r="E906" s="4"/>
      <c r="F906" s="4"/>
      <c r="G906" s="24"/>
      <c r="N906" s="4"/>
      <c r="O906" s="28"/>
      <c r="P906" s="31"/>
    </row>
    <row r="907" spans="1:16">
      <c r="A907" s="19">
        <f t="shared" si="3"/>
        <v>8053</v>
      </c>
      <c r="B907" s="30" t="s">
        <v>901</v>
      </c>
      <c r="C907" s="21">
        <v>1365</v>
      </c>
      <c r="D907" s="22">
        <v>1560</v>
      </c>
      <c r="E907" s="4"/>
      <c r="F907" s="4"/>
      <c r="G907" s="24"/>
      <c r="N907" s="4"/>
      <c r="O907" s="28"/>
      <c r="P907" s="31"/>
    </row>
    <row r="908" spans="1:16">
      <c r="A908" s="19">
        <f t="shared" si="3"/>
        <v>8054</v>
      </c>
      <c r="B908" s="30" t="s">
        <v>902</v>
      </c>
      <c r="C908" s="21">
        <v>385</v>
      </c>
      <c r="D908" s="22">
        <v>440</v>
      </c>
      <c r="E908" s="4"/>
      <c r="F908" s="4"/>
      <c r="G908" s="24"/>
      <c r="N908" s="4"/>
      <c r="O908" s="28"/>
      <c r="P908" s="31"/>
    </row>
    <row r="909" spans="1:16">
      <c r="A909" s="19">
        <f t="shared" si="3"/>
        <v>8055</v>
      </c>
      <c r="B909" s="30" t="s">
        <v>903</v>
      </c>
      <c r="C909" s="21">
        <v>350</v>
      </c>
      <c r="D909" s="22">
        <v>400</v>
      </c>
      <c r="E909" s="4"/>
      <c r="F909" s="4"/>
      <c r="G909" s="24"/>
      <c r="N909" s="4"/>
      <c r="O909" s="28"/>
      <c r="P909" s="31"/>
    </row>
    <row r="910" spans="1:16">
      <c r="A910" s="19">
        <f t="shared" si="3"/>
        <v>8056</v>
      </c>
      <c r="B910" s="30" t="s">
        <v>904</v>
      </c>
      <c r="C910" s="21">
        <v>1176</v>
      </c>
      <c r="D910" s="22">
        <v>1344</v>
      </c>
      <c r="E910" s="4"/>
      <c r="F910" s="4"/>
      <c r="G910" s="24"/>
      <c r="N910" s="4"/>
      <c r="O910" s="28"/>
      <c r="P910" s="31"/>
    </row>
    <row r="911" spans="1:16">
      <c r="A911" s="19">
        <f t="shared" si="3"/>
        <v>8057</v>
      </c>
      <c r="B911" s="30" t="s">
        <v>905</v>
      </c>
      <c r="C911" s="21">
        <v>1896.9999999999998</v>
      </c>
      <c r="D911" s="22">
        <v>2168</v>
      </c>
      <c r="E911" s="4"/>
      <c r="F911" s="4"/>
      <c r="G911" s="24"/>
      <c r="N911" s="4"/>
      <c r="O911" s="28"/>
      <c r="P911" s="31"/>
    </row>
    <row r="912" spans="1:16">
      <c r="A912" s="19">
        <f t="shared" si="3"/>
        <v>8058</v>
      </c>
      <c r="B912" s="30" t="s">
        <v>906</v>
      </c>
      <c r="C912" s="21">
        <v>343</v>
      </c>
      <c r="D912" s="22">
        <v>392</v>
      </c>
      <c r="E912" s="4"/>
      <c r="F912" s="4"/>
      <c r="G912" s="24"/>
      <c r="N912" s="4"/>
      <c r="O912" s="28"/>
      <c r="P912" s="31"/>
    </row>
    <row r="913" spans="1:16">
      <c r="A913" s="19">
        <f t="shared" si="3"/>
        <v>8059</v>
      </c>
      <c r="B913" s="30" t="s">
        <v>907</v>
      </c>
      <c r="C913" s="21">
        <v>203</v>
      </c>
      <c r="D913" s="22">
        <v>232</v>
      </c>
      <c r="E913" s="4"/>
      <c r="F913" s="4"/>
      <c r="G913" s="24"/>
      <c r="N913" s="4"/>
      <c r="O913" s="28"/>
      <c r="P913" s="31"/>
    </row>
    <row r="914" spans="1:16" ht="37.5">
      <c r="A914" s="19">
        <f t="shared" si="3"/>
        <v>8060</v>
      </c>
      <c r="B914" s="30" t="s">
        <v>908</v>
      </c>
      <c r="C914" s="21">
        <v>651</v>
      </c>
      <c r="D914" s="22">
        <v>744</v>
      </c>
      <c r="E914" s="4"/>
      <c r="F914" s="4"/>
      <c r="G914" s="24"/>
      <c r="N914" s="4"/>
      <c r="O914" s="28"/>
      <c r="P914" s="31"/>
    </row>
    <row r="915" spans="1:16">
      <c r="A915" s="19">
        <f t="shared" si="3"/>
        <v>8061</v>
      </c>
      <c r="B915" s="30" t="s">
        <v>909</v>
      </c>
      <c r="C915" s="21">
        <v>510.99999999999994</v>
      </c>
      <c r="D915" s="22">
        <v>584</v>
      </c>
      <c r="E915" s="4"/>
      <c r="F915" s="4"/>
      <c r="G915" s="24"/>
      <c r="N915" s="4"/>
      <c r="O915" s="28"/>
      <c r="P915" s="31"/>
    </row>
    <row r="916" spans="1:16">
      <c r="A916" s="19">
        <f t="shared" si="3"/>
        <v>8062</v>
      </c>
      <c r="B916" s="30" t="s">
        <v>910</v>
      </c>
      <c r="C916" s="21">
        <v>434</v>
      </c>
      <c r="D916" s="22">
        <v>496</v>
      </c>
      <c r="E916" s="4"/>
      <c r="F916" s="4"/>
      <c r="G916" s="24"/>
      <c r="N916" s="4"/>
      <c r="O916" s="28"/>
      <c r="P916" s="31"/>
    </row>
    <row r="917" spans="1:16">
      <c r="A917" s="19">
        <f t="shared" si="3"/>
        <v>8063</v>
      </c>
      <c r="B917" s="30" t="s">
        <v>911</v>
      </c>
      <c r="C917" s="21">
        <v>230.99999999999997</v>
      </c>
      <c r="D917" s="22">
        <v>264</v>
      </c>
      <c r="E917" s="4"/>
      <c r="F917" s="4"/>
      <c r="G917" s="24"/>
      <c r="N917" s="4"/>
      <c r="O917" s="28"/>
      <c r="P917" s="31"/>
    </row>
    <row r="918" spans="1:16">
      <c r="A918" s="19">
        <f t="shared" si="3"/>
        <v>8064</v>
      </c>
      <c r="B918" s="30" t="s">
        <v>912</v>
      </c>
      <c r="C918" s="21">
        <v>875</v>
      </c>
      <c r="D918" s="22">
        <v>1000</v>
      </c>
      <c r="E918" s="4"/>
      <c r="F918" s="4"/>
      <c r="G918" s="24"/>
      <c r="N918" s="4"/>
      <c r="O918" s="28"/>
      <c r="P918" s="31"/>
    </row>
    <row r="919" spans="1:16">
      <c r="A919" s="19">
        <f t="shared" si="3"/>
        <v>8065</v>
      </c>
      <c r="B919" s="30" t="s">
        <v>913</v>
      </c>
      <c r="C919" s="21">
        <v>301</v>
      </c>
      <c r="D919" s="22">
        <v>344</v>
      </c>
      <c r="E919" s="4"/>
      <c r="F919" s="4"/>
      <c r="G919" s="24"/>
      <c r="N919" s="4"/>
      <c r="O919" s="28"/>
      <c r="P919" s="31"/>
    </row>
    <row r="920" spans="1:16">
      <c r="A920" s="19">
        <f t="shared" si="3"/>
        <v>8066</v>
      </c>
      <c r="B920" s="30" t="s">
        <v>914</v>
      </c>
      <c r="C920" s="21">
        <v>175</v>
      </c>
      <c r="D920" s="22">
        <v>200</v>
      </c>
      <c r="E920" s="4"/>
      <c r="F920" s="4"/>
      <c r="G920" s="24"/>
      <c r="N920" s="4"/>
      <c r="O920" s="28"/>
      <c r="P920" s="31"/>
    </row>
    <row r="921" spans="1:16">
      <c r="A921" s="19">
        <f t="shared" si="3"/>
        <v>8067</v>
      </c>
      <c r="B921" s="30" t="s">
        <v>915</v>
      </c>
      <c r="C921" s="21">
        <v>468.99999999999994</v>
      </c>
      <c r="D921" s="22">
        <v>536</v>
      </c>
      <c r="E921" s="4"/>
      <c r="F921" s="4"/>
      <c r="G921" s="24"/>
      <c r="N921" s="4"/>
      <c r="O921" s="28"/>
      <c r="P921" s="31"/>
    </row>
    <row r="922" spans="1:16">
      <c r="A922" s="19">
        <f t="shared" si="3"/>
        <v>8068</v>
      </c>
      <c r="B922" s="30" t="s">
        <v>916</v>
      </c>
      <c r="C922" s="21">
        <v>665</v>
      </c>
      <c r="D922" s="22">
        <v>760</v>
      </c>
      <c r="E922" s="4"/>
      <c r="F922" s="4"/>
      <c r="G922" s="24"/>
      <c r="N922" s="4"/>
      <c r="O922" s="28"/>
      <c r="P922" s="31"/>
    </row>
    <row r="923" spans="1:16">
      <c r="A923" s="19">
        <f t="shared" si="3"/>
        <v>8069</v>
      </c>
      <c r="B923" s="30" t="s">
        <v>917</v>
      </c>
      <c r="C923" s="21">
        <v>868</v>
      </c>
      <c r="D923" s="22">
        <v>992</v>
      </c>
      <c r="E923" s="4"/>
      <c r="F923" s="4"/>
      <c r="G923" s="24"/>
      <c r="N923" s="4"/>
      <c r="O923" s="28"/>
      <c r="P923" s="31"/>
    </row>
    <row r="924" spans="1:16">
      <c r="A924" s="19">
        <f>A923+1</f>
        <v>8070</v>
      </c>
      <c r="B924" s="30" t="s">
        <v>918</v>
      </c>
      <c r="C924" s="21">
        <v>468.99999999999994</v>
      </c>
      <c r="D924" s="22">
        <v>536</v>
      </c>
      <c r="E924" s="4"/>
      <c r="F924" s="4"/>
      <c r="G924" s="24"/>
      <c r="N924" s="4"/>
      <c r="O924" s="28"/>
      <c r="P924" s="31"/>
    </row>
    <row r="925" spans="1:16">
      <c r="A925" s="19">
        <f t="shared" si="3"/>
        <v>8071</v>
      </c>
      <c r="B925" s="30" t="s">
        <v>919</v>
      </c>
      <c r="C925" s="21">
        <v>329</v>
      </c>
      <c r="D925" s="22">
        <v>376</v>
      </c>
      <c r="E925" s="4"/>
      <c r="F925" s="4"/>
      <c r="G925" s="24"/>
      <c r="N925" s="4"/>
      <c r="O925" s="28"/>
      <c r="P925" s="31"/>
    </row>
    <row r="926" spans="1:16">
      <c r="A926" s="19">
        <f t="shared" si="3"/>
        <v>8072</v>
      </c>
      <c r="B926" s="30" t="s">
        <v>920</v>
      </c>
      <c r="C926" s="21">
        <v>133</v>
      </c>
      <c r="D926" s="22">
        <v>152</v>
      </c>
      <c r="E926" s="4"/>
      <c r="F926" s="4"/>
      <c r="G926" s="24"/>
      <c r="N926" s="4"/>
      <c r="O926" s="28"/>
      <c r="P926" s="31"/>
    </row>
    <row r="927" spans="1:16">
      <c r="A927" s="19">
        <f t="shared" si="3"/>
        <v>8073</v>
      </c>
      <c r="B927" s="30" t="s">
        <v>921</v>
      </c>
      <c r="C927" s="21">
        <v>230.99999999999997</v>
      </c>
      <c r="D927" s="22">
        <v>264</v>
      </c>
      <c r="E927" s="4"/>
      <c r="F927" s="4"/>
      <c r="G927" s="24"/>
      <c r="N927" s="4"/>
      <c r="O927" s="28"/>
      <c r="P927" s="31"/>
    </row>
    <row r="928" spans="1:16">
      <c r="A928" s="19">
        <f t="shared" si="3"/>
        <v>8074</v>
      </c>
      <c r="B928" s="30" t="s">
        <v>922</v>
      </c>
      <c r="C928" s="21">
        <v>175</v>
      </c>
      <c r="D928" s="22">
        <v>200</v>
      </c>
      <c r="E928" s="4"/>
      <c r="F928" s="4"/>
      <c r="G928" s="24"/>
      <c r="N928" s="4"/>
      <c r="O928" s="28"/>
      <c r="P928" s="31"/>
    </row>
    <row r="929" spans="1:16">
      <c r="A929" s="19">
        <f t="shared" si="3"/>
        <v>8075</v>
      </c>
      <c r="B929" s="30" t="s">
        <v>923</v>
      </c>
      <c r="C929" s="21">
        <v>756</v>
      </c>
      <c r="D929" s="22">
        <v>864</v>
      </c>
      <c r="E929" s="4"/>
      <c r="F929" s="4"/>
      <c r="G929" s="24"/>
      <c r="N929" s="4"/>
      <c r="O929" s="28"/>
      <c r="P929" s="31"/>
    </row>
    <row r="930" spans="1:16">
      <c r="A930" s="19">
        <f t="shared" si="3"/>
        <v>8076</v>
      </c>
      <c r="B930" s="30" t="s">
        <v>924</v>
      </c>
      <c r="C930" s="21">
        <v>105</v>
      </c>
      <c r="D930" s="22">
        <v>120</v>
      </c>
      <c r="E930" s="4"/>
      <c r="F930" s="4"/>
      <c r="G930" s="24"/>
      <c r="N930" s="4"/>
      <c r="O930" s="28"/>
      <c r="P930" s="31"/>
    </row>
    <row r="931" spans="1:16">
      <c r="A931" s="19">
        <f t="shared" si="3"/>
        <v>8077</v>
      </c>
      <c r="B931" s="30" t="s">
        <v>925</v>
      </c>
      <c r="C931" s="21">
        <v>168</v>
      </c>
      <c r="D931" s="22">
        <v>192</v>
      </c>
      <c r="E931" s="4"/>
      <c r="F931" s="4"/>
      <c r="G931" s="24"/>
      <c r="N931" s="4"/>
      <c r="O931" s="28"/>
      <c r="P931" s="31"/>
    </row>
    <row r="932" spans="1:16">
      <c r="A932" s="19">
        <f t="shared" si="3"/>
        <v>8078</v>
      </c>
      <c r="B932" s="30" t="s">
        <v>926</v>
      </c>
      <c r="C932" s="21">
        <v>259</v>
      </c>
      <c r="D932" s="22">
        <v>296</v>
      </c>
      <c r="E932" s="4"/>
      <c r="F932" s="4"/>
      <c r="G932" s="24"/>
      <c r="N932" s="4"/>
      <c r="O932" s="28"/>
      <c r="P932" s="31"/>
    </row>
    <row r="933" spans="1:16">
      <c r="A933" s="19">
        <f t="shared" si="3"/>
        <v>8079</v>
      </c>
      <c r="B933" s="30" t="s">
        <v>927</v>
      </c>
      <c r="C933" s="21">
        <v>230.99999999999997</v>
      </c>
      <c r="D933" s="22">
        <v>264</v>
      </c>
      <c r="E933" s="4"/>
      <c r="F933" s="4"/>
      <c r="G933" s="24"/>
      <c r="N933" s="4"/>
      <c r="O933" s="28"/>
      <c r="P933" s="31"/>
    </row>
    <row r="934" spans="1:16">
      <c r="A934" s="19">
        <f t="shared" si="3"/>
        <v>8080</v>
      </c>
      <c r="B934" s="30" t="s">
        <v>928</v>
      </c>
      <c r="C934" s="21">
        <v>210</v>
      </c>
      <c r="D934" s="22">
        <v>240</v>
      </c>
      <c r="E934" s="4"/>
      <c r="F934" s="4"/>
      <c r="G934" s="24"/>
      <c r="N934" s="4"/>
      <c r="O934" s="28"/>
      <c r="P934" s="31"/>
    </row>
    <row r="935" spans="1:16">
      <c r="A935" s="19">
        <f t="shared" si="3"/>
        <v>8081</v>
      </c>
      <c r="B935" s="30" t="s">
        <v>929</v>
      </c>
      <c r="C935" s="21">
        <v>574</v>
      </c>
      <c r="D935" s="22">
        <v>656</v>
      </c>
      <c r="E935" s="4"/>
      <c r="F935" s="4"/>
      <c r="G935" s="24"/>
      <c r="N935" s="4"/>
      <c r="O935" s="28"/>
      <c r="P935" s="31"/>
    </row>
    <row r="936" spans="1:16">
      <c r="A936" s="19">
        <f t="shared" si="3"/>
        <v>8082</v>
      </c>
      <c r="B936" s="30" t="s">
        <v>930</v>
      </c>
      <c r="C936" s="21">
        <v>251.99999999999997</v>
      </c>
      <c r="D936" s="22">
        <v>288</v>
      </c>
      <c r="E936" s="4"/>
      <c r="F936" s="4"/>
      <c r="G936" s="24"/>
      <c r="N936" s="4"/>
      <c r="O936" s="28"/>
      <c r="P936" s="31"/>
    </row>
    <row r="937" spans="1:16">
      <c r="A937" s="19">
        <f t="shared" si="3"/>
        <v>8083</v>
      </c>
      <c r="B937" s="30" t="s">
        <v>931</v>
      </c>
      <c r="C937" s="21">
        <v>217</v>
      </c>
      <c r="D937" s="22">
        <v>248</v>
      </c>
      <c r="E937" s="4"/>
      <c r="F937" s="4"/>
      <c r="G937" s="24"/>
      <c r="N937" s="4"/>
      <c r="O937" s="28"/>
      <c r="P937" s="31"/>
    </row>
    <row r="938" spans="1:16">
      <c r="A938" s="19">
        <f t="shared" si="3"/>
        <v>8084</v>
      </c>
      <c r="B938" s="30" t="s">
        <v>932</v>
      </c>
      <c r="C938" s="21">
        <v>930.99999999999989</v>
      </c>
      <c r="D938" s="22">
        <v>1064</v>
      </c>
      <c r="E938" s="4"/>
      <c r="F938" s="4"/>
      <c r="G938" s="24"/>
      <c r="N938" s="4"/>
      <c r="O938" s="28"/>
      <c r="P938" s="31"/>
    </row>
    <row r="939" spans="1:16" ht="37.5">
      <c r="A939" s="19">
        <f t="shared" si="3"/>
        <v>8085</v>
      </c>
      <c r="B939" s="30" t="s">
        <v>933</v>
      </c>
      <c r="C939" s="21">
        <v>273</v>
      </c>
      <c r="D939" s="22">
        <v>312</v>
      </c>
      <c r="E939" s="4"/>
      <c r="F939" s="4"/>
      <c r="G939" s="24"/>
      <c r="N939" s="4"/>
      <c r="O939" s="28"/>
      <c r="P939" s="31"/>
    </row>
    <row r="940" spans="1:16" ht="37.5">
      <c r="A940" s="19">
        <f t="shared" si="3"/>
        <v>8086</v>
      </c>
      <c r="B940" s="30" t="s">
        <v>934</v>
      </c>
      <c r="C940" s="21">
        <v>364</v>
      </c>
      <c r="D940" s="22">
        <v>416</v>
      </c>
      <c r="E940" s="4"/>
      <c r="F940" s="4"/>
      <c r="G940" s="24"/>
      <c r="N940" s="4"/>
      <c r="O940" s="28"/>
      <c r="P940" s="31"/>
    </row>
    <row r="941" spans="1:16" ht="37.5">
      <c r="A941" s="19">
        <f t="shared" si="3"/>
        <v>8087</v>
      </c>
      <c r="B941" s="30" t="s">
        <v>935</v>
      </c>
      <c r="C941" s="21">
        <v>2296</v>
      </c>
      <c r="D941" s="22">
        <v>2624</v>
      </c>
      <c r="E941" s="4"/>
      <c r="F941" s="4"/>
      <c r="G941" s="24"/>
      <c r="N941" s="4"/>
      <c r="O941" s="28"/>
      <c r="P941" s="31"/>
    </row>
    <row r="942" spans="1:16" ht="37.5">
      <c r="A942" s="19">
        <f t="shared" si="3"/>
        <v>8088</v>
      </c>
      <c r="B942" s="30" t="s">
        <v>936</v>
      </c>
      <c r="C942" s="21">
        <v>1980.9999999999998</v>
      </c>
      <c r="D942" s="22">
        <v>2264</v>
      </c>
      <c r="E942" s="4"/>
      <c r="F942" s="4"/>
      <c r="G942" s="24"/>
      <c r="N942" s="4"/>
      <c r="O942" s="28"/>
      <c r="P942" s="31"/>
    </row>
    <row r="943" spans="1:16" ht="37.5">
      <c r="A943" s="19">
        <f t="shared" si="3"/>
        <v>8089</v>
      </c>
      <c r="B943" s="30" t="s">
        <v>937</v>
      </c>
      <c r="C943" s="21">
        <v>2051</v>
      </c>
      <c r="D943" s="22">
        <v>2344</v>
      </c>
      <c r="E943" s="4"/>
      <c r="F943" s="4"/>
      <c r="G943" s="24"/>
      <c r="N943" s="4"/>
      <c r="O943" s="28"/>
      <c r="P943" s="31"/>
    </row>
    <row r="944" spans="1:16" ht="37.5">
      <c r="A944" s="19">
        <f t="shared" si="3"/>
        <v>8090</v>
      </c>
      <c r="B944" s="30" t="s">
        <v>938</v>
      </c>
      <c r="C944" s="21">
        <v>1785</v>
      </c>
      <c r="D944" s="22">
        <v>2040</v>
      </c>
      <c r="E944" s="4"/>
      <c r="F944" s="4"/>
      <c r="G944" s="24"/>
      <c r="N944" s="4"/>
      <c r="O944" s="28"/>
      <c r="P944" s="31"/>
    </row>
    <row r="945" spans="1:17">
      <c r="A945" s="323" t="s">
        <v>939</v>
      </c>
      <c r="B945" s="324"/>
      <c r="C945" s="324"/>
      <c r="D945" s="325"/>
      <c r="E945" s="4"/>
      <c r="F945" s="4"/>
      <c r="G945" s="24"/>
      <c r="N945" s="4"/>
      <c r="O945" s="33"/>
      <c r="P945" s="15"/>
      <c r="Q945" s="44"/>
    </row>
    <row r="946" spans="1:17" ht="37.5">
      <c r="A946" s="19">
        <v>13001</v>
      </c>
      <c r="B946" s="30" t="s">
        <v>940</v>
      </c>
      <c r="C946" s="21">
        <v>763</v>
      </c>
      <c r="D946" s="22">
        <v>872</v>
      </c>
      <c r="E946" s="4"/>
      <c r="F946" s="4"/>
      <c r="G946" s="24"/>
      <c r="N946" s="4"/>
      <c r="O946" s="28"/>
      <c r="P946" s="31"/>
    </row>
    <row r="947" spans="1:17" ht="37.5">
      <c r="A947" s="19">
        <v>13002</v>
      </c>
      <c r="B947" s="30" t="s">
        <v>941</v>
      </c>
      <c r="C947" s="21">
        <v>623</v>
      </c>
      <c r="D947" s="22">
        <v>712</v>
      </c>
      <c r="E947" s="4"/>
      <c r="F947" s="4"/>
      <c r="G947" s="24"/>
      <c r="N947" s="4"/>
      <c r="O947" s="28"/>
      <c r="P947" s="31"/>
    </row>
    <row r="948" spans="1:17">
      <c r="A948" s="19">
        <v>13003</v>
      </c>
      <c r="B948" s="30" t="s">
        <v>942</v>
      </c>
      <c r="C948" s="21">
        <v>315</v>
      </c>
      <c r="D948" s="22">
        <v>360</v>
      </c>
      <c r="E948" s="4"/>
      <c r="F948" s="4"/>
      <c r="G948" s="24"/>
      <c r="N948" s="4"/>
      <c r="O948" s="28"/>
      <c r="P948" s="31"/>
    </row>
    <row r="949" spans="1:17">
      <c r="A949" s="19">
        <v>13004</v>
      </c>
      <c r="B949" s="30" t="s">
        <v>943</v>
      </c>
      <c r="C949" s="21">
        <v>237.99999999999997</v>
      </c>
      <c r="D949" s="22">
        <v>272</v>
      </c>
      <c r="E949" s="4"/>
      <c r="F949" s="4"/>
      <c r="G949" s="24"/>
      <c r="N949" s="4"/>
      <c r="O949" s="28"/>
      <c r="P949" s="31"/>
    </row>
    <row r="950" spans="1:17">
      <c r="A950" s="19">
        <v>13005</v>
      </c>
      <c r="B950" s="30" t="s">
        <v>944</v>
      </c>
      <c r="C950" s="21">
        <v>244.99999999999997</v>
      </c>
      <c r="D950" s="22">
        <v>280</v>
      </c>
      <c r="E950" s="4"/>
      <c r="F950" s="4"/>
      <c r="G950" s="24"/>
      <c r="N950" s="4"/>
      <c r="O950" s="28"/>
      <c r="P950" s="31"/>
    </row>
    <row r="951" spans="1:17">
      <c r="A951" s="19">
        <v>13006</v>
      </c>
      <c r="B951" s="30" t="s">
        <v>945</v>
      </c>
      <c r="C951" s="21">
        <v>203</v>
      </c>
      <c r="D951" s="22">
        <v>232</v>
      </c>
      <c r="E951" s="4"/>
      <c r="F951" s="4"/>
      <c r="G951" s="24"/>
      <c r="N951" s="4"/>
      <c r="O951" s="28"/>
      <c r="P951" s="31"/>
    </row>
    <row r="952" spans="1:17">
      <c r="A952" s="19">
        <v>13007</v>
      </c>
      <c r="B952" s="30" t="s">
        <v>946</v>
      </c>
      <c r="C952" s="21">
        <v>503.99999999999994</v>
      </c>
      <c r="D952" s="22">
        <v>576</v>
      </c>
      <c r="E952" s="4"/>
      <c r="F952" s="4"/>
      <c r="G952" s="24"/>
      <c r="N952" s="4"/>
      <c r="O952" s="28"/>
      <c r="P952" s="31"/>
    </row>
    <row r="953" spans="1:17">
      <c r="A953" s="19">
        <v>13008</v>
      </c>
      <c r="B953" s="30" t="s">
        <v>947</v>
      </c>
      <c r="C953" s="21">
        <v>357</v>
      </c>
      <c r="D953" s="22">
        <v>408</v>
      </c>
      <c r="E953" s="4"/>
      <c r="F953" s="4"/>
      <c r="G953" s="24"/>
      <c r="N953" s="4"/>
      <c r="O953" s="28"/>
      <c r="P953" s="31"/>
    </row>
    <row r="954" spans="1:17">
      <c r="A954" s="19">
        <v>13009</v>
      </c>
      <c r="B954" s="30" t="s">
        <v>948</v>
      </c>
      <c r="C954" s="21">
        <v>503.99999999999994</v>
      </c>
      <c r="D954" s="22">
        <v>576</v>
      </c>
      <c r="E954" s="4"/>
      <c r="F954" s="4"/>
      <c r="G954" s="24"/>
      <c r="N954" s="4"/>
      <c r="O954" s="28"/>
      <c r="P954" s="31"/>
    </row>
    <row r="955" spans="1:17">
      <c r="A955" s="19">
        <v>13010</v>
      </c>
      <c r="B955" s="30" t="s">
        <v>949</v>
      </c>
      <c r="C955" s="21">
        <v>322</v>
      </c>
      <c r="D955" s="22">
        <v>368</v>
      </c>
      <c r="E955" s="4"/>
      <c r="F955" s="4"/>
      <c r="G955" s="24"/>
      <c r="N955" s="4"/>
      <c r="O955" s="28"/>
      <c r="P955" s="31"/>
    </row>
    <row r="956" spans="1:17">
      <c r="A956" s="19">
        <v>13011</v>
      </c>
      <c r="B956" s="30" t="s">
        <v>950</v>
      </c>
      <c r="C956" s="21">
        <v>343</v>
      </c>
      <c r="D956" s="22">
        <v>392</v>
      </c>
      <c r="E956" s="4"/>
      <c r="F956" s="4"/>
      <c r="G956" s="24"/>
      <c r="N956" s="4"/>
      <c r="O956" s="28"/>
      <c r="P956" s="31"/>
    </row>
    <row r="957" spans="1:17">
      <c r="A957" s="19">
        <v>13012</v>
      </c>
      <c r="B957" s="30" t="s">
        <v>951</v>
      </c>
      <c r="C957" s="21">
        <v>518</v>
      </c>
      <c r="D957" s="22">
        <v>592</v>
      </c>
      <c r="E957" s="4"/>
      <c r="F957" s="4"/>
      <c r="G957" s="24"/>
      <c r="N957" s="4"/>
      <c r="O957" s="28"/>
      <c r="P957" s="31"/>
    </row>
    <row r="958" spans="1:17">
      <c r="A958" s="19">
        <v>13013</v>
      </c>
      <c r="B958" s="30" t="s">
        <v>952</v>
      </c>
      <c r="C958" s="21">
        <v>630</v>
      </c>
      <c r="D958" s="22">
        <v>720</v>
      </c>
      <c r="E958" s="4"/>
      <c r="F958" s="4"/>
      <c r="G958" s="24"/>
      <c r="N958" s="4"/>
      <c r="O958" s="28"/>
      <c r="P958" s="31"/>
    </row>
    <row r="959" spans="1:17">
      <c r="A959" s="19">
        <v>13014</v>
      </c>
      <c r="B959" s="30" t="s">
        <v>953</v>
      </c>
      <c r="C959" s="21">
        <v>475.99999999999994</v>
      </c>
      <c r="D959" s="22">
        <v>544</v>
      </c>
      <c r="E959" s="4"/>
      <c r="F959" s="4"/>
      <c r="G959" s="24"/>
      <c r="N959" s="4"/>
      <c r="O959" s="28"/>
      <c r="P959" s="31"/>
    </row>
    <row r="960" spans="1:17">
      <c r="A960" s="19">
        <v>13015</v>
      </c>
      <c r="B960" s="30" t="s">
        <v>954</v>
      </c>
      <c r="C960" s="21">
        <v>357</v>
      </c>
      <c r="D960" s="22">
        <v>408</v>
      </c>
      <c r="E960" s="4"/>
      <c r="F960" s="4"/>
      <c r="G960" s="24"/>
      <c r="N960" s="4"/>
      <c r="O960" s="28"/>
      <c r="P960" s="31"/>
    </row>
    <row r="961" spans="1:17">
      <c r="A961" s="19">
        <v>13016</v>
      </c>
      <c r="B961" s="30" t="s">
        <v>955</v>
      </c>
      <c r="C961" s="21">
        <v>168</v>
      </c>
      <c r="D961" s="22">
        <v>192</v>
      </c>
      <c r="E961" s="4"/>
      <c r="F961" s="4"/>
      <c r="G961" s="24"/>
      <c r="N961" s="4"/>
      <c r="O961" s="28"/>
      <c r="P961" s="31"/>
    </row>
    <row r="962" spans="1:17">
      <c r="A962" s="19">
        <v>13017</v>
      </c>
      <c r="B962" s="30" t="s">
        <v>956</v>
      </c>
      <c r="C962" s="21">
        <v>203</v>
      </c>
      <c r="D962" s="22">
        <v>232</v>
      </c>
      <c r="E962" s="4"/>
      <c r="F962" s="4"/>
      <c r="G962" s="24"/>
      <c r="N962" s="4"/>
      <c r="O962" s="28"/>
      <c r="P962" s="31"/>
    </row>
    <row r="963" spans="1:17">
      <c r="A963" s="19">
        <v>13018</v>
      </c>
      <c r="B963" s="30" t="s">
        <v>957</v>
      </c>
      <c r="C963" s="21">
        <v>840</v>
      </c>
      <c r="D963" s="22">
        <v>960</v>
      </c>
      <c r="E963" s="4"/>
      <c r="F963" s="4"/>
      <c r="G963" s="24"/>
      <c r="N963" s="4"/>
      <c r="O963" s="28"/>
      <c r="P963" s="31"/>
    </row>
    <row r="964" spans="1:17">
      <c r="A964" s="19">
        <v>13019</v>
      </c>
      <c r="B964" s="30" t="s">
        <v>958</v>
      </c>
      <c r="C964" s="21">
        <v>1400</v>
      </c>
      <c r="D964" s="22">
        <v>1600</v>
      </c>
      <c r="E964" s="4"/>
      <c r="F964" s="4"/>
      <c r="G964" s="24"/>
      <c r="N964" s="4"/>
      <c r="O964" s="28"/>
      <c r="P964" s="31"/>
    </row>
    <row r="965" spans="1:17">
      <c r="A965" s="323" t="s">
        <v>959</v>
      </c>
      <c r="B965" s="324"/>
      <c r="C965" s="324"/>
      <c r="D965" s="325"/>
      <c r="E965" s="4"/>
      <c r="F965" s="4"/>
      <c r="G965" s="24"/>
      <c r="N965" s="4"/>
      <c r="O965" s="33"/>
      <c r="P965" s="31"/>
      <c r="Q965" s="44"/>
    </row>
    <row r="966" spans="1:17">
      <c r="A966" s="19">
        <v>14001</v>
      </c>
      <c r="B966" s="30" t="s">
        <v>960</v>
      </c>
      <c r="C966" s="21">
        <v>574</v>
      </c>
      <c r="D966" s="22">
        <v>656</v>
      </c>
      <c r="E966" s="4"/>
      <c r="F966" s="4"/>
      <c r="G966" s="24"/>
      <c r="N966" s="4"/>
      <c r="O966" s="32"/>
      <c r="P966" s="31"/>
    </row>
    <row r="967" spans="1:17">
      <c r="A967" s="19">
        <v>14002</v>
      </c>
      <c r="B967" s="30" t="s">
        <v>961</v>
      </c>
      <c r="C967" s="21">
        <v>951.99999999999989</v>
      </c>
      <c r="D967" s="22">
        <v>1088</v>
      </c>
      <c r="E967" s="4"/>
      <c r="F967" s="4"/>
      <c r="G967" s="24"/>
      <c r="N967" s="4"/>
      <c r="O967" s="32"/>
      <c r="P967" s="31"/>
    </row>
    <row r="968" spans="1:17" ht="37.5">
      <c r="A968" s="19">
        <v>14003</v>
      </c>
      <c r="B968" s="30" t="s">
        <v>962</v>
      </c>
      <c r="C968" s="21">
        <v>763</v>
      </c>
      <c r="D968" s="22">
        <v>872</v>
      </c>
      <c r="E968" s="4"/>
      <c r="F968" s="4"/>
      <c r="G968" s="24"/>
      <c r="N968" s="4"/>
      <c r="O968" s="32"/>
      <c r="P968" s="31"/>
    </row>
    <row r="969" spans="1:17">
      <c r="A969" s="19">
        <v>14004</v>
      </c>
      <c r="B969" s="30" t="s">
        <v>963</v>
      </c>
      <c r="C969" s="21">
        <v>574</v>
      </c>
      <c r="D969" s="22">
        <v>656</v>
      </c>
      <c r="E969" s="4"/>
      <c r="F969" s="4"/>
      <c r="G969" s="24"/>
      <c r="N969" s="4"/>
      <c r="O969" s="32"/>
      <c r="P969" s="31"/>
    </row>
    <row r="970" spans="1:17">
      <c r="A970" s="19">
        <v>14005</v>
      </c>
      <c r="B970" s="30" t="s">
        <v>964</v>
      </c>
      <c r="C970" s="21">
        <v>385</v>
      </c>
      <c r="D970" s="22">
        <v>440</v>
      </c>
      <c r="E970" s="4"/>
      <c r="F970" s="4"/>
      <c r="G970" s="24"/>
      <c r="N970" s="4"/>
      <c r="O970" s="32"/>
      <c r="P970" s="31"/>
    </row>
    <row r="971" spans="1:17">
      <c r="A971" s="19">
        <v>14006</v>
      </c>
      <c r="B971" s="30" t="s">
        <v>965</v>
      </c>
      <c r="C971" s="21">
        <v>574</v>
      </c>
      <c r="D971" s="22">
        <v>656</v>
      </c>
      <c r="E971" s="4"/>
      <c r="F971" s="4"/>
      <c r="G971" s="24"/>
      <c r="N971" s="4"/>
      <c r="O971" s="32"/>
      <c r="P971" s="31"/>
    </row>
    <row r="972" spans="1:17">
      <c r="A972" s="19">
        <v>14007</v>
      </c>
      <c r="B972" s="30" t="s">
        <v>966</v>
      </c>
      <c r="C972" s="21">
        <v>385</v>
      </c>
      <c r="D972" s="22">
        <v>440</v>
      </c>
      <c r="E972" s="4"/>
      <c r="F972" s="4"/>
      <c r="G972" s="24"/>
      <c r="N972" s="4"/>
      <c r="O972" s="32"/>
      <c r="P972" s="31"/>
    </row>
    <row r="973" spans="1:17">
      <c r="A973" s="19">
        <v>14008</v>
      </c>
      <c r="B973" s="30" t="s">
        <v>967</v>
      </c>
      <c r="C973" s="21">
        <v>385</v>
      </c>
      <c r="D973" s="22">
        <v>440</v>
      </c>
      <c r="E973" s="4"/>
      <c r="F973" s="4"/>
      <c r="G973" s="24"/>
      <c r="N973" s="4"/>
      <c r="O973" s="32"/>
      <c r="P973" s="31"/>
    </row>
    <row r="974" spans="1:17" ht="37.5">
      <c r="A974" s="19">
        <v>14009</v>
      </c>
      <c r="B974" s="30" t="s">
        <v>968</v>
      </c>
      <c r="C974" s="21">
        <v>951.99999999999989</v>
      </c>
      <c r="D974" s="22">
        <v>1088</v>
      </c>
      <c r="E974" s="4"/>
      <c r="F974" s="4"/>
      <c r="G974" s="24"/>
      <c r="N974" s="4"/>
      <c r="O974" s="32"/>
      <c r="P974" s="31"/>
    </row>
    <row r="975" spans="1:17" ht="37.5">
      <c r="A975" s="19">
        <v>14010</v>
      </c>
      <c r="B975" s="30" t="s">
        <v>969</v>
      </c>
      <c r="C975" s="21">
        <v>763</v>
      </c>
      <c r="D975" s="22">
        <v>872</v>
      </c>
      <c r="E975" s="4"/>
      <c r="F975" s="4"/>
      <c r="G975" s="24"/>
      <c r="N975" s="4"/>
      <c r="O975" s="32"/>
      <c r="P975" s="31"/>
    </row>
    <row r="976" spans="1:17">
      <c r="A976" s="19">
        <v>14011</v>
      </c>
      <c r="B976" s="30" t="s">
        <v>970</v>
      </c>
      <c r="C976" s="21">
        <v>385</v>
      </c>
      <c r="D976" s="22">
        <v>440</v>
      </c>
      <c r="E976" s="4"/>
      <c r="F976" s="4"/>
      <c r="G976" s="24"/>
      <c r="N976" s="4"/>
      <c r="O976" s="28"/>
      <c r="P976" s="31"/>
    </row>
    <row r="977" spans="1:17">
      <c r="A977" s="19">
        <v>14012</v>
      </c>
      <c r="B977" s="30" t="s">
        <v>971</v>
      </c>
      <c r="C977" s="21">
        <v>385</v>
      </c>
      <c r="D977" s="22">
        <v>440</v>
      </c>
      <c r="E977" s="4"/>
      <c r="F977" s="4"/>
      <c r="G977" s="24"/>
      <c r="N977" s="4"/>
      <c r="O977" s="28"/>
      <c r="P977" s="31"/>
    </row>
    <row r="978" spans="1:17" ht="37.5">
      <c r="A978" s="19">
        <v>14013</v>
      </c>
      <c r="B978" s="30" t="s">
        <v>972</v>
      </c>
      <c r="C978" s="21">
        <v>763</v>
      </c>
      <c r="D978" s="22">
        <v>872</v>
      </c>
      <c r="E978" s="4"/>
      <c r="F978" s="4"/>
      <c r="G978" s="24"/>
      <c r="N978" s="4"/>
      <c r="O978" s="28"/>
      <c r="P978" s="31"/>
    </row>
    <row r="979" spans="1:17">
      <c r="A979" s="19">
        <v>14014</v>
      </c>
      <c r="B979" s="30" t="s">
        <v>973</v>
      </c>
      <c r="C979" s="21">
        <v>385</v>
      </c>
      <c r="D979" s="22">
        <v>440</v>
      </c>
      <c r="E979" s="4"/>
      <c r="F979" s="4"/>
      <c r="G979" s="24"/>
      <c r="N979" s="4"/>
      <c r="O979" s="28"/>
      <c r="P979" s="31"/>
    </row>
    <row r="980" spans="1:17" ht="21.75" customHeight="1">
      <c r="A980" s="19">
        <v>14015</v>
      </c>
      <c r="B980" s="30" t="s">
        <v>974</v>
      </c>
      <c r="C980" s="21">
        <v>574</v>
      </c>
      <c r="D980" s="22">
        <v>656</v>
      </c>
      <c r="E980" s="4"/>
      <c r="F980" s="4"/>
      <c r="G980" s="24"/>
      <c r="N980" s="4"/>
      <c r="O980" s="28"/>
      <c r="P980" s="31"/>
    </row>
    <row r="981" spans="1:17" ht="37.5">
      <c r="A981" s="19">
        <v>14016</v>
      </c>
      <c r="B981" s="30" t="s">
        <v>975</v>
      </c>
      <c r="C981" s="21">
        <v>1141</v>
      </c>
      <c r="D981" s="22">
        <v>1304</v>
      </c>
      <c r="E981" s="4"/>
      <c r="F981" s="4"/>
      <c r="G981" s="24"/>
      <c r="N981" s="4"/>
      <c r="O981" s="28"/>
      <c r="P981" s="31"/>
    </row>
    <row r="982" spans="1:17">
      <c r="A982" s="19">
        <v>14017</v>
      </c>
      <c r="B982" s="30" t="s">
        <v>976</v>
      </c>
      <c r="C982" s="21">
        <v>1519</v>
      </c>
      <c r="D982" s="22">
        <v>1736</v>
      </c>
      <c r="E982" s="4"/>
      <c r="F982" s="4"/>
      <c r="G982" s="24"/>
      <c r="N982" s="4"/>
      <c r="O982" s="28"/>
      <c r="P982" s="31"/>
    </row>
    <row r="983" spans="1:17">
      <c r="A983" s="323" t="s">
        <v>977</v>
      </c>
      <c r="B983" s="324"/>
      <c r="C983" s="324"/>
      <c r="D983" s="325"/>
      <c r="E983" s="4"/>
      <c r="F983" s="4"/>
      <c r="G983" s="24"/>
      <c r="N983" s="4"/>
      <c r="O983" s="33"/>
      <c r="P983" s="15"/>
    </row>
    <row r="984" spans="1:17">
      <c r="A984" s="19">
        <v>15001</v>
      </c>
      <c r="B984" s="30" t="s">
        <v>978</v>
      </c>
      <c r="C984" s="21">
        <v>496.99999999999994</v>
      </c>
      <c r="D984" s="22">
        <v>568</v>
      </c>
      <c r="E984" s="4"/>
      <c r="F984" s="4"/>
      <c r="G984" s="24"/>
      <c r="N984" s="4"/>
      <c r="O984" s="28"/>
      <c r="P984" s="31"/>
    </row>
    <row r="985" spans="1:17">
      <c r="A985" s="19">
        <v>15002</v>
      </c>
      <c r="B985" s="30" t="s">
        <v>979</v>
      </c>
      <c r="C985" s="21">
        <v>385</v>
      </c>
      <c r="D985" s="22">
        <v>440</v>
      </c>
      <c r="E985" s="4"/>
      <c r="F985" s="4"/>
      <c r="G985" s="24"/>
      <c r="N985" s="4"/>
      <c r="O985" s="28"/>
      <c r="P985" s="31"/>
    </row>
    <row r="986" spans="1:17">
      <c r="A986" s="19">
        <v>15003</v>
      </c>
      <c r="B986" s="30" t="s">
        <v>980</v>
      </c>
      <c r="C986" s="21">
        <v>322</v>
      </c>
      <c r="D986" s="22">
        <v>368</v>
      </c>
      <c r="E986" s="4"/>
      <c r="F986" s="4"/>
      <c r="G986" s="24"/>
      <c r="N986" s="4"/>
      <c r="O986" s="28"/>
      <c r="P986" s="31"/>
    </row>
    <row r="987" spans="1:17">
      <c r="A987" s="19">
        <v>15004</v>
      </c>
      <c r="B987" s="30" t="s">
        <v>981</v>
      </c>
      <c r="C987" s="21">
        <v>496.99999999999994</v>
      </c>
      <c r="D987" s="22">
        <v>568</v>
      </c>
      <c r="E987" s="4"/>
      <c r="F987" s="4"/>
      <c r="G987" s="24"/>
      <c r="N987" s="4"/>
      <c r="O987" s="28"/>
      <c r="P987" s="31"/>
    </row>
    <row r="988" spans="1:17" ht="37.5">
      <c r="A988" s="19">
        <v>15005</v>
      </c>
      <c r="B988" s="30" t="s">
        <v>982</v>
      </c>
      <c r="C988" s="21">
        <v>581</v>
      </c>
      <c r="D988" s="22">
        <v>664</v>
      </c>
      <c r="E988" s="4"/>
      <c r="F988" s="4"/>
      <c r="G988" s="24"/>
      <c r="N988" s="4"/>
      <c r="O988" s="28"/>
      <c r="P988" s="31"/>
    </row>
    <row r="989" spans="1:17">
      <c r="A989" s="19">
        <v>15006</v>
      </c>
      <c r="B989" s="34" t="s">
        <v>983</v>
      </c>
      <c r="C989" s="21">
        <v>420</v>
      </c>
      <c r="D989" s="22">
        <v>480</v>
      </c>
      <c r="E989" s="4"/>
      <c r="F989" s="4"/>
      <c r="G989" s="24"/>
      <c r="N989" s="4"/>
      <c r="O989" s="28"/>
      <c r="P989" s="15"/>
    </row>
    <row r="990" spans="1:17" ht="37.5">
      <c r="A990" s="19">
        <v>15007</v>
      </c>
      <c r="B990" s="34" t="s">
        <v>984</v>
      </c>
      <c r="C990" s="21">
        <v>427</v>
      </c>
      <c r="D990" s="22">
        <v>488</v>
      </c>
      <c r="E990" s="4"/>
      <c r="F990" s="4"/>
      <c r="G990" s="24"/>
      <c r="N990" s="4"/>
      <c r="O990" s="32"/>
      <c r="P990" s="15"/>
    </row>
    <row r="991" spans="1:17">
      <c r="A991" s="19">
        <v>15008</v>
      </c>
      <c r="B991" s="34" t="s">
        <v>985</v>
      </c>
      <c r="C991" s="21">
        <v>532</v>
      </c>
      <c r="D991" s="22">
        <v>608</v>
      </c>
      <c r="E991" s="4"/>
      <c r="F991" s="4"/>
      <c r="G991" s="24"/>
      <c r="N991" s="4"/>
      <c r="O991" s="32"/>
      <c r="P991" s="15"/>
    </row>
    <row r="992" spans="1:17">
      <c r="A992" s="323" t="s">
        <v>986</v>
      </c>
      <c r="B992" s="324"/>
      <c r="C992" s="324"/>
      <c r="D992" s="325"/>
      <c r="E992" s="4"/>
      <c r="F992" s="4"/>
      <c r="G992" s="24"/>
      <c r="N992" s="4"/>
      <c r="O992" s="33"/>
      <c r="P992" s="15"/>
      <c r="Q992" s="44"/>
    </row>
    <row r="993" spans="1:16" ht="37.5">
      <c r="A993" s="19">
        <v>19001</v>
      </c>
      <c r="B993" s="34" t="s">
        <v>987</v>
      </c>
      <c r="C993" s="21">
        <v>203</v>
      </c>
      <c r="D993" s="22">
        <v>232</v>
      </c>
      <c r="E993" s="4"/>
      <c r="F993" s="4"/>
      <c r="G993" s="24"/>
      <c r="N993" s="4"/>
      <c r="O993" s="32"/>
      <c r="P993" s="15"/>
    </row>
    <row r="994" spans="1:16" ht="37.5">
      <c r="A994" s="19">
        <v>19002</v>
      </c>
      <c r="B994" s="30" t="s">
        <v>988</v>
      </c>
      <c r="C994" s="21">
        <v>322</v>
      </c>
      <c r="D994" s="22">
        <v>368</v>
      </c>
      <c r="E994" s="4"/>
      <c r="F994" s="4"/>
      <c r="G994" s="24"/>
      <c r="N994" s="4"/>
      <c r="O994" s="28"/>
      <c r="P994" s="31"/>
    </row>
    <row r="995" spans="1:16">
      <c r="A995" s="19">
        <v>19003</v>
      </c>
      <c r="B995" s="30" t="s">
        <v>989</v>
      </c>
      <c r="C995" s="21">
        <v>189</v>
      </c>
      <c r="D995" s="22">
        <v>216</v>
      </c>
      <c r="E995" s="4"/>
      <c r="F995" s="4"/>
      <c r="G995" s="24"/>
      <c r="N995" s="4"/>
      <c r="O995" s="28"/>
      <c r="P995" s="31"/>
    </row>
    <row r="996" spans="1:16">
      <c r="A996" s="19">
        <v>19004</v>
      </c>
      <c r="B996" s="30" t="s">
        <v>990</v>
      </c>
      <c r="C996" s="21">
        <v>343</v>
      </c>
      <c r="D996" s="22">
        <v>392</v>
      </c>
      <c r="E996" s="4"/>
      <c r="F996" s="4"/>
      <c r="G996" s="24"/>
      <c r="N996" s="4"/>
      <c r="O996" s="28"/>
      <c r="P996" s="31"/>
    </row>
    <row r="997" spans="1:16">
      <c r="A997" s="19">
        <v>19005</v>
      </c>
      <c r="B997" s="30" t="s">
        <v>991</v>
      </c>
      <c r="C997" s="21">
        <v>406</v>
      </c>
      <c r="D997" s="22">
        <v>464</v>
      </c>
      <c r="E997" s="4"/>
      <c r="F997" s="4"/>
      <c r="G997" s="24"/>
      <c r="N997" s="4"/>
      <c r="O997" s="28"/>
      <c r="P997" s="31"/>
    </row>
    <row r="998" spans="1:16">
      <c r="A998" s="19">
        <v>19006</v>
      </c>
      <c r="B998" s="30" t="s">
        <v>992</v>
      </c>
      <c r="C998" s="21">
        <v>392</v>
      </c>
      <c r="D998" s="22">
        <v>448</v>
      </c>
      <c r="E998" s="4"/>
      <c r="F998" s="4"/>
      <c r="G998" s="24"/>
      <c r="N998" s="4"/>
      <c r="O998" s="28"/>
      <c r="P998" s="31"/>
    </row>
    <row r="999" spans="1:16">
      <c r="A999" s="323" t="s">
        <v>993</v>
      </c>
      <c r="B999" s="324"/>
      <c r="C999" s="324"/>
      <c r="D999" s="325"/>
      <c r="E999" s="4"/>
      <c r="F999" s="4"/>
      <c r="G999" s="24"/>
      <c r="N999" s="4"/>
      <c r="O999" s="33"/>
      <c r="P999" s="31"/>
    </row>
    <row r="1000" spans="1:16">
      <c r="A1000" s="19">
        <v>20001</v>
      </c>
      <c r="B1000" s="34" t="s">
        <v>994</v>
      </c>
      <c r="C1000" s="21">
        <v>728</v>
      </c>
      <c r="D1000" s="22">
        <v>832</v>
      </c>
      <c r="E1000" s="4"/>
      <c r="F1000" s="4"/>
      <c r="G1000" s="24"/>
      <c r="N1000" s="4"/>
      <c r="O1000" s="32"/>
      <c r="P1000" s="15"/>
    </row>
    <row r="1001" spans="1:16" ht="37.5">
      <c r="A1001" s="19">
        <v>20002</v>
      </c>
      <c r="B1001" s="34" t="s">
        <v>995</v>
      </c>
      <c r="C1001" s="21">
        <v>1379</v>
      </c>
      <c r="D1001" s="22">
        <v>1576</v>
      </c>
      <c r="E1001" s="4"/>
      <c r="F1001" s="4"/>
      <c r="G1001" s="24"/>
      <c r="N1001" s="4"/>
      <c r="O1001" s="32"/>
      <c r="P1001" s="15"/>
    </row>
    <row r="1002" spans="1:16" ht="56.25">
      <c r="A1002" s="19">
        <v>20003</v>
      </c>
      <c r="B1002" s="30" t="s">
        <v>996</v>
      </c>
      <c r="C1002" s="21">
        <v>1302</v>
      </c>
      <c r="D1002" s="22">
        <v>1488</v>
      </c>
      <c r="E1002" s="4"/>
      <c r="F1002" s="4"/>
      <c r="G1002" s="24"/>
      <c r="N1002" s="4"/>
      <c r="O1002" s="32"/>
      <c r="P1002" s="31"/>
    </row>
    <row r="1003" spans="1:16" ht="37.5">
      <c r="A1003" s="19">
        <v>20004</v>
      </c>
      <c r="B1003" s="34" t="s">
        <v>997</v>
      </c>
      <c r="C1003" s="21">
        <v>1260</v>
      </c>
      <c r="D1003" s="22">
        <v>1440</v>
      </c>
      <c r="E1003" s="4"/>
      <c r="F1003" s="4"/>
      <c r="G1003" s="24"/>
      <c r="N1003" s="4"/>
      <c r="O1003" s="32"/>
      <c r="P1003" s="15"/>
    </row>
    <row r="1004" spans="1:16" ht="37.5">
      <c r="A1004" s="19">
        <v>20005</v>
      </c>
      <c r="B1004" s="30" t="s">
        <v>998</v>
      </c>
      <c r="C1004" s="21">
        <v>742</v>
      </c>
      <c r="D1004" s="22">
        <v>848</v>
      </c>
      <c r="E1004" s="4"/>
      <c r="F1004" s="4"/>
      <c r="G1004" s="24"/>
      <c r="N1004" s="4"/>
      <c r="O1004" s="32"/>
      <c r="P1004" s="31"/>
    </row>
    <row r="1005" spans="1:16" ht="93.75">
      <c r="A1005" s="19">
        <v>20006</v>
      </c>
      <c r="B1005" s="30" t="s">
        <v>999</v>
      </c>
      <c r="C1005" s="21">
        <v>1477</v>
      </c>
      <c r="D1005" s="22">
        <v>1688</v>
      </c>
      <c r="E1005" s="4"/>
      <c r="F1005" s="4"/>
      <c r="G1005" s="24"/>
      <c r="N1005" s="4"/>
      <c r="O1005" s="32"/>
      <c r="P1005" s="31"/>
    </row>
    <row r="1006" spans="1:16" ht="75">
      <c r="A1006" s="19">
        <v>20007</v>
      </c>
      <c r="B1006" s="30" t="s">
        <v>1000</v>
      </c>
      <c r="C1006" s="21">
        <v>1218</v>
      </c>
      <c r="D1006" s="22">
        <v>1392</v>
      </c>
      <c r="E1006" s="4"/>
      <c r="F1006" s="4"/>
      <c r="G1006" s="24"/>
      <c r="N1006" s="4"/>
      <c r="O1006" s="32"/>
      <c r="P1006" s="31"/>
    </row>
    <row r="1007" spans="1:16" ht="56.25">
      <c r="A1007" s="19">
        <v>20008</v>
      </c>
      <c r="B1007" s="30" t="s">
        <v>1001</v>
      </c>
      <c r="C1007" s="21">
        <v>616</v>
      </c>
      <c r="D1007" s="22">
        <v>704</v>
      </c>
      <c r="E1007" s="4"/>
      <c r="F1007" s="4"/>
      <c r="G1007" s="24"/>
      <c r="N1007" s="4"/>
      <c r="O1007" s="32"/>
      <c r="P1007" s="31"/>
    </row>
    <row r="1008" spans="1:16">
      <c r="A1008" s="323" t="s">
        <v>1002</v>
      </c>
      <c r="B1008" s="324"/>
      <c r="C1008" s="324"/>
      <c r="D1008" s="325"/>
      <c r="E1008" s="4"/>
      <c r="F1008" s="4"/>
      <c r="G1008" s="24"/>
      <c r="N1008" s="4"/>
      <c r="O1008" s="33"/>
      <c r="P1008" s="15"/>
    </row>
    <row r="1009" spans="1:16" ht="37.5">
      <c r="A1009" s="19">
        <v>21001</v>
      </c>
      <c r="B1009" s="34" t="s">
        <v>1003</v>
      </c>
      <c r="C1009" s="21">
        <v>1330</v>
      </c>
      <c r="D1009" s="22">
        <v>1520</v>
      </c>
      <c r="E1009" s="4"/>
      <c r="F1009" s="4"/>
      <c r="G1009" s="24"/>
      <c r="N1009" s="4"/>
      <c r="O1009" s="32"/>
      <c r="P1009" s="15"/>
    </row>
    <row r="1010" spans="1:16">
      <c r="A1010" s="19">
        <v>21002</v>
      </c>
      <c r="B1010" s="34" t="s">
        <v>1004</v>
      </c>
      <c r="C1010" s="21">
        <v>3304</v>
      </c>
      <c r="D1010" s="22">
        <v>3776</v>
      </c>
      <c r="E1010" s="4"/>
      <c r="F1010" s="4"/>
      <c r="G1010" s="24"/>
      <c r="N1010" s="4"/>
      <c r="O1010" s="32"/>
      <c r="P1010" s="15"/>
    </row>
    <row r="1011" spans="1:16">
      <c r="A1011" s="323" t="s">
        <v>1005</v>
      </c>
      <c r="B1011" s="324"/>
      <c r="C1011" s="324"/>
      <c r="D1011" s="325"/>
      <c r="E1011" s="4"/>
      <c r="F1011" s="4"/>
      <c r="G1011" s="24"/>
      <c r="N1011" s="4"/>
      <c r="O1011" s="33"/>
      <c r="P1011" s="31"/>
    </row>
    <row r="1012" spans="1:16">
      <c r="A1012" s="19">
        <v>22001</v>
      </c>
      <c r="B1012" s="30" t="s">
        <v>1006</v>
      </c>
      <c r="C1012" s="21">
        <v>10885</v>
      </c>
      <c r="D1012" s="22">
        <v>12440</v>
      </c>
      <c r="E1012" s="4"/>
      <c r="F1012" s="4"/>
      <c r="G1012" s="24"/>
      <c r="N1012" s="4"/>
      <c r="O1012" s="32"/>
      <c r="P1012" s="31"/>
    </row>
    <row r="1013" spans="1:16">
      <c r="A1013" s="19">
        <f>A1012+1</f>
        <v>22002</v>
      </c>
      <c r="B1013" s="30" t="s">
        <v>1007</v>
      </c>
      <c r="C1013" s="21">
        <v>11200</v>
      </c>
      <c r="D1013" s="22">
        <v>12800</v>
      </c>
      <c r="E1013" s="4"/>
      <c r="F1013" s="4"/>
      <c r="G1013" s="24"/>
      <c r="N1013" s="4"/>
      <c r="O1013" s="32"/>
      <c r="P1013" s="31"/>
    </row>
    <row r="1014" spans="1:16" ht="37.5">
      <c r="A1014" s="19">
        <v>22003</v>
      </c>
      <c r="B1014" s="30" t="s">
        <v>1008</v>
      </c>
      <c r="C1014" s="21">
        <v>13678</v>
      </c>
      <c r="D1014" s="22">
        <v>15632</v>
      </c>
      <c r="E1014" s="4"/>
      <c r="F1014" s="4"/>
      <c r="G1014" s="24"/>
      <c r="N1014" s="4"/>
      <c r="O1014" s="32"/>
      <c r="P1014" s="31"/>
    </row>
    <row r="1015" spans="1:16" ht="37.5">
      <c r="A1015" s="19">
        <v>22004</v>
      </c>
      <c r="B1015" s="30" t="s">
        <v>1009</v>
      </c>
      <c r="C1015" s="21">
        <v>15147.999999999998</v>
      </c>
      <c r="D1015" s="22">
        <v>17312</v>
      </c>
      <c r="E1015" s="4"/>
      <c r="F1015" s="4"/>
      <c r="G1015" s="24"/>
      <c r="N1015" s="4"/>
      <c r="O1015" s="32"/>
      <c r="P1015" s="31"/>
    </row>
    <row r="1016" spans="1:16">
      <c r="A1016" s="19">
        <f>A1015+1</f>
        <v>22005</v>
      </c>
      <c r="B1016" s="30" t="s">
        <v>1010</v>
      </c>
      <c r="C1016" s="21">
        <v>5061</v>
      </c>
      <c r="D1016" s="22">
        <v>5784</v>
      </c>
      <c r="E1016" s="4"/>
      <c r="F1016" s="4"/>
      <c r="G1016" s="24"/>
      <c r="N1016" s="4"/>
      <c r="O1016" s="32"/>
      <c r="P1016" s="31"/>
    </row>
    <row r="1017" spans="1:16">
      <c r="A1017" s="19">
        <v>22006</v>
      </c>
      <c r="B1017" s="30" t="s">
        <v>1011</v>
      </c>
      <c r="C1017" s="21">
        <v>9541</v>
      </c>
      <c r="D1017" s="22">
        <v>10904</v>
      </c>
      <c r="E1017" s="4"/>
      <c r="F1017" s="4"/>
      <c r="G1017" s="24"/>
      <c r="N1017" s="4"/>
      <c r="O1017" s="32"/>
      <c r="P1017" s="31"/>
    </row>
    <row r="1018" spans="1:16">
      <c r="A1018" s="19">
        <v>22007</v>
      </c>
      <c r="B1018" s="30" t="s">
        <v>1012</v>
      </c>
      <c r="C1018" s="21">
        <v>17794</v>
      </c>
      <c r="D1018" s="22">
        <v>20336</v>
      </c>
      <c r="E1018" s="4"/>
      <c r="F1018" s="4"/>
      <c r="G1018" s="24"/>
      <c r="N1018" s="4"/>
      <c r="O1018" s="32"/>
      <c r="P1018" s="31"/>
    </row>
    <row r="1019" spans="1:16" ht="37.5">
      <c r="A1019" s="19">
        <f>A1018+1</f>
        <v>22008</v>
      </c>
      <c r="B1019" s="34" t="s">
        <v>1013</v>
      </c>
      <c r="C1019" s="21">
        <v>33509</v>
      </c>
      <c r="D1019" s="22">
        <v>38296</v>
      </c>
      <c r="E1019" s="4"/>
      <c r="F1019" s="4"/>
      <c r="G1019" s="24"/>
      <c r="N1019" s="4"/>
      <c r="O1019" s="32"/>
      <c r="P1019" s="15"/>
    </row>
    <row r="1020" spans="1:16">
      <c r="A1020" s="19">
        <v>22009</v>
      </c>
      <c r="B1020" s="34" t="s">
        <v>1014</v>
      </c>
      <c r="C1020" s="21">
        <v>30176.999999999996</v>
      </c>
      <c r="D1020" s="22">
        <v>34488</v>
      </c>
      <c r="E1020" s="4"/>
      <c r="F1020" s="4"/>
      <c r="G1020" s="24"/>
      <c r="N1020" s="4"/>
      <c r="O1020" s="32"/>
      <c r="P1020" s="15"/>
    </row>
    <row r="1021" spans="1:16" ht="37.5">
      <c r="A1021" s="19">
        <v>22010</v>
      </c>
      <c r="B1021" s="34" t="s">
        <v>1015</v>
      </c>
      <c r="C1021" s="21">
        <v>28811.999999999996</v>
      </c>
      <c r="D1021" s="22">
        <v>32928</v>
      </c>
      <c r="E1021" s="4"/>
      <c r="F1021" s="4"/>
      <c r="G1021" s="24"/>
      <c r="N1021" s="4"/>
      <c r="O1021" s="32"/>
      <c r="P1021" s="15"/>
    </row>
    <row r="1022" spans="1:16" ht="37.5">
      <c r="A1022" s="19">
        <f>A1021+1</f>
        <v>22011</v>
      </c>
      <c r="B1022" s="34" t="s">
        <v>1016</v>
      </c>
      <c r="C1022" s="21">
        <v>25473</v>
      </c>
      <c r="D1022" s="22">
        <v>29112</v>
      </c>
      <c r="E1022" s="4"/>
      <c r="F1022" s="4"/>
      <c r="G1022" s="24"/>
      <c r="N1022" s="4"/>
      <c r="O1022" s="32"/>
      <c r="P1022" s="15"/>
    </row>
    <row r="1023" spans="1:16">
      <c r="A1023" s="19">
        <f t="shared" ref="A1023:A1040" si="4">A1022+1</f>
        <v>22012</v>
      </c>
      <c r="B1023" s="34" t="s">
        <v>1017</v>
      </c>
      <c r="C1023" s="21">
        <v>10549</v>
      </c>
      <c r="D1023" s="22">
        <v>12056</v>
      </c>
      <c r="E1023" s="4"/>
      <c r="F1023" s="4"/>
      <c r="G1023" s="24"/>
      <c r="N1023" s="4"/>
      <c r="O1023" s="32"/>
      <c r="P1023" s="15"/>
    </row>
    <row r="1024" spans="1:16">
      <c r="A1024" s="19">
        <f t="shared" si="4"/>
        <v>22013</v>
      </c>
      <c r="B1024" s="34" t="s">
        <v>1018</v>
      </c>
      <c r="C1024" s="21">
        <v>2254</v>
      </c>
      <c r="D1024" s="22">
        <v>2576</v>
      </c>
      <c r="E1024" s="4"/>
      <c r="F1024" s="4"/>
      <c r="G1024" s="24"/>
      <c r="N1024" s="4"/>
      <c r="O1024" s="32"/>
      <c r="P1024" s="15"/>
    </row>
    <row r="1025" spans="1:16">
      <c r="A1025" s="19">
        <f t="shared" si="4"/>
        <v>22014</v>
      </c>
      <c r="B1025" s="34" t="s">
        <v>1019</v>
      </c>
      <c r="C1025" s="21">
        <v>7328.9999999999991</v>
      </c>
      <c r="D1025" s="22">
        <v>8376</v>
      </c>
      <c r="E1025" s="4"/>
      <c r="F1025" s="4"/>
      <c r="G1025" s="24"/>
      <c r="N1025" s="4"/>
      <c r="O1025" s="32"/>
      <c r="P1025" s="15"/>
    </row>
    <row r="1026" spans="1:16">
      <c r="A1026" s="19">
        <f t="shared" si="4"/>
        <v>22015</v>
      </c>
      <c r="B1026" s="34" t="s">
        <v>1020</v>
      </c>
      <c r="C1026" s="21">
        <v>16302.999999999998</v>
      </c>
      <c r="D1026" s="22">
        <v>18632</v>
      </c>
      <c r="E1026" s="4"/>
      <c r="F1026" s="4"/>
      <c r="G1026" s="24"/>
      <c r="N1026" s="4"/>
      <c r="O1026" s="32"/>
      <c r="P1026" s="15"/>
    </row>
    <row r="1027" spans="1:16">
      <c r="A1027" s="19">
        <f t="shared" si="4"/>
        <v>22016</v>
      </c>
      <c r="B1027" s="34" t="s">
        <v>1021</v>
      </c>
      <c r="C1027" s="21">
        <v>13860</v>
      </c>
      <c r="D1027" s="22">
        <v>15840</v>
      </c>
      <c r="E1027" s="4"/>
      <c r="F1027" s="4"/>
      <c r="G1027" s="24"/>
      <c r="N1027" s="4"/>
      <c r="O1027" s="32"/>
      <c r="P1027" s="15"/>
    </row>
    <row r="1028" spans="1:16">
      <c r="A1028" s="19">
        <f t="shared" si="4"/>
        <v>22017</v>
      </c>
      <c r="B1028" s="34" t="s">
        <v>1022</v>
      </c>
      <c r="C1028" s="21">
        <v>13048</v>
      </c>
      <c r="D1028" s="22">
        <v>14912</v>
      </c>
      <c r="E1028" s="4"/>
      <c r="F1028" s="4"/>
      <c r="G1028" s="24"/>
      <c r="N1028" s="4"/>
      <c r="O1028" s="32"/>
      <c r="P1028" s="15"/>
    </row>
    <row r="1029" spans="1:16">
      <c r="A1029" s="19">
        <f t="shared" si="4"/>
        <v>22018</v>
      </c>
      <c r="B1029" s="34" t="s">
        <v>1023</v>
      </c>
      <c r="C1029" s="21">
        <v>11025</v>
      </c>
      <c r="D1029" s="22">
        <v>12600</v>
      </c>
      <c r="E1029" s="4"/>
      <c r="F1029" s="4"/>
      <c r="G1029" s="24"/>
      <c r="N1029" s="4"/>
      <c r="O1029" s="32"/>
      <c r="P1029" s="15"/>
    </row>
    <row r="1030" spans="1:16">
      <c r="A1030" s="19">
        <f t="shared" si="4"/>
        <v>22019</v>
      </c>
      <c r="B1030" s="34" t="s">
        <v>1024</v>
      </c>
      <c r="C1030" s="21">
        <v>9310</v>
      </c>
      <c r="D1030" s="22">
        <v>10640</v>
      </c>
      <c r="E1030" s="4"/>
      <c r="F1030" s="4"/>
      <c r="G1030" s="24"/>
      <c r="N1030" s="4"/>
      <c r="O1030" s="32"/>
      <c r="P1030" s="15"/>
    </row>
    <row r="1031" spans="1:16" ht="37.5">
      <c r="A1031" s="19">
        <f t="shared" si="4"/>
        <v>22020</v>
      </c>
      <c r="B1031" s="34" t="s">
        <v>1025</v>
      </c>
      <c r="C1031" s="21">
        <v>5978</v>
      </c>
      <c r="D1031" s="22">
        <v>6832</v>
      </c>
      <c r="E1031" s="4"/>
      <c r="F1031" s="4"/>
      <c r="G1031" s="24"/>
      <c r="N1031" s="4"/>
      <c r="O1031" s="32"/>
      <c r="P1031" s="15"/>
    </row>
    <row r="1032" spans="1:16">
      <c r="A1032" s="19">
        <f t="shared" si="4"/>
        <v>22021</v>
      </c>
      <c r="B1032" s="34" t="s">
        <v>1026</v>
      </c>
      <c r="C1032" s="21">
        <v>21091</v>
      </c>
      <c r="D1032" s="22">
        <v>24104</v>
      </c>
      <c r="E1032" s="4"/>
      <c r="F1032" s="4"/>
      <c r="G1032" s="24"/>
      <c r="N1032" s="4"/>
      <c r="O1032" s="32"/>
      <c r="P1032" s="15"/>
    </row>
    <row r="1033" spans="1:16">
      <c r="A1033" s="19">
        <f t="shared" si="4"/>
        <v>22022</v>
      </c>
      <c r="B1033" s="34" t="s">
        <v>1027</v>
      </c>
      <c r="C1033" s="21">
        <v>2919</v>
      </c>
      <c r="D1033" s="22">
        <v>3336</v>
      </c>
      <c r="E1033" s="4"/>
      <c r="F1033" s="4"/>
      <c r="G1033" s="24"/>
      <c r="N1033" s="4"/>
      <c r="O1033" s="32"/>
      <c r="P1033" s="15"/>
    </row>
    <row r="1034" spans="1:16">
      <c r="A1034" s="19">
        <f t="shared" si="4"/>
        <v>22023</v>
      </c>
      <c r="B1034" s="34" t="s">
        <v>1028</v>
      </c>
      <c r="C1034" s="21">
        <v>14755.999999999998</v>
      </c>
      <c r="D1034" s="22">
        <v>16864</v>
      </c>
      <c r="E1034" s="4"/>
      <c r="F1034" s="4"/>
      <c r="G1034" s="24"/>
      <c r="N1034" s="4"/>
      <c r="O1034" s="32"/>
      <c r="P1034" s="15"/>
    </row>
    <row r="1035" spans="1:16">
      <c r="A1035" s="19">
        <f t="shared" si="4"/>
        <v>22024</v>
      </c>
      <c r="B1035" s="34" t="s">
        <v>1029</v>
      </c>
      <c r="C1035" s="21">
        <v>16800</v>
      </c>
      <c r="D1035" s="22">
        <v>19200</v>
      </c>
      <c r="E1035" s="4"/>
      <c r="F1035" s="4"/>
      <c r="G1035" s="24"/>
      <c r="N1035" s="4"/>
      <c r="O1035" s="32"/>
      <c r="P1035" s="15"/>
    </row>
    <row r="1036" spans="1:16">
      <c r="A1036" s="19">
        <f t="shared" si="4"/>
        <v>22025</v>
      </c>
      <c r="B1036" s="34" t="s">
        <v>1030</v>
      </c>
      <c r="C1036" s="21">
        <v>6468</v>
      </c>
      <c r="D1036" s="22">
        <v>7392</v>
      </c>
      <c r="E1036" s="4"/>
      <c r="F1036" s="4"/>
      <c r="G1036" s="24"/>
      <c r="N1036" s="4"/>
      <c r="O1036" s="32"/>
      <c r="P1036" s="15"/>
    </row>
    <row r="1037" spans="1:16">
      <c r="A1037" s="19">
        <f t="shared" si="4"/>
        <v>22026</v>
      </c>
      <c r="B1037" s="34" t="s">
        <v>1031</v>
      </c>
      <c r="C1037" s="21">
        <v>5635</v>
      </c>
      <c r="D1037" s="22">
        <v>6440</v>
      </c>
      <c r="E1037" s="4"/>
      <c r="F1037" s="4"/>
      <c r="G1037" s="24"/>
      <c r="N1037" s="4"/>
      <c r="O1037" s="32"/>
      <c r="P1037" s="15"/>
    </row>
    <row r="1038" spans="1:16">
      <c r="A1038" s="19">
        <f t="shared" si="4"/>
        <v>22027</v>
      </c>
      <c r="B1038" s="34" t="s">
        <v>1032</v>
      </c>
      <c r="C1038" s="21">
        <v>3136</v>
      </c>
      <c r="D1038" s="22">
        <v>3584</v>
      </c>
      <c r="E1038" s="4"/>
      <c r="F1038" s="4"/>
      <c r="G1038" s="24"/>
      <c r="N1038" s="4"/>
      <c r="O1038" s="32"/>
      <c r="P1038" s="15"/>
    </row>
    <row r="1039" spans="1:16" ht="37.5">
      <c r="A1039" s="19">
        <f t="shared" si="4"/>
        <v>22028</v>
      </c>
      <c r="B1039" s="34" t="s">
        <v>1033</v>
      </c>
      <c r="C1039" s="21">
        <v>6540.0999999999995</v>
      </c>
      <c r="D1039" s="22">
        <v>7474.4000000000005</v>
      </c>
      <c r="E1039" s="4"/>
      <c r="F1039" s="4"/>
      <c r="G1039" s="24"/>
      <c r="N1039" s="4"/>
      <c r="O1039" s="32"/>
      <c r="P1039" s="15"/>
    </row>
    <row r="1040" spans="1:16" ht="37.5">
      <c r="A1040" s="19">
        <f t="shared" si="4"/>
        <v>22029</v>
      </c>
      <c r="B1040" s="34" t="s">
        <v>1034</v>
      </c>
      <c r="C1040" s="21">
        <v>6185.2</v>
      </c>
      <c r="D1040" s="22">
        <v>7068.8</v>
      </c>
      <c r="E1040" s="4"/>
      <c r="F1040" s="4"/>
      <c r="G1040" s="24"/>
      <c r="N1040" s="4"/>
      <c r="O1040" s="32"/>
      <c r="P1040" s="15"/>
    </row>
    <row r="1041" spans="1:16" ht="37.5">
      <c r="A1041" s="19">
        <v>22030</v>
      </c>
      <c r="B1041" s="34" t="s">
        <v>1035</v>
      </c>
      <c r="C1041" s="21">
        <v>16758</v>
      </c>
      <c r="D1041" s="22">
        <v>19152</v>
      </c>
      <c r="E1041" s="4"/>
      <c r="F1041" s="4"/>
      <c r="G1041" s="24"/>
      <c r="N1041" s="4"/>
      <c r="O1041" s="32"/>
      <c r="P1041" s="15"/>
    </row>
    <row r="1042" spans="1:16">
      <c r="A1042" s="19">
        <v>22031</v>
      </c>
      <c r="B1042" s="34" t="s">
        <v>1036</v>
      </c>
      <c r="C1042" s="21">
        <v>15091.999999999998</v>
      </c>
      <c r="D1042" s="22">
        <v>17248</v>
      </c>
      <c r="E1042" s="4"/>
      <c r="F1042" s="4"/>
      <c r="G1042" s="24"/>
      <c r="N1042" s="4"/>
      <c r="O1042" s="32"/>
      <c r="P1042" s="15"/>
    </row>
    <row r="1043" spans="1:16" ht="37.5">
      <c r="A1043" s="19">
        <v>22032</v>
      </c>
      <c r="B1043" s="34" t="s">
        <v>1037</v>
      </c>
      <c r="C1043" s="21">
        <v>14405.999999999998</v>
      </c>
      <c r="D1043" s="22">
        <v>16464</v>
      </c>
      <c r="E1043" s="4"/>
      <c r="F1043" s="4"/>
      <c r="G1043" s="24"/>
      <c r="N1043" s="4"/>
      <c r="O1043" s="32"/>
      <c r="P1043" s="15"/>
    </row>
    <row r="1044" spans="1:16" ht="37.5">
      <c r="A1044" s="19">
        <v>22033</v>
      </c>
      <c r="B1044" s="34" t="s">
        <v>1038</v>
      </c>
      <c r="C1044" s="21">
        <v>12740</v>
      </c>
      <c r="D1044" s="22">
        <v>14560</v>
      </c>
      <c r="E1044" s="4"/>
      <c r="F1044" s="4"/>
      <c r="G1044" s="24"/>
      <c r="N1044" s="4"/>
      <c r="O1044" s="32"/>
      <c r="P1044" s="15"/>
    </row>
    <row r="1045" spans="1:16" ht="37.5">
      <c r="A1045" s="19">
        <v>22034</v>
      </c>
      <c r="B1045" s="34" t="s">
        <v>1039</v>
      </c>
      <c r="C1045" s="21">
        <v>3610.6</v>
      </c>
      <c r="D1045" s="22">
        <v>4126.4000000000005</v>
      </c>
      <c r="E1045" s="4"/>
      <c r="F1045" s="4"/>
      <c r="G1045" s="24"/>
      <c r="N1045" s="4"/>
      <c r="O1045" s="32"/>
      <c r="P1045" s="15"/>
    </row>
    <row r="1046" spans="1:16" ht="37.5">
      <c r="A1046" s="34">
        <v>22035</v>
      </c>
      <c r="B1046" s="34" t="s">
        <v>1040</v>
      </c>
      <c r="C1046" s="21">
        <v>2844.7999999999997</v>
      </c>
      <c r="D1046" s="22">
        <v>3251.2000000000003</v>
      </c>
      <c r="E1046" s="4"/>
      <c r="F1046" s="4"/>
      <c r="G1046" s="24"/>
      <c r="N1046" s="4"/>
      <c r="O1046" s="32"/>
      <c r="P1046" s="15"/>
    </row>
    <row r="1047" spans="1:16">
      <c r="A1047" s="323" t="s">
        <v>1041</v>
      </c>
      <c r="B1047" s="324"/>
      <c r="C1047" s="324"/>
      <c r="D1047" s="325"/>
      <c r="E1047" s="4"/>
      <c r="F1047" s="4"/>
      <c r="G1047" s="24"/>
      <c r="N1047" s="4"/>
      <c r="O1047" s="326"/>
      <c r="P1047" s="326"/>
    </row>
    <row r="1048" spans="1:16" ht="37.5">
      <c r="A1048" s="71">
        <v>23001</v>
      </c>
      <c r="B1048" s="30" t="s">
        <v>1042</v>
      </c>
      <c r="C1048" s="21">
        <v>182</v>
      </c>
      <c r="D1048" s="22">
        <v>208</v>
      </c>
      <c r="E1048" s="4"/>
      <c r="F1048" s="4"/>
      <c r="G1048" s="24"/>
      <c r="N1048" s="4"/>
      <c r="O1048" s="72"/>
      <c r="P1048" s="31"/>
    </row>
    <row r="1049" spans="1:16" ht="56.25">
      <c r="A1049" s="71">
        <v>23002</v>
      </c>
      <c r="B1049" s="30" t="s">
        <v>1043</v>
      </c>
      <c r="C1049" s="21">
        <v>112</v>
      </c>
      <c r="D1049" s="22">
        <v>128</v>
      </c>
      <c r="E1049" s="4"/>
      <c r="F1049" s="4"/>
      <c r="G1049" s="24"/>
      <c r="N1049" s="4"/>
      <c r="O1049" s="72"/>
      <c r="P1049" s="31"/>
    </row>
    <row r="1050" spans="1:16" ht="56.25">
      <c r="A1050" s="71">
        <v>23003</v>
      </c>
      <c r="B1050" s="20" t="s">
        <v>1044</v>
      </c>
      <c r="C1050" s="21">
        <v>70</v>
      </c>
      <c r="D1050" s="22">
        <v>80</v>
      </c>
      <c r="E1050" s="4"/>
      <c r="F1050" s="4"/>
      <c r="G1050" s="24"/>
      <c r="N1050" s="4"/>
      <c r="O1050" s="72"/>
      <c r="P1050" s="29"/>
    </row>
    <row r="1051" spans="1:16" ht="56.25">
      <c r="A1051" s="71">
        <v>23004</v>
      </c>
      <c r="B1051" s="20" t="s">
        <v>1045</v>
      </c>
      <c r="C1051" s="21">
        <v>35</v>
      </c>
      <c r="D1051" s="22">
        <v>40</v>
      </c>
      <c r="E1051" s="4"/>
      <c r="F1051" s="4"/>
      <c r="G1051" s="24"/>
      <c r="N1051" s="4"/>
      <c r="O1051" s="72"/>
      <c r="P1051" s="29"/>
    </row>
    <row r="1052" spans="1:16" ht="37.5">
      <c r="A1052" s="71">
        <v>23005</v>
      </c>
      <c r="B1052" s="34" t="s">
        <v>1046</v>
      </c>
      <c r="C1052" s="21">
        <v>7689.4999999999991</v>
      </c>
      <c r="D1052" s="22">
        <v>8788</v>
      </c>
      <c r="E1052" s="4"/>
      <c r="F1052" s="4"/>
      <c r="G1052" s="24"/>
      <c r="N1052" s="4"/>
      <c r="O1052" s="72"/>
      <c r="P1052" s="73"/>
    </row>
    <row r="1053" spans="1:16" ht="37.5">
      <c r="A1053" s="71">
        <v>23006</v>
      </c>
      <c r="B1053" s="34" t="s">
        <v>1047</v>
      </c>
      <c r="C1053" s="21">
        <v>8088.4999999999991</v>
      </c>
      <c r="D1053" s="22">
        <v>9244</v>
      </c>
      <c r="E1053" s="4"/>
      <c r="F1053" s="4"/>
      <c r="G1053" s="24"/>
      <c r="N1053" s="4"/>
      <c r="O1053" s="72"/>
      <c r="P1053" s="73"/>
    </row>
    <row r="1054" spans="1:16" ht="37.5">
      <c r="A1054" s="71">
        <v>23007</v>
      </c>
      <c r="B1054" s="34" t="s">
        <v>1048</v>
      </c>
      <c r="C1054" s="21">
        <v>8487.5</v>
      </c>
      <c r="D1054" s="22">
        <v>9700</v>
      </c>
      <c r="E1054" s="4"/>
      <c r="F1054" s="4"/>
      <c r="G1054" s="24"/>
      <c r="N1054" s="4"/>
      <c r="O1054" s="72"/>
      <c r="P1054" s="73"/>
    </row>
    <row r="1055" spans="1:16" ht="37.5">
      <c r="A1055" s="71">
        <v>23008</v>
      </c>
      <c r="B1055" s="34" t="s">
        <v>1049</v>
      </c>
      <c r="C1055" s="21">
        <v>10692.5</v>
      </c>
      <c r="D1055" s="22">
        <v>12220</v>
      </c>
      <c r="E1055" s="4"/>
      <c r="F1055" s="4"/>
      <c r="G1055" s="24"/>
      <c r="N1055" s="4"/>
      <c r="O1055" s="72"/>
      <c r="P1055" s="73"/>
    </row>
  </sheetData>
  <mergeCells count="135">
    <mergeCell ref="A992:D992"/>
    <mergeCell ref="A999:D999"/>
    <mergeCell ref="A1008:D1008"/>
    <mergeCell ref="A1011:D1011"/>
    <mergeCell ref="A1047:D1047"/>
    <mergeCell ref="O1047:P1047"/>
    <mergeCell ref="A850:D850"/>
    <mergeCell ref="A856:D856"/>
    <mergeCell ref="A884:D884"/>
    <mergeCell ref="A945:D945"/>
    <mergeCell ref="A965:D965"/>
    <mergeCell ref="A983:D983"/>
    <mergeCell ref="A825:D825"/>
    <mergeCell ref="O825:Q825"/>
    <mergeCell ref="A830:D830"/>
    <mergeCell ref="O830:P830"/>
    <mergeCell ref="A843:D843"/>
    <mergeCell ref="O843:P843"/>
    <mergeCell ref="A752:D752"/>
    <mergeCell ref="O752:P752"/>
    <mergeCell ref="A755:D755"/>
    <mergeCell ref="A808:D808"/>
    <mergeCell ref="O808:P808"/>
    <mergeCell ref="A810:D810"/>
    <mergeCell ref="O810:P810"/>
    <mergeCell ref="A744:D744"/>
    <mergeCell ref="O744:P744"/>
    <mergeCell ref="A746:D746"/>
    <mergeCell ref="O746:P746"/>
    <mergeCell ref="A748:D748"/>
    <mergeCell ref="O748:P748"/>
    <mergeCell ref="A734:D734"/>
    <mergeCell ref="O734:P734"/>
    <mergeCell ref="A739:D739"/>
    <mergeCell ref="O739:P739"/>
    <mergeCell ref="A742:D742"/>
    <mergeCell ref="O742:P742"/>
    <mergeCell ref="A723:D723"/>
    <mergeCell ref="O723:P723"/>
    <mergeCell ref="A724:D724"/>
    <mergeCell ref="O724:P724"/>
    <mergeCell ref="A728:D728"/>
    <mergeCell ref="O728:P728"/>
    <mergeCell ref="A689:D689"/>
    <mergeCell ref="O689:P689"/>
    <mergeCell ref="A712:D712"/>
    <mergeCell ref="O712:P712"/>
    <mergeCell ref="A720:D720"/>
    <mergeCell ref="O720:P720"/>
    <mergeCell ref="A614:D614"/>
    <mergeCell ref="O614:P614"/>
    <mergeCell ref="A665:D665"/>
    <mergeCell ref="O665:P665"/>
    <mergeCell ref="A679:D679"/>
    <mergeCell ref="O679:P679"/>
    <mergeCell ref="A586:D586"/>
    <mergeCell ref="O586:P586"/>
    <mergeCell ref="A602:D602"/>
    <mergeCell ref="O602:P602"/>
    <mergeCell ref="A611:D611"/>
    <mergeCell ref="O611:P611"/>
    <mergeCell ref="A524:D524"/>
    <mergeCell ref="O524:P524"/>
    <mergeCell ref="A542:D542"/>
    <mergeCell ref="O542:P542"/>
    <mergeCell ref="A543:D543"/>
    <mergeCell ref="O543:P543"/>
    <mergeCell ref="A501:D501"/>
    <mergeCell ref="O501:P501"/>
    <mergeCell ref="A506:D506"/>
    <mergeCell ref="O506:P506"/>
    <mergeCell ref="A521:D521"/>
    <mergeCell ref="O521:P521"/>
    <mergeCell ref="A476:D476"/>
    <mergeCell ref="O476:Q476"/>
    <mergeCell ref="A480:D480"/>
    <mergeCell ref="O480:Q480"/>
    <mergeCell ref="A490:D490"/>
    <mergeCell ref="O490:P490"/>
    <mergeCell ref="A449:D449"/>
    <mergeCell ref="O449:Q449"/>
    <mergeCell ref="A464:D464"/>
    <mergeCell ref="O464:Q464"/>
    <mergeCell ref="A469:D469"/>
    <mergeCell ref="O469:P469"/>
    <mergeCell ref="A425:D425"/>
    <mergeCell ref="O425:Q425"/>
    <mergeCell ref="A426:D426"/>
    <mergeCell ref="O426:Q426"/>
    <mergeCell ref="A442:D442"/>
    <mergeCell ref="O442:Q442"/>
    <mergeCell ref="A409:D409"/>
    <mergeCell ref="O409:Q409"/>
    <mergeCell ref="A417:D417"/>
    <mergeCell ref="O417:Q417"/>
    <mergeCell ref="A422:D422"/>
    <mergeCell ref="O422:Q422"/>
    <mergeCell ref="A386:D386"/>
    <mergeCell ref="O386:Q386"/>
    <mergeCell ref="A396:D396"/>
    <mergeCell ref="O396:Q396"/>
    <mergeCell ref="A404:D404"/>
    <mergeCell ref="O404:Q404"/>
    <mergeCell ref="A313:D313"/>
    <mergeCell ref="A356:D356"/>
    <mergeCell ref="A365:D365"/>
    <mergeCell ref="A384:D384"/>
    <mergeCell ref="O384:Q384"/>
    <mergeCell ref="A385:D385"/>
    <mergeCell ref="O385:Q385"/>
    <mergeCell ref="A155:D155"/>
    <mergeCell ref="O155:P155"/>
    <mergeCell ref="A191:D191"/>
    <mergeCell ref="A262:D262"/>
    <mergeCell ref="A308:D308"/>
    <mergeCell ref="O308:P308"/>
    <mergeCell ref="A11:D11"/>
    <mergeCell ref="O11:P11"/>
    <mergeCell ref="A25:D25"/>
    <mergeCell ref="A32:D32"/>
    <mergeCell ref="A49:D49"/>
    <mergeCell ref="A120:D120"/>
    <mergeCell ref="P4:Q4"/>
    <mergeCell ref="A5:D5"/>
    <mergeCell ref="A6:D7"/>
    <mergeCell ref="A8:D8"/>
    <mergeCell ref="A9:A10"/>
    <mergeCell ref="B9:B10"/>
    <mergeCell ref="C9:D9"/>
    <mergeCell ref="B1:D1"/>
    <mergeCell ref="P1:Q1"/>
    <mergeCell ref="B2:D2"/>
    <mergeCell ref="P2:Q2"/>
    <mergeCell ref="B3:D3"/>
    <mergeCell ref="P3:Q3"/>
  </mergeCells>
  <conditionalFormatting sqref="A734 B729:B732 B692:B696 A721:B722 A549:B550 A523:B523 A674:B676 A406:B406 A463:B463 B420 B411:B413 B474 B486 B683:B684 B598:B601 A432:B438 A685:B688 A535:B541 A713:B719">
    <cfRule type="cellIs" dxfId="1" priority="2" operator="equal">
      <formula>0</formula>
    </cfRule>
  </conditionalFormatting>
  <conditionalFormatting sqref="O734 P729:P732 P692:P696 O721:P722 O549:P550 O523:P523 O674:P676 O406:P406 O463:P463 P420 P411:P413 P474 P486 P683:P684 P598:P601 O432:P438 O685:P688 O535:P541 O713:P719">
    <cfRule type="cellIs" dxfId="0" priority="1" operator="equal">
      <formula>0</formula>
    </cfRule>
  </conditionalFormatting>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D129"/>
  <sheetViews>
    <sheetView workbookViewId="0">
      <selection activeCell="C6" sqref="C6"/>
    </sheetView>
  </sheetViews>
  <sheetFormatPr defaultRowHeight="18.75"/>
  <cols>
    <col min="1" max="1" width="65.28515625" style="171" customWidth="1"/>
    <col min="2" max="2" width="20.42578125" style="171" customWidth="1"/>
    <col min="3" max="4" width="9.140625" style="171"/>
  </cols>
  <sheetData>
    <row r="1" spans="1:4">
      <c r="A1" s="403" t="s">
        <v>4061</v>
      </c>
      <c r="B1" s="403"/>
    </row>
    <row r="2" spans="1:4">
      <c r="A2" s="403" t="s">
        <v>3879</v>
      </c>
      <c r="B2" s="403"/>
    </row>
    <row r="3" spans="1:4">
      <c r="A3" s="403" t="s">
        <v>1050</v>
      </c>
      <c r="B3" s="403"/>
    </row>
    <row r="4" spans="1:4">
      <c r="A4" s="424" t="s">
        <v>4062</v>
      </c>
      <c r="B4" s="424"/>
    </row>
    <row r="5" spans="1:4" ht="18.75" customHeight="1">
      <c r="A5" s="424"/>
      <c r="B5" s="424"/>
    </row>
    <row r="6" spans="1:4">
      <c r="A6" s="424"/>
      <c r="B6" s="424"/>
    </row>
    <row r="7" spans="1:4">
      <c r="A7" s="233"/>
      <c r="B7" s="233"/>
    </row>
    <row r="8" spans="1:4">
      <c r="A8" s="234" t="s">
        <v>4063</v>
      </c>
      <c r="B8" s="172" t="s">
        <v>7</v>
      </c>
    </row>
    <row r="9" spans="1:4" s="180" customFormat="1">
      <c r="A9" s="420" t="s">
        <v>4064</v>
      </c>
      <c r="B9" s="421"/>
      <c r="C9" s="179"/>
      <c r="D9" s="179"/>
    </row>
    <row r="10" spans="1:4" s="180" customFormat="1">
      <c r="A10" s="420" t="s">
        <v>4065</v>
      </c>
      <c r="B10" s="421"/>
      <c r="C10" s="179"/>
      <c r="D10" s="179"/>
    </row>
    <row r="11" spans="1:4">
      <c r="A11" s="235" t="s">
        <v>4066</v>
      </c>
      <c r="B11" s="236">
        <v>550</v>
      </c>
    </row>
    <row r="12" spans="1:4">
      <c r="A12" s="235" t="s">
        <v>4067</v>
      </c>
      <c r="B12" s="236">
        <v>720</v>
      </c>
    </row>
    <row r="13" spans="1:4">
      <c r="A13" s="235" t="s">
        <v>4068</v>
      </c>
      <c r="B13" s="236">
        <v>880</v>
      </c>
    </row>
    <row r="14" spans="1:4">
      <c r="A14" s="235" t="s">
        <v>4069</v>
      </c>
      <c r="B14" s="236">
        <v>880</v>
      </c>
    </row>
    <row r="15" spans="1:4" s="180" customFormat="1">
      <c r="A15" s="420" t="s">
        <v>4070</v>
      </c>
      <c r="B15" s="421"/>
      <c r="C15" s="179"/>
      <c r="D15" s="179"/>
    </row>
    <row r="16" spans="1:4">
      <c r="A16" s="235" t="s">
        <v>4066</v>
      </c>
      <c r="B16" s="236">
        <v>950</v>
      </c>
    </row>
    <row r="17" spans="1:4">
      <c r="A17" s="235" t="s">
        <v>4067</v>
      </c>
      <c r="B17" s="237">
        <v>1400</v>
      </c>
    </row>
    <row r="18" spans="1:4">
      <c r="A18" s="235" t="s">
        <v>4068</v>
      </c>
      <c r="B18" s="237">
        <v>1750</v>
      </c>
    </row>
    <row r="19" spans="1:4">
      <c r="A19" s="235" t="s">
        <v>4071</v>
      </c>
      <c r="B19" s="237">
        <v>1900</v>
      </c>
    </row>
    <row r="20" spans="1:4" s="180" customFormat="1" ht="39.75" customHeight="1">
      <c r="A20" s="422" t="s">
        <v>4072</v>
      </c>
      <c r="B20" s="423"/>
      <c r="C20" s="179"/>
      <c r="D20" s="179"/>
    </row>
    <row r="21" spans="1:4">
      <c r="A21" s="235" t="s">
        <v>4066</v>
      </c>
      <c r="B21" s="236">
        <v>500</v>
      </c>
    </row>
    <row r="22" spans="1:4">
      <c r="A22" s="235" t="s">
        <v>4067</v>
      </c>
      <c r="B22" s="236">
        <v>600</v>
      </c>
    </row>
    <row r="23" spans="1:4">
      <c r="A23" s="235" t="s">
        <v>4068</v>
      </c>
      <c r="B23" s="236">
        <v>800</v>
      </c>
    </row>
    <row r="24" spans="1:4" s="180" customFormat="1" ht="42" customHeight="1">
      <c r="A24" s="422" t="s">
        <v>4073</v>
      </c>
      <c r="B24" s="423"/>
      <c r="C24" s="179"/>
      <c r="D24" s="179"/>
    </row>
    <row r="25" spans="1:4">
      <c r="A25" s="235" t="s">
        <v>4066</v>
      </c>
      <c r="B25" s="236">
        <v>800</v>
      </c>
    </row>
    <row r="26" spans="1:4">
      <c r="A26" s="235" t="s">
        <v>4067</v>
      </c>
      <c r="B26" s="237">
        <v>1300</v>
      </c>
    </row>
    <row r="27" spans="1:4">
      <c r="A27" s="235" t="s">
        <v>4068</v>
      </c>
      <c r="B27" s="237">
        <v>1800</v>
      </c>
    </row>
    <row r="28" spans="1:4" s="180" customFormat="1">
      <c r="A28" s="419" t="s">
        <v>4074</v>
      </c>
      <c r="B28" s="419"/>
      <c r="C28" s="179"/>
      <c r="D28" s="179"/>
    </row>
    <row r="29" spans="1:4">
      <c r="A29" s="235" t="s">
        <v>4066</v>
      </c>
      <c r="B29" s="237">
        <v>1300</v>
      </c>
    </row>
    <row r="30" spans="1:4">
      <c r="A30" s="235" t="s">
        <v>4067</v>
      </c>
      <c r="B30" s="237">
        <v>1600</v>
      </c>
    </row>
    <row r="31" spans="1:4">
      <c r="A31" s="235" t="s">
        <v>4068</v>
      </c>
      <c r="B31" s="237">
        <v>2000</v>
      </c>
    </row>
    <row r="32" spans="1:4" s="180" customFormat="1">
      <c r="A32" s="238" t="s">
        <v>4075</v>
      </c>
      <c r="B32" s="236">
        <v>550</v>
      </c>
      <c r="C32" s="179"/>
      <c r="D32" s="179"/>
    </row>
    <row r="33" spans="1:4" s="180" customFormat="1">
      <c r="A33" s="238" t="s">
        <v>4076</v>
      </c>
      <c r="B33" s="237">
        <v>2200</v>
      </c>
      <c r="C33" s="179"/>
      <c r="D33" s="179"/>
    </row>
    <row r="34" spans="1:4" s="180" customFormat="1">
      <c r="A34" s="238" t="s">
        <v>4077</v>
      </c>
      <c r="B34" s="236">
        <v>300</v>
      </c>
      <c r="C34" s="179"/>
      <c r="D34" s="179"/>
    </row>
    <row r="35" spans="1:4" s="180" customFormat="1">
      <c r="A35" s="419" t="s">
        <v>4078</v>
      </c>
      <c r="B35" s="419"/>
      <c r="C35" s="179"/>
      <c r="D35" s="179"/>
    </row>
    <row r="36" spans="1:4">
      <c r="A36" s="235" t="s">
        <v>4066</v>
      </c>
      <c r="B36" s="236">
        <v>750</v>
      </c>
    </row>
    <row r="37" spans="1:4">
      <c r="A37" s="235" t="s">
        <v>4067</v>
      </c>
      <c r="B37" s="237">
        <v>1000</v>
      </c>
    </row>
    <row r="38" spans="1:4">
      <c r="A38" s="235" t="s">
        <v>4068</v>
      </c>
      <c r="B38" s="237">
        <v>1550</v>
      </c>
    </row>
    <row r="39" spans="1:4" s="180" customFormat="1">
      <c r="A39" s="419" t="s">
        <v>4079</v>
      </c>
      <c r="B39" s="419"/>
      <c r="C39" s="179"/>
      <c r="D39" s="179"/>
    </row>
    <row r="40" spans="1:4">
      <c r="A40" s="235" t="s">
        <v>4066</v>
      </c>
      <c r="B40" s="236">
        <v>330</v>
      </c>
    </row>
    <row r="41" spans="1:4">
      <c r="A41" s="235" t="s">
        <v>4067</v>
      </c>
      <c r="B41" s="236">
        <v>330</v>
      </c>
    </row>
    <row r="42" spans="1:4">
      <c r="A42" s="235" t="s">
        <v>4068</v>
      </c>
      <c r="B42" s="236">
        <v>330</v>
      </c>
    </row>
    <row r="43" spans="1:4" s="180" customFormat="1">
      <c r="A43" s="238" t="s">
        <v>4080</v>
      </c>
      <c r="B43" s="236">
        <v>110</v>
      </c>
      <c r="C43" s="179"/>
      <c r="D43" s="179"/>
    </row>
    <row r="44" spans="1:4" s="180" customFormat="1">
      <c r="A44" s="238" t="s">
        <v>4081</v>
      </c>
      <c r="B44" s="236">
        <v>110</v>
      </c>
      <c r="C44" s="179"/>
      <c r="D44" s="179"/>
    </row>
    <row r="45" spans="1:4" s="180" customFormat="1">
      <c r="A45" s="419" t="s">
        <v>4082</v>
      </c>
      <c r="B45" s="419"/>
      <c r="C45" s="179"/>
      <c r="D45" s="179"/>
    </row>
    <row r="46" spans="1:4">
      <c r="A46" s="235" t="s">
        <v>4066</v>
      </c>
      <c r="B46" s="236">
        <v>275</v>
      </c>
    </row>
    <row r="47" spans="1:4">
      <c r="A47" s="235" t="s">
        <v>4067</v>
      </c>
      <c r="B47" s="236">
        <v>330</v>
      </c>
    </row>
    <row r="48" spans="1:4">
      <c r="A48" s="235" t="s">
        <v>4068</v>
      </c>
      <c r="B48" s="236">
        <v>550</v>
      </c>
    </row>
    <row r="49" spans="1:4" s="180" customFormat="1">
      <c r="A49" s="419" t="s">
        <v>4083</v>
      </c>
      <c r="B49" s="419"/>
      <c r="C49" s="179"/>
      <c r="D49" s="179"/>
    </row>
    <row r="50" spans="1:4">
      <c r="A50" s="235" t="s">
        <v>4066</v>
      </c>
      <c r="B50" s="236">
        <v>110</v>
      </c>
    </row>
    <row r="51" spans="1:4">
      <c r="A51" s="235" t="s">
        <v>4067</v>
      </c>
      <c r="B51" s="236">
        <v>130</v>
      </c>
    </row>
    <row r="52" spans="1:4">
      <c r="A52" s="235" t="s">
        <v>4068</v>
      </c>
      <c r="B52" s="236">
        <v>190</v>
      </c>
    </row>
    <row r="53" spans="1:4" s="180" customFormat="1">
      <c r="A53" s="419" t="s">
        <v>4084</v>
      </c>
      <c r="B53" s="419"/>
      <c r="C53" s="179"/>
      <c r="D53" s="179"/>
    </row>
    <row r="54" spans="1:4">
      <c r="A54" s="235" t="s">
        <v>4066</v>
      </c>
      <c r="B54" s="236">
        <v>550</v>
      </c>
    </row>
    <row r="55" spans="1:4">
      <c r="A55" s="235" t="s">
        <v>4067</v>
      </c>
      <c r="B55" s="236">
        <v>715</v>
      </c>
    </row>
    <row r="56" spans="1:4">
      <c r="A56" s="235" t="s">
        <v>4068</v>
      </c>
      <c r="B56" s="236">
        <v>990</v>
      </c>
    </row>
    <row r="57" spans="1:4" s="180" customFormat="1">
      <c r="A57" s="419" t="s">
        <v>4085</v>
      </c>
      <c r="B57" s="419"/>
      <c r="C57" s="179"/>
      <c r="D57" s="179"/>
    </row>
    <row r="58" spans="1:4">
      <c r="A58" s="235" t="s">
        <v>4086</v>
      </c>
      <c r="B58" s="239">
        <v>50</v>
      </c>
    </row>
    <row r="59" spans="1:4">
      <c r="A59" s="235" t="s">
        <v>4067</v>
      </c>
      <c r="B59" s="236">
        <v>65</v>
      </c>
    </row>
    <row r="60" spans="1:4">
      <c r="A60" s="235" t="s">
        <v>4068</v>
      </c>
      <c r="B60" s="236">
        <v>90</v>
      </c>
    </row>
    <row r="61" spans="1:4">
      <c r="A61" s="235" t="s">
        <v>4087</v>
      </c>
      <c r="B61" s="236">
        <v>55</v>
      </c>
    </row>
    <row r="62" spans="1:4" s="180" customFormat="1">
      <c r="A62" s="419" t="s">
        <v>4088</v>
      </c>
      <c r="B62" s="419"/>
      <c r="C62" s="179"/>
      <c r="D62" s="179"/>
    </row>
    <row r="63" spans="1:4">
      <c r="A63" s="235" t="s">
        <v>4066</v>
      </c>
      <c r="B63" s="239">
        <v>220</v>
      </c>
    </row>
    <row r="64" spans="1:4">
      <c r="A64" s="235" t="s">
        <v>4067</v>
      </c>
      <c r="B64" s="236">
        <v>275</v>
      </c>
    </row>
    <row r="65" spans="1:4">
      <c r="A65" s="235" t="s">
        <v>4068</v>
      </c>
      <c r="B65" s="236">
        <v>330</v>
      </c>
    </row>
    <row r="66" spans="1:4">
      <c r="A66" s="235" t="s">
        <v>4089</v>
      </c>
      <c r="B66" s="236">
        <v>110</v>
      </c>
    </row>
    <row r="67" spans="1:4" s="180" customFormat="1">
      <c r="A67" s="419" t="s">
        <v>4090</v>
      </c>
      <c r="B67" s="419"/>
      <c r="C67" s="179"/>
      <c r="D67" s="179"/>
    </row>
    <row r="68" spans="1:4">
      <c r="A68" s="235" t="s">
        <v>4066</v>
      </c>
      <c r="B68" s="236">
        <v>100</v>
      </c>
    </row>
    <row r="69" spans="1:4">
      <c r="A69" s="235" t="s">
        <v>4067</v>
      </c>
      <c r="B69" s="236">
        <v>145</v>
      </c>
    </row>
    <row r="70" spans="1:4">
      <c r="A70" s="235" t="s">
        <v>4091</v>
      </c>
      <c r="B70" s="236">
        <v>50</v>
      </c>
    </row>
    <row r="71" spans="1:4" s="180" customFormat="1">
      <c r="A71" s="419" t="s">
        <v>4092</v>
      </c>
      <c r="B71" s="419"/>
      <c r="C71" s="179"/>
      <c r="D71" s="179"/>
    </row>
    <row r="72" spans="1:4">
      <c r="A72" s="235" t="s">
        <v>4066</v>
      </c>
      <c r="B72" s="236">
        <v>180</v>
      </c>
    </row>
    <row r="73" spans="1:4">
      <c r="A73" s="235" t="s">
        <v>4067</v>
      </c>
      <c r="B73" s="236">
        <v>300</v>
      </c>
    </row>
    <row r="74" spans="1:4">
      <c r="A74" s="235" t="s">
        <v>4068</v>
      </c>
      <c r="B74" s="236">
        <v>340</v>
      </c>
    </row>
    <row r="75" spans="1:4" s="180" customFormat="1">
      <c r="A75" s="419" t="s">
        <v>4093</v>
      </c>
      <c r="B75" s="419"/>
      <c r="C75" s="179"/>
      <c r="D75" s="179"/>
    </row>
    <row r="76" spans="1:4">
      <c r="A76" s="235" t="s">
        <v>4066</v>
      </c>
      <c r="B76" s="236">
        <v>180</v>
      </c>
    </row>
    <row r="77" spans="1:4">
      <c r="A77" s="235" t="s">
        <v>4067</v>
      </c>
      <c r="B77" s="236">
        <v>300</v>
      </c>
    </row>
    <row r="78" spans="1:4">
      <c r="A78" s="235" t="s">
        <v>4068</v>
      </c>
      <c r="B78" s="236">
        <v>340</v>
      </c>
    </row>
    <row r="79" spans="1:4" s="180" customFormat="1">
      <c r="A79" s="419" t="s">
        <v>4094</v>
      </c>
      <c r="B79" s="419"/>
      <c r="C79" s="179"/>
      <c r="D79" s="179"/>
    </row>
    <row r="80" spans="1:4">
      <c r="A80" s="235" t="s">
        <v>4066</v>
      </c>
      <c r="B80" s="236">
        <v>130</v>
      </c>
    </row>
    <row r="81" spans="1:4">
      <c r="A81" s="235" t="s">
        <v>4067</v>
      </c>
      <c r="B81" s="236">
        <v>210</v>
      </c>
    </row>
    <row r="82" spans="1:4">
      <c r="A82" s="235" t="s">
        <v>4068</v>
      </c>
      <c r="B82" s="236">
        <v>310</v>
      </c>
    </row>
    <row r="83" spans="1:4" s="180" customFormat="1">
      <c r="A83" s="238" t="s">
        <v>4095</v>
      </c>
      <c r="B83" s="240">
        <v>120</v>
      </c>
      <c r="C83" s="179"/>
      <c r="D83" s="179"/>
    </row>
    <row r="84" spans="1:4" s="180" customFormat="1">
      <c r="A84" s="241" t="s">
        <v>4096</v>
      </c>
      <c r="B84" s="242"/>
      <c r="C84" s="179"/>
      <c r="D84" s="179"/>
    </row>
    <row r="85" spans="1:4">
      <c r="A85" s="235" t="s">
        <v>4097</v>
      </c>
      <c r="B85" s="236">
        <v>850</v>
      </c>
    </row>
    <row r="86" spans="1:4">
      <c r="A86" s="235" t="s">
        <v>4098</v>
      </c>
      <c r="B86" s="237">
        <v>1150</v>
      </c>
    </row>
    <row r="87" spans="1:4">
      <c r="A87" s="235" t="s">
        <v>4099</v>
      </c>
      <c r="B87" s="237">
        <v>1500</v>
      </c>
    </row>
    <row r="88" spans="1:4">
      <c r="A88" s="235" t="s">
        <v>3895</v>
      </c>
      <c r="B88" s="236">
        <v>80</v>
      </c>
    </row>
    <row r="89" spans="1:4">
      <c r="A89" s="235" t="s">
        <v>3900</v>
      </c>
      <c r="B89" s="236">
        <v>250</v>
      </c>
    </row>
    <row r="90" spans="1:4">
      <c r="A90" s="235" t="s">
        <v>4100</v>
      </c>
      <c r="B90" s="236">
        <v>250</v>
      </c>
    </row>
    <row r="91" spans="1:4">
      <c r="A91" s="235" t="s">
        <v>4101</v>
      </c>
      <c r="B91" s="236">
        <v>300</v>
      </c>
    </row>
    <row r="92" spans="1:4">
      <c r="A92" s="235" t="s">
        <v>3902</v>
      </c>
      <c r="B92" s="236">
        <v>300</v>
      </c>
    </row>
    <row r="93" spans="1:4" s="180" customFormat="1">
      <c r="A93" s="241" t="s">
        <v>4102</v>
      </c>
      <c r="B93" s="242"/>
      <c r="C93" s="179"/>
      <c r="D93" s="179"/>
    </row>
    <row r="94" spans="1:4">
      <c r="A94" s="235" t="s">
        <v>4103</v>
      </c>
      <c r="B94" s="236">
        <v>100</v>
      </c>
    </row>
    <row r="95" spans="1:4">
      <c r="A95" s="235" t="s">
        <v>4104</v>
      </c>
      <c r="B95" s="236">
        <v>150</v>
      </c>
    </row>
    <row r="96" spans="1:4">
      <c r="A96" s="235" t="s">
        <v>4105</v>
      </c>
      <c r="B96" s="236">
        <v>110</v>
      </c>
    </row>
    <row r="97" spans="1:4">
      <c r="A97" s="235" t="s">
        <v>4106</v>
      </c>
      <c r="B97" s="236">
        <v>145</v>
      </c>
    </row>
    <row r="98" spans="1:4">
      <c r="A98" s="235" t="s">
        <v>4107</v>
      </c>
      <c r="B98" s="236">
        <v>55</v>
      </c>
    </row>
    <row r="99" spans="1:4">
      <c r="A99" s="235" t="s">
        <v>4108</v>
      </c>
      <c r="B99" s="236">
        <v>110</v>
      </c>
    </row>
    <row r="100" spans="1:4">
      <c r="A100" s="235" t="s">
        <v>4109</v>
      </c>
      <c r="B100" s="236">
        <v>110</v>
      </c>
    </row>
    <row r="101" spans="1:4">
      <c r="A101" s="235" t="s">
        <v>4110</v>
      </c>
      <c r="B101" s="236">
        <v>110</v>
      </c>
    </row>
    <row r="102" spans="1:4">
      <c r="A102" s="235" t="s">
        <v>4111</v>
      </c>
      <c r="B102" s="236">
        <v>88</v>
      </c>
    </row>
    <row r="103" spans="1:4" s="180" customFormat="1">
      <c r="A103" s="243" t="s">
        <v>4112</v>
      </c>
      <c r="B103" s="244"/>
      <c r="C103" s="179"/>
      <c r="D103" s="179"/>
    </row>
    <row r="104" spans="1:4" s="180" customFormat="1">
      <c r="A104" s="235" t="s">
        <v>4113</v>
      </c>
      <c r="B104" s="244"/>
      <c r="C104" s="179"/>
      <c r="D104" s="179"/>
    </row>
    <row r="105" spans="1:4">
      <c r="A105" s="235" t="s">
        <v>4114</v>
      </c>
      <c r="B105" s="245" t="s">
        <v>4115</v>
      </c>
    </row>
    <row r="106" spans="1:4">
      <c r="A106" s="235" t="s">
        <v>4116</v>
      </c>
      <c r="B106" s="245" t="s">
        <v>4117</v>
      </c>
    </row>
    <row r="107" spans="1:4">
      <c r="A107" s="235" t="s">
        <v>4118</v>
      </c>
      <c r="B107" s="246" t="s">
        <v>4115</v>
      </c>
    </row>
    <row r="108" spans="1:4">
      <c r="A108" s="235" t="s">
        <v>4119</v>
      </c>
      <c r="B108" s="246" t="s">
        <v>4120</v>
      </c>
    </row>
    <row r="109" spans="1:4">
      <c r="A109" s="235" t="s">
        <v>4121</v>
      </c>
      <c r="B109" s="246" t="s">
        <v>4122</v>
      </c>
    </row>
    <row r="110" spans="1:4">
      <c r="A110" s="235" t="s">
        <v>4123</v>
      </c>
      <c r="B110" s="246" t="s">
        <v>4124</v>
      </c>
    </row>
    <row r="111" spans="1:4">
      <c r="A111" s="235" t="s">
        <v>4125</v>
      </c>
      <c r="B111" s="246" t="s">
        <v>4126</v>
      </c>
    </row>
    <row r="112" spans="1:4">
      <c r="A112" s="235" t="s">
        <v>4127</v>
      </c>
      <c r="B112" s="246" t="s">
        <v>4128</v>
      </c>
    </row>
    <row r="113" spans="1:4">
      <c r="A113" s="235" t="s">
        <v>4129</v>
      </c>
      <c r="B113" s="246" t="s">
        <v>4124</v>
      </c>
    </row>
    <row r="114" spans="1:4">
      <c r="A114" s="235" t="s">
        <v>4130</v>
      </c>
      <c r="B114" s="246" t="s">
        <v>4131</v>
      </c>
    </row>
    <row r="115" spans="1:4">
      <c r="A115" s="235" t="s">
        <v>4132</v>
      </c>
      <c r="B115" s="246" t="s">
        <v>4133</v>
      </c>
    </row>
    <row r="116" spans="1:4">
      <c r="A116" s="235" t="s">
        <v>4134</v>
      </c>
      <c r="B116" s="246" t="s">
        <v>4135</v>
      </c>
    </row>
    <row r="117" spans="1:4" s="180" customFormat="1">
      <c r="A117" s="235" t="s">
        <v>4136</v>
      </c>
      <c r="B117" s="244"/>
      <c r="C117" s="179"/>
      <c r="D117" s="179"/>
    </row>
    <row r="118" spans="1:4">
      <c r="A118" s="235" t="s">
        <v>4114</v>
      </c>
      <c r="B118" s="246" t="s">
        <v>4115</v>
      </c>
    </row>
    <row r="119" spans="1:4">
      <c r="A119" s="235" t="s">
        <v>4116</v>
      </c>
      <c r="B119" s="246" t="s">
        <v>4137</v>
      </c>
    </row>
    <row r="120" spans="1:4">
      <c r="A120" s="235" t="s">
        <v>4138</v>
      </c>
      <c r="B120" s="246" t="s">
        <v>4115</v>
      </c>
    </row>
    <row r="121" spans="1:4">
      <c r="A121" s="235" t="s">
        <v>4119</v>
      </c>
      <c r="B121" s="246" t="s">
        <v>4124</v>
      </c>
    </row>
    <row r="122" spans="1:4">
      <c r="A122" s="235" t="s">
        <v>4139</v>
      </c>
      <c r="B122" s="245" t="s">
        <v>4140</v>
      </c>
    </row>
    <row r="123" spans="1:4">
      <c r="A123" s="235" t="s">
        <v>4141</v>
      </c>
      <c r="B123" s="246" t="s">
        <v>4142</v>
      </c>
    </row>
    <row r="124" spans="1:4">
      <c r="A124" s="235" t="s">
        <v>4123</v>
      </c>
      <c r="B124" s="246" t="s">
        <v>4124</v>
      </c>
    </row>
    <row r="125" spans="1:4">
      <c r="A125" s="235" t="s">
        <v>4125</v>
      </c>
      <c r="B125" s="246" t="s">
        <v>4126</v>
      </c>
    </row>
    <row r="126" spans="1:4">
      <c r="A126" s="235" t="s">
        <v>4143</v>
      </c>
      <c r="B126" s="246" t="s">
        <v>4128</v>
      </c>
    </row>
    <row r="127" spans="1:4">
      <c r="A127" s="235" t="s">
        <v>4144</v>
      </c>
      <c r="B127" s="246" t="s">
        <v>4145</v>
      </c>
    </row>
    <row r="129" spans="1:1">
      <c r="A129" s="247"/>
    </row>
  </sheetData>
  <mergeCells count="21">
    <mergeCell ref="A39:B39"/>
    <mergeCell ref="A1:B1"/>
    <mergeCell ref="A2:B2"/>
    <mergeCell ref="A3:B3"/>
    <mergeCell ref="A4:B6"/>
    <mergeCell ref="A9:B9"/>
    <mergeCell ref="A10:B10"/>
    <mergeCell ref="A15:B15"/>
    <mergeCell ref="A20:B20"/>
    <mergeCell ref="A24:B24"/>
    <mergeCell ref="A28:B28"/>
    <mergeCell ref="A35:B35"/>
    <mergeCell ref="A71:B71"/>
    <mergeCell ref="A75:B75"/>
    <mergeCell ref="A79:B79"/>
    <mergeCell ref="A45:B45"/>
    <mergeCell ref="A49:B49"/>
    <mergeCell ref="A53:B53"/>
    <mergeCell ref="A57:B57"/>
    <mergeCell ref="A62:B62"/>
    <mergeCell ref="A67:B67"/>
  </mergeCells>
  <pageMargins left="1.1811023622047245" right="0.59055118110236227" top="0.59055118110236227" bottom="0.59055118110236227" header="0.31496062992125984" footer="0.31496062992125984"/>
  <pageSetup paperSize="9" scale="96" fitToHeight="0" orientation="portrait" r:id="rId1"/>
</worksheet>
</file>

<file path=xl/worksheets/sheet11.xml><?xml version="1.0" encoding="utf-8"?>
<worksheet xmlns="http://schemas.openxmlformats.org/spreadsheetml/2006/main" xmlns:r="http://schemas.openxmlformats.org/officeDocument/2006/relationships">
  <dimension ref="A1:G68"/>
  <sheetViews>
    <sheetView workbookViewId="0">
      <selection activeCell="F12" sqref="F12"/>
    </sheetView>
  </sheetViews>
  <sheetFormatPr defaultRowHeight="18.75"/>
  <cols>
    <col min="1" max="1" width="42" style="171" customWidth="1"/>
    <col min="2" max="2" width="17.42578125" style="171" customWidth="1"/>
    <col min="3" max="3" width="21" style="171" customWidth="1"/>
    <col min="4" max="7" width="9.140625" style="171"/>
  </cols>
  <sheetData>
    <row r="1" spans="1:3">
      <c r="A1" s="206"/>
      <c r="B1" s="403" t="s">
        <v>4146</v>
      </c>
      <c r="C1" s="403"/>
    </row>
    <row r="2" spans="1:3">
      <c r="A2" s="403" t="s">
        <v>4147</v>
      </c>
      <c r="B2" s="403"/>
      <c r="C2" s="403"/>
    </row>
    <row r="3" spans="1:3">
      <c r="A3" s="403" t="s">
        <v>1050</v>
      </c>
      <c r="B3" s="403"/>
      <c r="C3" s="403"/>
    </row>
    <row r="4" spans="1:3">
      <c r="A4" s="224"/>
      <c r="B4" s="224"/>
      <c r="C4" s="224"/>
    </row>
    <row r="5" spans="1:3" ht="18.75" customHeight="1">
      <c r="A5" s="407" t="s">
        <v>4148</v>
      </c>
      <c r="B5" s="407"/>
      <c r="C5" s="407"/>
    </row>
    <row r="6" spans="1:3" ht="18.75" customHeight="1">
      <c r="A6" s="407"/>
      <c r="B6" s="407"/>
      <c r="C6" s="407"/>
    </row>
    <row r="7" spans="1:3" ht="18.75" customHeight="1">
      <c r="A7" s="248"/>
      <c r="B7" s="248"/>
      <c r="C7" s="248"/>
    </row>
    <row r="8" spans="1:3">
      <c r="A8" s="428" t="s">
        <v>4149</v>
      </c>
      <c r="B8" s="428"/>
      <c r="C8" s="428"/>
    </row>
    <row r="9" spans="1:3">
      <c r="A9" s="249"/>
    </row>
    <row r="10" spans="1:3" ht="37.5">
      <c r="A10" s="210" t="s">
        <v>1056</v>
      </c>
      <c r="B10" s="210" t="s">
        <v>4150</v>
      </c>
      <c r="C10" s="210" t="s">
        <v>7</v>
      </c>
    </row>
    <row r="11" spans="1:3" ht="37.5">
      <c r="A11" s="196" t="s">
        <v>4151</v>
      </c>
      <c r="B11" s="210" t="s">
        <v>4152</v>
      </c>
      <c r="C11" s="209">
        <v>80</v>
      </c>
    </row>
    <row r="12" spans="1:3" ht="37.5" customHeight="1">
      <c r="A12" s="196" t="s">
        <v>4153</v>
      </c>
      <c r="B12" s="210" t="s">
        <v>4152</v>
      </c>
      <c r="C12" s="209">
        <v>250</v>
      </c>
    </row>
    <row r="13" spans="1:3" ht="40.5" customHeight="1">
      <c r="A13" s="213" t="s">
        <v>4154</v>
      </c>
      <c r="B13" s="210" t="s">
        <v>4155</v>
      </c>
      <c r="C13" s="210">
        <v>320</v>
      </c>
    </row>
    <row r="14" spans="1:3" ht="40.5" customHeight="1">
      <c r="A14" s="213" t="s">
        <v>4156</v>
      </c>
      <c r="B14" s="210" t="s">
        <v>4157</v>
      </c>
      <c r="C14" s="210">
        <v>350</v>
      </c>
    </row>
    <row r="15" spans="1:3" ht="40.5" customHeight="1">
      <c r="A15" s="213" t="s">
        <v>4158</v>
      </c>
      <c r="B15" s="210" t="s">
        <v>4157</v>
      </c>
      <c r="C15" s="210">
        <v>400</v>
      </c>
    </row>
    <row r="16" spans="1:3">
      <c r="A16" s="250"/>
      <c r="B16" s="250"/>
      <c r="C16" s="192"/>
    </row>
    <row r="17" spans="1:7">
      <c r="A17" s="429" t="s">
        <v>4159</v>
      </c>
      <c r="B17" s="429"/>
      <c r="C17" s="429"/>
    </row>
    <row r="18" spans="1:7">
      <c r="A18" s="250"/>
      <c r="B18" s="250"/>
      <c r="C18" s="250"/>
    </row>
    <row r="19" spans="1:7" ht="40.5" customHeight="1">
      <c r="A19" s="210" t="s">
        <v>1056</v>
      </c>
      <c r="B19" s="210" t="s">
        <v>4150</v>
      </c>
      <c r="C19" s="210" t="s">
        <v>7</v>
      </c>
    </row>
    <row r="20" spans="1:7" ht="39" customHeight="1">
      <c r="A20" s="196" t="s">
        <v>4160</v>
      </c>
      <c r="B20" s="210" t="s">
        <v>4161</v>
      </c>
      <c r="C20" s="251">
        <f>510*2</f>
        <v>1020</v>
      </c>
    </row>
    <row r="21" spans="1:7" ht="38.25" customHeight="1">
      <c r="A21" s="213" t="s">
        <v>4162</v>
      </c>
      <c r="B21" s="210" t="s">
        <v>4161</v>
      </c>
      <c r="C21" s="211">
        <v>3400</v>
      </c>
    </row>
    <row r="22" spans="1:7">
      <c r="A22" s="252"/>
      <c r="B22" s="250"/>
      <c r="C22" s="192"/>
    </row>
    <row r="23" spans="1:7" ht="81" customHeight="1">
      <c r="A23" s="425" t="s">
        <v>4163</v>
      </c>
      <c r="B23" s="425"/>
      <c r="C23" s="425"/>
    </row>
    <row r="24" spans="1:7" ht="58.5" customHeight="1">
      <c r="A24" s="426" t="s">
        <v>4164</v>
      </c>
      <c r="B24" s="426"/>
      <c r="C24" s="426"/>
    </row>
    <row r="25" spans="1:7" s="254" customFormat="1" ht="39" customHeight="1">
      <c r="A25" s="427" t="s">
        <v>4165</v>
      </c>
      <c r="B25" s="427"/>
      <c r="C25" s="427"/>
      <c r="D25" s="253"/>
      <c r="E25" s="253"/>
      <c r="F25" s="253"/>
      <c r="G25" s="253"/>
    </row>
    <row r="26" spans="1:7" ht="15.75" customHeight="1">
      <c r="A26" s="192"/>
      <c r="B26" s="192"/>
      <c r="C26" s="192"/>
    </row>
    <row r="56" spans="1:3" ht="15.75" customHeight="1"/>
    <row r="57" spans="1:3" ht="81.75" customHeight="1"/>
    <row r="58" spans="1:3" ht="15" customHeight="1"/>
    <row r="59" spans="1:3" ht="15.75" customHeight="1">
      <c r="A59" s="192"/>
      <c r="B59" s="192"/>
      <c r="C59" s="192"/>
    </row>
    <row r="60" spans="1:3" ht="15" customHeight="1">
      <c r="A60" s="192"/>
      <c r="B60" s="192"/>
      <c r="C60" s="192"/>
    </row>
    <row r="61" spans="1:3" ht="15" customHeight="1">
      <c r="A61" s="192"/>
      <c r="B61" s="192"/>
      <c r="C61" s="192"/>
    </row>
    <row r="62" spans="1:3" ht="15.75" customHeight="1">
      <c r="A62" s="192"/>
      <c r="B62" s="192"/>
      <c r="C62" s="192"/>
    </row>
    <row r="63" spans="1:3" ht="15" customHeight="1">
      <c r="A63" s="192"/>
      <c r="B63" s="192"/>
      <c r="C63" s="192"/>
    </row>
    <row r="64" spans="1:3" ht="15.75" customHeight="1">
      <c r="A64" s="192"/>
      <c r="B64" s="192"/>
      <c r="C64" s="192"/>
    </row>
    <row r="65" spans="1:3" ht="15.75" customHeight="1">
      <c r="A65" s="192"/>
      <c r="B65" s="192"/>
      <c r="C65" s="192"/>
    </row>
    <row r="66" spans="1:3" ht="15" customHeight="1">
      <c r="A66" s="192"/>
      <c r="B66" s="192"/>
      <c r="C66" s="192"/>
    </row>
    <row r="67" spans="1:3" ht="15" customHeight="1">
      <c r="A67" s="192"/>
      <c r="B67" s="192"/>
      <c r="C67" s="192"/>
    </row>
    <row r="68" spans="1:3" ht="15" customHeight="1">
      <c r="A68" s="192"/>
      <c r="B68" s="192"/>
      <c r="C68" s="192"/>
    </row>
  </sheetData>
  <mergeCells count="9">
    <mergeCell ref="A23:C23"/>
    <mergeCell ref="A24:C24"/>
    <mergeCell ref="A25:C25"/>
    <mergeCell ref="B1:C1"/>
    <mergeCell ref="A2:C2"/>
    <mergeCell ref="A3:C3"/>
    <mergeCell ref="A5:C6"/>
    <mergeCell ref="A8:C8"/>
    <mergeCell ref="A17:C17"/>
  </mergeCells>
  <pageMargins left="1.1811023622047245" right="0.59055118110236227"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dimension ref="A1:E27"/>
  <sheetViews>
    <sheetView topLeftCell="A4" workbookViewId="0">
      <selection activeCell="G11" sqref="G11"/>
    </sheetView>
  </sheetViews>
  <sheetFormatPr defaultRowHeight="18.75"/>
  <cols>
    <col min="1" max="1" width="52" style="255" customWidth="1"/>
    <col min="2" max="2" width="14" style="255" customWidth="1"/>
    <col min="3" max="3" width="16.28515625" style="255" customWidth="1"/>
    <col min="4" max="5" width="9.140625" style="255"/>
  </cols>
  <sheetData>
    <row r="1" spans="1:3">
      <c r="A1" s="206"/>
      <c r="B1" s="206"/>
      <c r="C1" s="207" t="s">
        <v>4166</v>
      </c>
    </row>
    <row r="2" spans="1:3">
      <c r="A2" s="403" t="s">
        <v>4167</v>
      </c>
      <c r="B2" s="403"/>
      <c r="C2" s="403"/>
    </row>
    <row r="3" spans="1:3">
      <c r="A3" s="403" t="s">
        <v>1050</v>
      </c>
      <c r="B3" s="403"/>
      <c r="C3" s="403"/>
    </row>
    <row r="4" spans="1:3">
      <c r="A4" s="224"/>
      <c r="B4" s="224"/>
      <c r="C4" s="224"/>
    </row>
    <row r="5" spans="1:3" ht="18.75" customHeight="1">
      <c r="A5" s="424" t="s">
        <v>4168</v>
      </c>
      <c r="B5" s="424"/>
      <c r="C5" s="424"/>
    </row>
    <row r="6" spans="1:3">
      <c r="A6" s="424"/>
      <c r="B6" s="424"/>
      <c r="C6" s="424"/>
    </row>
    <row r="7" spans="1:3">
      <c r="A7" s="233"/>
      <c r="B7" s="233"/>
      <c r="C7" s="233"/>
    </row>
    <row r="8" spans="1:3" ht="38.25" customHeight="1">
      <c r="A8" s="435" t="s">
        <v>1056</v>
      </c>
      <c r="B8" s="436" t="s">
        <v>4169</v>
      </c>
      <c r="C8" s="437"/>
    </row>
    <row r="9" spans="1:3" ht="37.5">
      <c r="A9" s="435"/>
      <c r="B9" s="210" t="s">
        <v>4170</v>
      </c>
      <c r="C9" s="210" t="s">
        <v>4171</v>
      </c>
    </row>
    <row r="10" spans="1:3" ht="37.5">
      <c r="A10" s="196" t="s">
        <v>4172</v>
      </c>
      <c r="B10" s="210">
        <v>420</v>
      </c>
      <c r="C10" s="210">
        <v>585</v>
      </c>
    </row>
    <row r="11" spans="1:3" ht="20.25" customHeight="1">
      <c r="A11" s="196" t="s">
        <v>4173</v>
      </c>
      <c r="B11" s="256">
        <v>370</v>
      </c>
      <c r="C11" s="256">
        <v>535</v>
      </c>
    </row>
    <row r="12" spans="1:3">
      <c r="A12" s="196" t="s">
        <v>4174</v>
      </c>
      <c r="B12" s="256">
        <v>260</v>
      </c>
      <c r="C12" s="256">
        <v>360</v>
      </c>
    </row>
    <row r="13" spans="1:3" ht="17.25" customHeight="1">
      <c r="A13" s="196" t="s">
        <v>4175</v>
      </c>
      <c r="B13" s="256">
        <v>130</v>
      </c>
      <c r="C13" s="256">
        <v>180</v>
      </c>
    </row>
    <row r="14" spans="1:3" ht="16.5" customHeight="1">
      <c r="A14" s="196" t="s">
        <v>4176</v>
      </c>
      <c r="B14" s="256">
        <v>110</v>
      </c>
      <c r="C14" s="256">
        <v>140</v>
      </c>
    </row>
    <row r="15" spans="1:3">
      <c r="A15" s="196" t="s">
        <v>4177</v>
      </c>
      <c r="B15" s="256">
        <v>55</v>
      </c>
      <c r="C15" s="256">
        <v>70</v>
      </c>
    </row>
    <row r="16" spans="1:3" ht="17.25" customHeight="1">
      <c r="A16" s="196" t="s">
        <v>4178</v>
      </c>
      <c r="B16" s="256">
        <v>365</v>
      </c>
      <c r="C16" s="256">
        <v>505</v>
      </c>
    </row>
    <row r="17" spans="1:3" ht="37.5">
      <c r="A17" s="196" t="s">
        <v>4179</v>
      </c>
      <c r="B17" s="210">
        <v>180</v>
      </c>
      <c r="C17" s="210">
        <v>250</v>
      </c>
    </row>
    <row r="18" spans="1:3">
      <c r="A18" s="196" t="s">
        <v>4180</v>
      </c>
      <c r="B18" s="256">
        <v>315</v>
      </c>
      <c r="C18" s="256">
        <v>455</v>
      </c>
    </row>
    <row r="19" spans="1:3" ht="37.5">
      <c r="A19" s="196" t="s">
        <v>4181</v>
      </c>
      <c r="B19" s="210">
        <v>160</v>
      </c>
      <c r="C19" s="210">
        <v>230</v>
      </c>
    </row>
    <row r="20" spans="1:3" ht="37.5">
      <c r="A20" s="196" t="s">
        <v>4182</v>
      </c>
      <c r="B20" s="211">
        <v>2660</v>
      </c>
      <c r="C20" s="211">
        <v>3600</v>
      </c>
    </row>
    <row r="21" spans="1:3">
      <c r="A21" s="196" t="s">
        <v>4183</v>
      </c>
      <c r="B21" s="438">
        <v>290</v>
      </c>
      <c r="C21" s="439"/>
    </row>
    <row r="22" spans="1:3" ht="20.25" customHeight="1">
      <c r="A22" s="196" t="s">
        <v>4184</v>
      </c>
      <c r="B22" s="430">
        <v>20</v>
      </c>
      <c r="C22" s="431"/>
    </row>
    <row r="23" spans="1:3">
      <c r="A23" s="196" t="s">
        <v>4185</v>
      </c>
      <c r="B23" s="432">
        <v>18700</v>
      </c>
      <c r="C23" s="433"/>
    </row>
    <row r="24" spans="1:3">
      <c r="A24" s="171"/>
      <c r="B24" s="171"/>
      <c r="C24" s="171"/>
    </row>
    <row r="25" spans="1:3" ht="57" customHeight="1">
      <c r="A25" s="434" t="s">
        <v>4186</v>
      </c>
      <c r="B25" s="434"/>
      <c r="C25" s="434"/>
    </row>
    <row r="26" spans="1:3">
      <c r="A26" s="171" t="s">
        <v>4187</v>
      </c>
      <c r="B26" s="171"/>
      <c r="C26" s="171"/>
    </row>
    <row r="27" spans="1:3">
      <c r="A27" s="171"/>
      <c r="B27" s="171"/>
      <c r="C27" s="171"/>
    </row>
  </sheetData>
  <mergeCells count="9">
    <mergeCell ref="B22:C22"/>
    <mergeCell ref="B23:C23"/>
    <mergeCell ref="A25:C25"/>
    <mergeCell ref="A2:C2"/>
    <mergeCell ref="A3:C3"/>
    <mergeCell ref="A5:C6"/>
    <mergeCell ref="A8:A9"/>
    <mergeCell ref="B8:C8"/>
    <mergeCell ref="B21:C21"/>
  </mergeCells>
  <pageMargins left="1.1811023622047245" right="0.59055118110236227" top="0.59055118110236227" bottom="0.59055118110236227"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sheetPr>
    <pageSetUpPr fitToPage="1"/>
  </sheetPr>
  <dimension ref="A1:I26"/>
  <sheetViews>
    <sheetView workbookViewId="0">
      <selection activeCell="H10" sqref="H10"/>
    </sheetView>
  </sheetViews>
  <sheetFormatPr defaultRowHeight="15"/>
  <cols>
    <col min="1" max="1" width="64.42578125" style="267" customWidth="1"/>
    <col min="2" max="2" width="16.140625" customWidth="1"/>
    <col min="3" max="3" width="16.7109375" customWidth="1"/>
    <col min="9" max="9" width="21.42578125" customWidth="1"/>
  </cols>
  <sheetData>
    <row r="1" spans="1:9" ht="15.75">
      <c r="A1" s="257"/>
      <c r="B1" s="403" t="s">
        <v>4188</v>
      </c>
      <c r="C1" s="403"/>
    </row>
    <row r="2" spans="1:9" ht="15.75">
      <c r="A2" s="403" t="s">
        <v>4147</v>
      </c>
      <c r="B2" s="403"/>
      <c r="C2" s="403"/>
    </row>
    <row r="3" spans="1:9" ht="15.75">
      <c r="A3" s="403" t="s">
        <v>1050</v>
      </c>
      <c r="B3" s="403"/>
      <c r="C3" s="403"/>
    </row>
    <row r="4" spans="1:9">
      <c r="A4" s="258"/>
      <c r="B4" s="259"/>
      <c r="C4" s="259"/>
    </row>
    <row r="5" spans="1:9">
      <c r="A5" s="424" t="s">
        <v>4189</v>
      </c>
      <c r="B5" s="424"/>
      <c r="C5" s="424"/>
    </row>
    <row r="6" spans="1:9" ht="29.25" customHeight="1">
      <c r="A6" s="424"/>
      <c r="B6" s="424"/>
      <c r="C6" s="424"/>
    </row>
    <row r="7" spans="1:9" ht="18.75">
      <c r="A7" s="260"/>
      <c r="B7" s="233"/>
      <c r="C7" s="233"/>
    </row>
    <row r="8" spans="1:9" ht="63" customHeight="1">
      <c r="A8" s="210" t="s">
        <v>1056</v>
      </c>
      <c r="B8" s="210" t="s">
        <v>4150</v>
      </c>
      <c r="C8" s="210" t="s">
        <v>7</v>
      </c>
    </row>
    <row r="9" spans="1:9" ht="18.75">
      <c r="A9" s="213" t="s">
        <v>4190</v>
      </c>
      <c r="B9" s="209" t="s">
        <v>4191</v>
      </c>
      <c r="C9" s="251">
        <v>10800</v>
      </c>
      <c r="I9" s="261"/>
    </row>
    <row r="10" spans="1:9" ht="18.75">
      <c r="A10" s="213" t="s">
        <v>4192</v>
      </c>
      <c r="B10" s="209" t="s">
        <v>4193</v>
      </c>
      <c r="C10" s="251">
        <v>6600</v>
      </c>
      <c r="I10" s="261"/>
    </row>
    <row r="11" spans="1:9" ht="37.5">
      <c r="A11" s="213" t="s">
        <v>4194</v>
      </c>
      <c r="B11" s="209" t="s">
        <v>4195</v>
      </c>
      <c r="C11" s="251">
        <v>9000</v>
      </c>
      <c r="I11" s="261"/>
    </row>
    <row r="12" spans="1:9" ht="37.5">
      <c r="A12" s="213" t="s">
        <v>4194</v>
      </c>
      <c r="B12" s="209" t="s">
        <v>4193</v>
      </c>
      <c r="C12" s="251">
        <v>5500</v>
      </c>
      <c r="I12" s="261"/>
    </row>
    <row r="13" spans="1:9" ht="18.75">
      <c r="A13" s="213" t="s">
        <v>4196</v>
      </c>
      <c r="B13" s="209" t="s">
        <v>4197</v>
      </c>
      <c r="C13" s="209">
        <v>500</v>
      </c>
    </row>
    <row r="14" spans="1:9" ht="18.75">
      <c r="A14" s="213" t="s">
        <v>4198</v>
      </c>
      <c r="B14" s="210" t="s">
        <v>4197</v>
      </c>
      <c r="C14" s="210">
        <v>800</v>
      </c>
    </row>
    <row r="15" spans="1:9" ht="56.25">
      <c r="A15" s="216" t="s">
        <v>4199</v>
      </c>
      <c r="B15" s="210" t="s">
        <v>4200</v>
      </c>
      <c r="C15" s="262">
        <v>550</v>
      </c>
    </row>
    <row r="16" spans="1:9" ht="75">
      <c r="A16" s="263" t="s">
        <v>4201</v>
      </c>
      <c r="B16" s="264" t="s">
        <v>4202</v>
      </c>
      <c r="C16" s="200" t="s">
        <v>4203</v>
      </c>
    </row>
    <row r="17" spans="1:5" ht="18.75">
      <c r="A17" s="263" t="s">
        <v>4204</v>
      </c>
      <c r="B17" s="200" t="s">
        <v>4157</v>
      </c>
      <c r="C17" s="200" t="s">
        <v>4205</v>
      </c>
    </row>
    <row r="18" spans="1:5" ht="75">
      <c r="A18" s="263" t="s">
        <v>4206</v>
      </c>
      <c r="B18" s="264" t="s">
        <v>4202</v>
      </c>
      <c r="C18" s="200" t="s">
        <v>4207</v>
      </c>
    </row>
    <row r="19" spans="1:5" ht="18.75">
      <c r="A19" s="263" t="s">
        <v>4208</v>
      </c>
      <c r="B19" s="200" t="s">
        <v>4157</v>
      </c>
      <c r="C19" s="200" t="s">
        <v>4209</v>
      </c>
    </row>
    <row r="20" spans="1:5" ht="75">
      <c r="A20" s="263" t="s">
        <v>4210</v>
      </c>
      <c r="B20" s="264" t="s">
        <v>4202</v>
      </c>
      <c r="C20" s="200" t="s">
        <v>4211</v>
      </c>
    </row>
    <row r="21" spans="1:5" ht="18.75">
      <c r="A21" s="263" t="s">
        <v>4208</v>
      </c>
      <c r="B21" s="200" t="s">
        <v>4157</v>
      </c>
      <c r="C21" s="200" t="s">
        <v>4212</v>
      </c>
    </row>
    <row r="22" spans="1:5" ht="75">
      <c r="A22" s="263" t="s">
        <v>4213</v>
      </c>
      <c r="B22" s="264" t="s">
        <v>4202</v>
      </c>
      <c r="C22" s="200" t="s">
        <v>4214</v>
      </c>
    </row>
    <row r="23" spans="1:5" ht="18.75">
      <c r="A23" s="263" t="s">
        <v>4208</v>
      </c>
      <c r="B23" s="200" t="s">
        <v>4157</v>
      </c>
      <c r="C23" s="200" t="s">
        <v>4215</v>
      </c>
    </row>
    <row r="24" spans="1:5" ht="18.75">
      <c r="A24" s="265"/>
      <c r="B24" s="250"/>
      <c r="C24" s="250"/>
    </row>
    <row r="25" spans="1:5" ht="18.75">
      <c r="A25" s="266" t="s">
        <v>4216</v>
      </c>
      <c r="B25" s="250"/>
      <c r="C25" s="250"/>
    </row>
    <row r="26" spans="1:5">
      <c r="E26" t="s">
        <v>1055</v>
      </c>
    </row>
  </sheetData>
  <mergeCells count="4">
    <mergeCell ref="B1:C1"/>
    <mergeCell ref="A2:C2"/>
    <mergeCell ref="A3:C3"/>
    <mergeCell ref="A5:C6"/>
  </mergeCells>
  <pageMargins left="0.78740157480314965" right="0.39370078740157483" top="0.59055118110236227" bottom="0.59055118110236227" header="0.31496062992125984" footer="0.31496062992125984"/>
  <pageSetup paperSize="9" scale="92"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1:E161"/>
  <sheetViews>
    <sheetView workbookViewId="0">
      <selection activeCell="F9" sqref="F9"/>
    </sheetView>
  </sheetViews>
  <sheetFormatPr defaultRowHeight="18.75"/>
  <cols>
    <col min="1" max="1" width="61.5703125" style="270" customWidth="1"/>
    <col min="2" max="2" width="24.28515625" style="270" customWidth="1"/>
    <col min="3" max="5" width="9.140625" style="270"/>
    <col min="6" max="16384" width="9.140625" style="271"/>
  </cols>
  <sheetData>
    <row r="1" spans="1:5">
      <c r="A1" s="268"/>
      <c r="B1" s="269" t="s">
        <v>4217</v>
      </c>
    </row>
    <row r="2" spans="1:5">
      <c r="A2" s="441" t="s">
        <v>1</v>
      </c>
      <c r="B2" s="441"/>
    </row>
    <row r="3" spans="1:5" s="273" customFormat="1">
      <c r="A3" s="441" t="s">
        <v>1050</v>
      </c>
      <c r="B3" s="441"/>
      <c r="C3" s="272"/>
      <c r="D3" s="272"/>
      <c r="E3" s="272"/>
    </row>
    <row r="5" spans="1:5">
      <c r="A5" s="442" t="s">
        <v>4218</v>
      </c>
      <c r="B5" s="442"/>
    </row>
    <row r="6" spans="1:5">
      <c r="A6" s="442" t="s">
        <v>4219</v>
      </c>
      <c r="B6" s="442"/>
    </row>
    <row r="7" spans="1:5">
      <c r="A7" s="274"/>
      <c r="B7" s="274"/>
    </row>
    <row r="8" spans="1:5">
      <c r="A8" s="275" t="s">
        <v>4220</v>
      </c>
      <c r="B8" s="275" t="s">
        <v>7</v>
      </c>
    </row>
    <row r="9" spans="1:5">
      <c r="A9" s="276" t="s">
        <v>4221</v>
      </c>
      <c r="B9" s="277" t="s">
        <v>4222</v>
      </c>
    </row>
    <row r="10" spans="1:5">
      <c r="A10" s="276" t="s">
        <v>4223</v>
      </c>
      <c r="B10" s="277" t="s">
        <v>4224</v>
      </c>
    </row>
    <row r="11" spans="1:5">
      <c r="A11" s="276" t="s">
        <v>4225</v>
      </c>
      <c r="B11" s="277" t="s">
        <v>4126</v>
      </c>
    </row>
    <row r="12" spans="1:5">
      <c r="A12" s="276" t="s">
        <v>4226</v>
      </c>
      <c r="B12" s="277" t="s">
        <v>4227</v>
      </c>
    </row>
    <row r="13" spans="1:5" ht="37.5">
      <c r="A13" s="278" t="s">
        <v>4228</v>
      </c>
      <c r="B13" s="277" t="s">
        <v>4229</v>
      </c>
    </row>
    <row r="14" spans="1:5">
      <c r="A14" s="279" t="s">
        <v>4230</v>
      </c>
      <c r="B14" s="277" t="s">
        <v>4126</v>
      </c>
    </row>
    <row r="15" spans="1:5">
      <c r="A15" s="276" t="s">
        <v>4231</v>
      </c>
      <c r="B15" s="277" t="s">
        <v>4232</v>
      </c>
    </row>
    <row r="16" spans="1:5">
      <c r="A16" s="276" t="s">
        <v>4233</v>
      </c>
      <c r="B16" s="277" t="s">
        <v>4234</v>
      </c>
    </row>
    <row r="17" spans="1:2">
      <c r="A17" s="279" t="s">
        <v>4235</v>
      </c>
      <c r="B17" s="277" t="s">
        <v>4236</v>
      </c>
    </row>
    <row r="18" spans="1:2">
      <c r="A18" s="276" t="s">
        <v>4237</v>
      </c>
      <c r="B18" s="277" t="s">
        <v>4126</v>
      </c>
    </row>
    <row r="19" spans="1:2">
      <c r="A19" s="279" t="s">
        <v>4238</v>
      </c>
      <c r="B19" s="277" t="s">
        <v>4236</v>
      </c>
    </row>
    <row r="20" spans="1:2">
      <c r="A20" s="276" t="s">
        <v>4239</v>
      </c>
      <c r="B20" s="277" t="s">
        <v>4240</v>
      </c>
    </row>
    <row r="21" spans="1:2">
      <c r="A21" s="276" t="s">
        <v>4241</v>
      </c>
      <c r="B21" s="277" t="s">
        <v>4242</v>
      </c>
    </row>
    <row r="22" spans="1:2">
      <c r="A22" s="276" t="s">
        <v>4243</v>
      </c>
      <c r="B22" s="277" t="s">
        <v>4244</v>
      </c>
    </row>
    <row r="23" spans="1:2">
      <c r="A23" s="276" t="s">
        <v>4245</v>
      </c>
      <c r="B23" s="277" t="s">
        <v>4246</v>
      </c>
    </row>
    <row r="24" spans="1:2">
      <c r="A24" s="276" t="s">
        <v>4247</v>
      </c>
      <c r="B24" s="277" t="s">
        <v>4248</v>
      </c>
    </row>
    <row r="25" spans="1:2">
      <c r="A25" s="276" t="s">
        <v>4249</v>
      </c>
      <c r="B25" s="277" t="s">
        <v>4250</v>
      </c>
    </row>
    <row r="26" spans="1:2">
      <c r="A26" s="276" t="s">
        <v>4251</v>
      </c>
      <c r="B26" s="277" t="s">
        <v>4252</v>
      </c>
    </row>
    <row r="27" spans="1:2">
      <c r="A27" s="276" t="s">
        <v>4253</v>
      </c>
      <c r="B27" s="277" t="s">
        <v>4254</v>
      </c>
    </row>
    <row r="28" spans="1:2">
      <c r="A28" s="276" t="s">
        <v>4255</v>
      </c>
      <c r="B28" s="277" t="s">
        <v>4256</v>
      </c>
    </row>
    <row r="29" spans="1:2">
      <c r="A29" s="276" t="s">
        <v>4257</v>
      </c>
      <c r="B29" s="277" t="s">
        <v>4258</v>
      </c>
    </row>
    <row r="30" spans="1:2">
      <c r="A30" s="276" t="s">
        <v>4259</v>
      </c>
      <c r="B30" s="277" t="s">
        <v>4260</v>
      </c>
    </row>
    <row r="31" spans="1:2">
      <c r="A31" s="276" t="s">
        <v>4261</v>
      </c>
      <c r="B31" s="277" t="s">
        <v>4262</v>
      </c>
    </row>
    <row r="32" spans="1:2">
      <c r="A32" s="276" t="s">
        <v>4263</v>
      </c>
      <c r="B32" s="277" t="s">
        <v>4264</v>
      </c>
    </row>
    <row r="33" spans="1:2">
      <c r="A33" s="276" t="s">
        <v>4265</v>
      </c>
      <c r="B33" s="277" t="s">
        <v>4266</v>
      </c>
    </row>
    <row r="34" spans="1:2">
      <c r="A34" s="276" t="s">
        <v>4267</v>
      </c>
      <c r="B34" s="277" t="s">
        <v>4268</v>
      </c>
    </row>
    <row r="35" spans="1:2">
      <c r="A35" s="276" t="s">
        <v>4269</v>
      </c>
      <c r="B35" s="277" t="s">
        <v>4270</v>
      </c>
    </row>
    <row r="36" spans="1:2">
      <c r="A36" s="276" t="s">
        <v>4271</v>
      </c>
      <c r="B36" s="277" t="s">
        <v>4272</v>
      </c>
    </row>
    <row r="37" spans="1:2">
      <c r="A37" s="276" t="s">
        <v>4273</v>
      </c>
      <c r="B37" s="277" t="s">
        <v>4274</v>
      </c>
    </row>
    <row r="38" spans="1:2">
      <c r="A38" s="276" t="s">
        <v>4275</v>
      </c>
      <c r="B38" s="277" t="s">
        <v>4276</v>
      </c>
    </row>
    <row r="39" spans="1:2">
      <c r="A39" s="276" t="s">
        <v>4277</v>
      </c>
      <c r="B39" s="277" t="s">
        <v>4278</v>
      </c>
    </row>
    <row r="40" spans="1:2">
      <c r="A40" s="276" t="s">
        <v>4279</v>
      </c>
      <c r="B40" s="277" t="s">
        <v>4280</v>
      </c>
    </row>
    <row r="41" spans="1:2">
      <c r="A41" s="276" t="s">
        <v>4281</v>
      </c>
      <c r="B41" s="277" t="s">
        <v>4282</v>
      </c>
    </row>
    <row r="42" spans="1:2">
      <c r="A42" s="276" t="s">
        <v>4283</v>
      </c>
      <c r="B42" s="277" t="s">
        <v>4284</v>
      </c>
    </row>
    <row r="43" spans="1:2">
      <c r="A43" s="276" t="s">
        <v>4285</v>
      </c>
      <c r="B43" s="277" t="s">
        <v>4286</v>
      </c>
    </row>
    <row r="44" spans="1:2">
      <c r="A44" s="276" t="s">
        <v>4287</v>
      </c>
      <c r="B44" s="277" t="s">
        <v>4288</v>
      </c>
    </row>
    <row r="45" spans="1:2">
      <c r="A45" s="279" t="s">
        <v>4289</v>
      </c>
      <c r="B45" s="277" t="s">
        <v>4290</v>
      </c>
    </row>
    <row r="46" spans="1:2">
      <c r="A46" s="276" t="s">
        <v>4291</v>
      </c>
      <c r="B46" s="277" t="s">
        <v>4292</v>
      </c>
    </row>
    <row r="47" spans="1:2">
      <c r="A47" s="276" t="s">
        <v>4293</v>
      </c>
      <c r="B47" s="277" t="s">
        <v>4294</v>
      </c>
    </row>
    <row r="48" spans="1:2">
      <c r="A48" s="276" t="s">
        <v>4295</v>
      </c>
      <c r="B48" s="277" t="s">
        <v>4296</v>
      </c>
    </row>
    <row r="49" spans="1:2">
      <c r="A49" s="276" t="s">
        <v>4297</v>
      </c>
      <c r="B49" s="277" t="s">
        <v>4298</v>
      </c>
    </row>
    <row r="50" spans="1:2">
      <c r="A50" s="276" t="s">
        <v>4299</v>
      </c>
      <c r="B50" s="277" t="s">
        <v>4300</v>
      </c>
    </row>
    <row r="51" spans="1:2">
      <c r="A51" s="276" t="s">
        <v>4301</v>
      </c>
      <c r="B51" s="277" t="s">
        <v>4302</v>
      </c>
    </row>
    <row r="52" spans="1:2">
      <c r="A52" s="276" t="s">
        <v>4303</v>
      </c>
      <c r="B52" s="277" t="s">
        <v>4304</v>
      </c>
    </row>
    <row r="53" spans="1:2" ht="37.5">
      <c r="A53" s="278" t="s">
        <v>4305</v>
      </c>
      <c r="B53" s="277" t="s">
        <v>4306</v>
      </c>
    </row>
    <row r="54" spans="1:2">
      <c r="A54" s="276" t="s">
        <v>4307</v>
      </c>
      <c r="B54" s="277" t="s">
        <v>4300</v>
      </c>
    </row>
    <row r="55" spans="1:2">
      <c r="A55" s="276" t="s">
        <v>4308</v>
      </c>
      <c r="B55" s="277" t="s">
        <v>4309</v>
      </c>
    </row>
    <row r="56" spans="1:2">
      <c r="A56" s="276" t="s">
        <v>4310</v>
      </c>
      <c r="B56" s="277" t="s">
        <v>4311</v>
      </c>
    </row>
    <row r="57" spans="1:2">
      <c r="A57" s="276" t="s">
        <v>4312</v>
      </c>
      <c r="B57" s="277" t="s">
        <v>4313</v>
      </c>
    </row>
    <row r="58" spans="1:2">
      <c r="A58" s="276" t="s">
        <v>4314</v>
      </c>
      <c r="B58" s="277" t="s">
        <v>4315</v>
      </c>
    </row>
    <row r="59" spans="1:2">
      <c r="A59" s="276" t="s">
        <v>4316</v>
      </c>
      <c r="B59" s="277" t="s">
        <v>4296</v>
      </c>
    </row>
    <row r="60" spans="1:2">
      <c r="A60" s="276" t="s">
        <v>4317</v>
      </c>
      <c r="B60" s="277" t="s">
        <v>4115</v>
      </c>
    </row>
    <row r="61" spans="1:2">
      <c r="A61" s="276" t="s">
        <v>4318</v>
      </c>
      <c r="B61" s="277" t="s">
        <v>4298</v>
      </c>
    </row>
    <row r="62" spans="1:2">
      <c r="A62" s="276" t="s">
        <v>4319</v>
      </c>
      <c r="B62" s="277" t="s">
        <v>4320</v>
      </c>
    </row>
    <row r="63" spans="1:2">
      <c r="A63" s="276" t="s">
        <v>4321</v>
      </c>
      <c r="B63" s="277" t="s">
        <v>4322</v>
      </c>
    </row>
    <row r="64" spans="1:2">
      <c r="A64" s="276" t="s">
        <v>4323</v>
      </c>
      <c r="B64" s="277" t="s">
        <v>4142</v>
      </c>
    </row>
    <row r="65" spans="1:2">
      <c r="A65" s="276" t="s">
        <v>4324</v>
      </c>
      <c r="B65" s="277" t="s">
        <v>4325</v>
      </c>
    </row>
    <row r="66" spans="1:2">
      <c r="A66" s="276" t="s">
        <v>4326</v>
      </c>
      <c r="B66" s="277" t="s">
        <v>4325</v>
      </c>
    </row>
    <row r="67" spans="1:2">
      <c r="A67" s="276" t="s">
        <v>4327</v>
      </c>
      <c r="B67" s="277" t="s">
        <v>4142</v>
      </c>
    </row>
    <row r="68" spans="1:2">
      <c r="A68" s="276" t="s">
        <v>4328</v>
      </c>
      <c r="B68" s="277" t="s">
        <v>4329</v>
      </c>
    </row>
    <row r="69" spans="1:2">
      <c r="A69" s="276" t="s">
        <v>4330</v>
      </c>
      <c r="B69" s="277" t="s">
        <v>4300</v>
      </c>
    </row>
    <row r="70" spans="1:2">
      <c r="A70" s="276" t="s">
        <v>4331</v>
      </c>
      <c r="B70" s="277" t="s">
        <v>4332</v>
      </c>
    </row>
    <row r="71" spans="1:2">
      <c r="A71" s="276" t="s">
        <v>4333</v>
      </c>
      <c r="B71" s="277" t="s">
        <v>4334</v>
      </c>
    </row>
    <row r="72" spans="1:2">
      <c r="A72" s="276" t="s">
        <v>4335</v>
      </c>
      <c r="B72" s="277" t="s">
        <v>4336</v>
      </c>
    </row>
    <row r="73" spans="1:2">
      <c r="A73" s="276" t="s">
        <v>4337</v>
      </c>
      <c r="B73" s="277" t="s">
        <v>4142</v>
      </c>
    </row>
    <row r="74" spans="1:2">
      <c r="A74" s="276" t="s">
        <v>4338</v>
      </c>
      <c r="B74" s="277" t="s">
        <v>4339</v>
      </c>
    </row>
    <row r="75" spans="1:2">
      <c r="A75" s="276" t="s">
        <v>4340</v>
      </c>
      <c r="B75" s="277" t="s">
        <v>4341</v>
      </c>
    </row>
    <row r="76" spans="1:2">
      <c r="A76" s="276" t="s">
        <v>4342</v>
      </c>
      <c r="B76" s="277" t="s">
        <v>4343</v>
      </c>
    </row>
    <row r="77" spans="1:2">
      <c r="A77" s="276" t="s">
        <v>4344</v>
      </c>
      <c r="B77" s="277" t="s">
        <v>4339</v>
      </c>
    </row>
    <row r="78" spans="1:2" ht="39.75" customHeight="1">
      <c r="A78" s="443" t="s">
        <v>4345</v>
      </c>
      <c r="B78" s="444"/>
    </row>
    <row r="79" spans="1:2">
      <c r="A79" s="276" t="s">
        <v>4346</v>
      </c>
      <c r="B79" s="277" t="s">
        <v>4347</v>
      </c>
    </row>
    <row r="80" spans="1:2">
      <c r="A80" s="276" t="s">
        <v>4348</v>
      </c>
      <c r="B80" s="277" t="s">
        <v>4349</v>
      </c>
    </row>
    <row r="81" spans="1:2">
      <c r="A81" s="276" t="s">
        <v>4350</v>
      </c>
      <c r="B81" s="277" t="s">
        <v>4351</v>
      </c>
    </row>
    <row r="82" spans="1:2">
      <c r="A82" s="276" t="s">
        <v>4352</v>
      </c>
      <c r="B82" s="277" t="s">
        <v>4353</v>
      </c>
    </row>
    <row r="83" spans="1:2">
      <c r="A83" s="276" t="s">
        <v>4354</v>
      </c>
      <c r="B83" s="277" t="s">
        <v>4355</v>
      </c>
    </row>
    <row r="84" spans="1:2">
      <c r="A84" s="276" t="s">
        <v>4356</v>
      </c>
      <c r="B84" s="277" t="s">
        <v>4357</v>
      </c>
    </row>
    <row r="85" spans="1:2">
      <c r="A85" s="276" t="s">
        <v>4358</v>
      </c>
      <c r="B85" s="277" t="s">
        <v>4359</v>
      </c>
    </row>
    <row r="86" spans="1:2">
      <c r="A86" s="276" t="s">
        <v>4360</v>
      </c>
      <c r="B86" s="277" t="s">
        <v>4361</v>
      </c>
    </row>
    <row r="87" spans="1:2">
      <c r="A87" s="276" t="s">
        <v>4362</v>
      </c>
      <c r="B87" s="277" t="s">
        <v>4363</v>
      </c>
    </row>
    <row r="88" spans="1:2">
      <c r="A88" s="276" t="s">
        <v>4364</v>
      </c>
      <c r="B88" s="277" t="s">
        <v>4365</v>
      </c>
    </row>
    <row r="89" spans="1:2">
      <c r="A89" s="276" t="s">
        <v>4366</v>
      </c>
      <c r="B89" s="277" t="s">
        <v>4367</v>
      </c>
    </row>
    <row r="90" spans="1:2">
      <c r="A90" s="276" t="s">
        <v>4368</v>
      </c>
      <c r="B90" s="277" t="s">
        <v>4369</v>
      </c>
    </row>
    <row r="91" spans="1:2">
      <c r="A91" s="276" t="s">
        <v>4370</v>
      </c>
      <c r="B91" s="277" t="s">
        <v>4371</v>
      </c>
    </row>
    <row r="92" spans="1:2">
      <c r="A92" s="276" t="s">
        <v>4372</v>
      </c>
      <c r="B92" s="277" t="s">
        <v>4373</v>
      </c>
    </row>
    <row r="93" spans="1:2">
      <c r="A93" s="276" t="s">
        <v>4374</v>
      </c>
      <c r="B93" s="277" t="s">
        <v>4375</v>
      </c>
    </row>
    <row r="94" spans="1:2">
      <c r="A94" s="276" t="s">
        <v>4376</v>
      </c>
      <c r="B94" s="277" t="s">
        <v>4377</v>
      </c>
    </row>
    <row r="95" spans="1:2">
      <c r="A95" s="276" t="s">
        <v>4378</v>
      </c>
      <c r="B95" s="277" t="s">
        <v>4379</v>
      </c>
    </row>
    <row r="96" spans="1:2">
      <c r="A96" s="276" t="s">
        <v>4380</v>
      </c>
      <c r="B96" s="277" t="s">
        <v>4381</v>
      </c>
    </row>
    <row r="97" spans="1:2">
      <c r="A97" s="276" t="s">
        <v>4382</v>
      </c>
      <c r="B97" s="277" t="s">
        <v>4383</v>
      </c>
    </row>
    <row r="98" spans="1:2">
      <c r="A98" s="276" t="s">
        <v>4384</v>
      </c>
      <c r="B98" s="277" t="s">
        <v>4385</v>
      </c>
    </row>
    <row r="99" spans="1:2">
      <c r="A99" s="276" t="s">
        <v>4386</v>
      </c>
      <c r="B99" s="277" t="s">
        <v>4387</v>
      </c>
    </row>
    <row r="100" spans="1:2">
      <c r="A100" s="276" t="s">
        <v>4388</v>
      </c>
      <c r="B100" s="277" t="s">
        <v>4389</v>
      </c>
    </row>
    <row r="101" spans="1:2">
      <c r="A101" s="276" t="s">
        <v>4239</v>
      </c>
      <c r="B101" s="277" t="s">
        <v>4390</v>
      </c>
    </row>
    <row r="102" spans="1:2">
      <c r="A102" s="276" t="s">
        <v>4391</v>
      </c>
      <c r="B102" s="277" t="s">
        <v>4392</v>
      </c>
    </row>
    <row r="103" spans="1:2">
      <c r="A103" s="276" t="s">
        <v>4393</v>
      </c>
      <c r="B103" s="277" t="s">
        <v>4394</v>
      </c>
    </row>
    <row r="104" spans="1:2">
      <c r="A104" s="276" t="s">
        <v>4395</v>
      </c>
      <c r="B104" s="277" t="s">
        <v>4396</v>
      </c>
    </row>
    <row r="105" spans="1:2">
      <c r="A105" s="276" t="s">
        <v>4397</v>
      </c>
      <c r="B105" s="277" t="s">
        <v>4398</v>
      </c>
    </row>
    <row r="106" spans="1:2">
      <c r="A106" s="276" t="s">
        <v>4399</v>
      </c>
      <c r="B106" s="277" t="s">
        <v>4400</v>
      </c>
    </row>
    <row r="107" spans="1:2">
      <c r="A107" s="276" t="s">
        <v>4401</v>
      </c>
      <c r="B107" s="277" t="s">
        <v>4402</v>
      </c>
    </row>
    <row r="108" spans="1:2">
      <c r="A108" s="276" t="s">
        <v>4403</v>
      </c>
      <c r="B108" s="277" t="s">
        <v>4404</v>
      </c>
    </row>
    <row r="109" spans="1:2">
      <c r="A109" s="276" t="s">
        <v>4405</v>
      </c>
      <c r="B109" s="277" t="s">
        <v>4406</v>
      </c>
    </row>
    <row r="110" spans="1:2">
      <c r="A110" s="276" t="s">
        <v>4407</v>
      </c>
      <c r="B110" s="277" t="s">
        <v>4408</v>
      </c>
    </row>
    <row r="111" spans="1:2">
      <c r="A111" s="276" t="s">
        <v>4409</v>
      </c>
      <c r="B111" s="277" t="s">
        <v>4410</v>
      </c>
    </row>
    <row r="112" spans="1:2">
      <c r="A112" s="276" t="s">
        <v>4411</v>
      </c>
      <c r="B112" s="277" t="s">
        <v>4412</v>
      </c>
    </row>
    <row r="113" spans="1:2">
      <c r="A113" s="276" t="s">
        <v>4413</v>
      </c>
      <c r="B113" s="277" t="s">
        <v>4414</v>
      </c>
    </row>
    <row r="114" spans="1:2">
      <c r="A114" s="276" t="s">
        <v>4415</v>
      </c>
      <c r="B114" s="277" t="s">
        <v>4416</v>
      </c>
    </row>
    <row r="115" spans="1:2">
      <c r="A115" s="276" t="s">
        <v>4417</v>
      </c>
      <c r="B115" s="277" t="s">
        <v>4418</v>
      </c>
    </row>
    <row r="116" spans="1:2">
      <c r="A116" s="276" t="s">
        <v>4419</v>
      </c>
      <c r="B116" s="277" t="s">
        <v>4420</v>
      </c>
    </row>
    <row r="117" spans="1:2">
      <c r="A117" s="276" t="s">
        <v>4421</v>
      </c>
      <c r="B117" s="277" t="s">
        <v>4422</v>
      </c>
    </row>
    <row r="118" spans="1:2">
      <c r="A118" s="276" t="s">
        <v>4423</v>
      </c>
      <c r="B118" s="277" t="s">
        <v>4424</v>
      </c>
    </row>
    <row r="119" spans="1:2">
      <c r="A119" s="276" t="s">
        <v>4425</v>
      </c>
      <c r="B119" s="277" t="s">
        <v>4426</v>
      </c>
    </row>
    <row r="120" spans="1:2">
      <c r="A120" s="276" t="s">
        <v>4427</v>
      </c>
      <c r="B120" s="277" t="s">
        <v>4428</v>
      </c>
    </row>
    <row r="121" spans="1:2">
      <c r="A121" s="276" t="s">
        <v>4429</v>
      </c>
      <c r="B121" s="277" t="s">
        <v>4430</v>
      </c>
    </row>
    <row r="122" spans="1:2">
      <c r="A122" s="276" t="s">
        <v>4431</v>
      </c>
      <c r="B122" s="277" t="s">
        <v>4284</v>
      </c>
    </row>
    <row r="123" spans="1:2" ht="40.5" customHeight="1">
      <c r="A123" s="445" t="s">
        <v>4432</v>
      </c>
      <c r="B123" s="446"/>
    </row>
    <row r="124" spans="1:2">
      <c r="A124" s="276" t="s">
        <v>4433</v>
      </c>
      <c r="B124" s="277" t="s">
        <v>4434</v>
      </c>
    </row>
    <row r="125" spans="1:2">
      <c r="A125" s="276" t="s">
        <v>4435</v>
      </c>
      <c r="B125" s="277" t="s">
        <v>4436</v>
      </c>
    </row>
    <row r="126" spans="1:2">
      <c r="A126" s="276" t="s">
        <v>4263</v>
      </c>
      <c r="B126" s="277" t="s">
        <v>4437</v>
      </c>
    </row>
    <row r="127" spans="1:2">
      <c r="A127" s="276" t="s">
        <v>4438</v>
      </c>
      <c r="B127" s="277" t="s">
        <v>4439</v>
      </c>
    </row>
    <row r="128" spans="1:2">
      <c r="A128" s="276" t="s">
        <v>4440</v>
      </c>
      <c r="B128" s="277" t="s">
        <v>4441</v>
      </c>
    </row>
    <row r="129" spans="1:2">
      <c r="A129" s="276" t="s">
        <v>4249</v>
      </c>
      <c r="B129" s="277" t="s">
        <v>4442</v>
      </c>
    </row>
    <row r="130" spans="1:2">
      <c r="A130" s="276" t="s">
        <v>4443</v>
      </c>
      <c r="B130" s="277" t="s">
        <v>4444</v>
      </c>
    </row>
    <row r="131" spans="1:2">
      <c r="A131" s="276" t="s">
        <v>4384</v>
      </c>
      <c r="B131" s="277" t="s">
        <v>4385</v>
      </c>
    </row>
    <row r="132" spans="1:2">
      <c r="A132" s="276" t="s">
        <v>4445</v>
      </c>
      <c r="B132" s="277" t="s">
        <v>4418</v>
      </c>
    </row>
    <row r="133" spans="1:2">
      <c r="A133" s="276" t="s">
        <v>4388</v>
      </c>
      <c r="B133" s="277" t="s">
        <v>4389</v>
      </c>
    </row>
    <row r="134" spans="1:2">
      <c r="A134" s="276" t="s">
        <v>4239</v>
      </c>
      <c r="B134" s="277" t="s">
        <v>4390</v>
      </c>
    </row>
    <row r="135" spans="1:2">
      <c r="A135" s="276" t="s">
        <v>4391</v>
      </c>
      <c r="B135" s="277" t="s">
        <v>4392</v>
      </c>
    </row>
    <row r="136" spans="1:2">
      <c r="A136" s="276" t="s">
        <v>4395</v>
      </c>
      <c r="B136" s="277" t="s">
        <v>4396</v>
      </c>
    </row>
    <row r="137" spans="1:2">
      <c r="A137" s="276" t="s">
        <v>4397</v>
      </c>
      <c r="B137" s="277" t="s">
        <v>4398</v>
      </c>
    </row>
    <row r="138" spans="1:2">
      <c r="A138" s="276" t="s">
        <v>4399</v>
      </c>
      <c r="B138" s="277" t="s">
        <v>4400</v>
      </c>
    </row>
    <row r="139" spans="1:2">
      <c r="A139" s="276" t="s">
        <v>4401</v>
      </c>
      <c r="B139" s="277" t="s">
        <v>4402</v>
      </c>
    </row>
    <row r="140" spans="1:2">
      <c r="A140" s="276" t="s">
        <v>4403</v>
      </c>
      <c r="B140" s="277" t="s">
        <v>4404</v>
      </c>
    </row>
    <row r="141" spans="1:2">
      <c r="A141" s="276" t="s">
        <v>4405</v>
      </c>
      <c r="B141" s="277" t="s">
        <v>4406</v>
      </c>
    </row>
    <row r="142" spans="1:2">
      <c r="A142" s="276" t="s">
        <v>4407</v>
      </c>
      <c r="B142" s="277" t="s">
        <v>4408</v>
      </c>
    </row>
    <row r="143" spans="1:2">
      <c r="A143" s="276" t="s">
        <v>4409</v>
      </c>
      <c r="B143" s="277" t="s">
        <v>4410</v>
      </c>
    </row>
    <row r="144" spans="1:2">
      <c r="A144" s="276" t="s">
        <v>4411</v>
      </c>
      <c r="B144" s="277" t="s">
        <v>4412</v>
      </c>
    </row>
    <row r="145" spans="1:2">
      <c r="A145" s="276" t="s">
        <v>4413</v>
      </c>
      <c r="B145" s="277" t="s">
        <v>4414</v>
      </c>
    </row>
    <row r="146" spans="1:2">
      <c r="A146" s="276" t="s">
        <v>4415</v>
      </c>
      <c r="B146" s="277" t="s">
        <v>4416</v>
      </c>
    </row>
    <row r="147" spans="1:2">
      <c r="A147" s="276" t="s">
        <v>4417</v>
      </c>
      <c r="B147" s="277" t="s">
        <v>4418</v>
      </c>
    </row>
    <row r="148" spans="1:2">
      <c r="A148" s="276" t="s">
        <v>4419</v>
      </c>
      <c r="B148" s="277" t="s">
        <v>4420</v>
      </c>
    </row>
    <row r="149" spans="1:2">
      <c r="A149" s="276" t="s">
        <v>4421</v>
      </c>
      <c r="B149" s="277" t="s">
        <v>4422</v>
      </c>
    </row>
    <row r="150" spans="1:2">
      <c r="A150" s="276" t="s">
        <v>4423</v>
      </c>
      <c r="B150" s="277" t="s">
        <v>4424</v>
      </c>
    </row>
    <row r="151" spans="1:2">
      <c r="A151" s="276" t="s">
        <v>4427</v>
      </c>
      <c r="B151" s="277" t="s">
        <v>4428</v>
      </c>
    </row>
    <row r="152" spans="1:2">
      <c r="A152" s="276" t="s">
        <v>4429</v>
      </c>
      <c r="B152" s="277" t="s">
        <v>4430</v>
      </c>
    </row>
    <row r="153" spans="1:2">
      <c r="A153" s="276" t="s">
        <v>4431</v>
      </c>
      <c r="B153" s="277" t="s">
        <v>4284</v>
      </c>
    </row>
    <row r="154" spans="1:2" ht="21.75" customHeight="1">
      <c r="A154" s="279" t="s">
        <v>4446</v>
      </c>
      <c r="B154" s="277" t="s">
        <v>4447</v>
      </c>
    </row>
    <row r="155" spans="1:2">
      <c r="A155" s="440" t="s">
        <v>4448</v>
      </c>
      <c r="B155" s="440"/>
    </row>
    <row r="156" spans="1:2">
      <c r="A156" s="440"/>
      <c r="B156" s="440"/>
    </row>
    <row r="157" spans="1:2">
      <c r="A157" s="440"/>
      <c r="B157" s="440"/>
    </row>
    <row r="158" spans="1:2">
      <c r="A158" s="270" t="s">
        <v>4449</v>
      </c>
    </row>
    <row r="159" spans="1:2">
      <c r="A159" s="270" t="s">
        <v>4450</v>
      </c>
    </row>
    <row r="160" spans="1:2">
      <c r="A160" s="270" t="s">
        <v>4451</v>
      </c>
    </row>
    <row r="161" spans="1:1">
      <c r="A161" s="270" t="s">
        <v>4452</v>
      </c>
    </row>
  </sheetData>
  <mergeCells count="7">
    <mergeCell ref="A155:B157"/>
    <mergeCell ref="A2:B2"/>
    <mergeCell ref="A3:B3"/>
    <mergeCell ref="A5:B5"/>
    <mergeCell ref="A6:B6"/>
    <mergeCell ref="A78:B78"/>
    <mergeCell ref="A123:B123"/>
  </mergeCells>
  <pageMargins left="1.1811023622047245" right="0.59055118110236227" top="0.59055118110236227" bottom="0.59055118110236227" header="0.31496062992125984" footer="0.31496062992125984"/>
  <pageSetup paperSize="9" scale="98" fitToHeight="0" orientation="portrait" r:id="rId1"/>
</worksheet>
</file>

<file path=xl/worksheets/sheet15.xml><?xml version="1.0" encoding="utf-8"?>
<worksheet xmlns="http://schemas.openxmlformats.org/spreadsheetml/2006/main" xmlns:r="http://schemas.openxmlformats.org/officeDocument/2006/relationships">
  <dimension ref="A1:E281"/>
  <sheetViews>
    <sheetView workbookViewId="0">
      <selection activeCell="A3" sqref="A3:C3"/>
    </sheetView>
  </sheetViews>
  <sheetFormatPr defaultRowHeight="18.75"/>
  <cols>
    <col min="1" max="1" width="48.85546875" style="272" customWidth="1"/>
    <col min="2" max="2" width="13.5703125" style="270" customWidth="1"/>
    <col min="3" max="3" width="17.7109375" style="270" customWidth="1"/>
    <col min="4" max="5" width="9.140625" style="270"/>
    <col min="6" max="16384" width="9.140625" style="271"/>
  </cols>
  <sheetData>
    <row r="1" spans="1:3">
      <c r="A1" s="280"/>
      <c r="B1" s="441" t="s">
        <v>4453</v>
      </c>
      <c r="C1" s="441"/>
    </row>
    <row r="2" spans="1:3">
      <c r="A2" s="460" t="s">
        <v>1</v>
      </c>
      <c r="B2" s="460"/>
      <c r="C2" s="460"/>
    </row>
    <row r="3" spans="1:3">
      <c r="A3" s="441" t="s">
        <v>1050</v>
      </c>
      <c r="B3" s="441"/>
      <c r="C3" s="441"/>
    </row>
    <row r="4" spans="1:3">
      <c r="A4" s="281"/>
      <c r="B4" s="281"/>
      <c r="C4" s="281"/>
    </row>
    <row r="5" spans="1:3">
      <c r="A5" s="461" t="s">
        <v>4454</v>
      </c>
      <c r="B5" s="461"/>
      <c r="C5" s="461"/>
    </row>
    <row r="6" spans="1:3">
      <c r="A6" s="461"/>
      <c r="B6" s="461"/>
      <c r="C6" s="461"/>
    </row>
    <row r="7" spans="1:3" ht="18.75" customHeight="1"/>
    <row r="8" spans="1:3" ht="37.5">
      <c r="A8" s="277" t="s">
        <v>1056</v>
      </c>
      <c r="B8" s="282" t="s">
        <v>4150</v>
      </c>
      <c r="C8" s="282" t="s">
        <v>4455</v>
      </c>
    </row>
    <row r="9" spans="1:3">
      <c r="A9" s="456" t="s">
        <v>4456</v>
      </c>
      <c r="B9" s="456"/>
      <c r="C9" s="456"/>
    </row>
    <row r="10" spans="1:3">
      <c r="A10" s="276" t="s">
        <v>4457</v>
      </c>
      <c r="B10" s="283"/>
      <c r="C10" s="277" t="s">
        <v>4294</v>
      </c>
    </row>
    <row r="11" spans="1:3">
      <c r="A11" s="276" t="s">
        <v>4458</v>
      </c>
      <c r="B11" s="283"/>
      <c r="C11" s="275" t="s">
        <v>4459</v>
      </c>
    </row>
    <row r="12" spans="1:3">
      <c r="A12" s="276" t="s">
        <v>4460</v>
      </c>
      <c r="B12" s="283"/>
      <c r="C12" s="275" t="s">
        <v>4461</v>
      </c>
    </row>
    <row r="13" spans="1:3">
      <c r="A13" s="276" t="s">
        <v>4462</v>
      </c>
      <c r="B13" s="283"/>
      <c r="C13" s="275" t="s">
        <v>4461</v>
      </c>
    </row>
    <row r="14" spans="1:3">
      <c r="A14" s="276" t="s">
        <v>4463</v>
      </c>
      <c r="B14" s="283"/>
      <c r="C14" s="277" t="s">
        <v>4464</v>
      </c>
    </row>
    <row r="15" spans="1:3">
      <c r="A15" s="276" t="s">
        <v>4458</v>
      </c>
      <c r="B15" s="283"/>
      <c r="C15" s="275" t="s">
        <v>4465</v>
      </c>
    </row>
    <row r="16" spans="1:3">
      <c r="A16" s="276" t="s">
        <v>4460</v>
      </c>
      <c r="B16" s="283"/>
      <c r="C16" s="275" t="s">
        <v>4466</v>
      </c>
    </row>
    <row r="17" spans="1:3">
      <c r="A17" s="276" t="s">
        <v>4462</v>
      </c>
      <c r="B17" s="283"/>
      <c r="C17" s="275" t="s">
        <v>4466</v>
      </c>
    </row>
    <row r="18" spans="1:3">
      <c r="A18" s="462" t="s">
        <v>4467</v>
      </c>
      <c r="B18" s="456"/>
      <c r="C18" s="456"/>
    </row>
    <row r="19" spans="1:3" ht="37.5">
      <c r="A19" s="284" t="s">
        <v>4468</v>
      </c>
      <c r="B19" s="277" t="s">
        <v>4469</v>
      </c>
      <c r="C19" s="277" t="s">
        <v>4470</v>
      </c>
    </row>
    <row r="20" spans="1:3" ht="37.5">
      <c r="A20" s="285" t="s">
        <v>4471</v>
      </c>
      <c r="B20" s="277" t="s">
        <v>4469</v>
      </c>
      <c r="C20" s="277" t="s">
        <v>4472</v>
      </c>
    </row>
    <row r="21" spans="1:3" ht="37.5">
      <c r="A21" s="285" t="s">
        <v>4471</v>
      </c>
      <c r="B21" s="277" t="s">
        <v>4473</v>
      </c>
      <c r="C21" s="277" t="s">
        <v>4236</v>
      </c>
    </row>
    <row r="22" spans="1:3" ht="37.5">
      <c r="A22" s="285" t="s">
        <v>4474</v>
      </c>
      <c r="B22" s="277" t="s">
        <v>4469</v>
      </c>
      <c r="C22" s="277" t="s">
        <v>4334</v>
      </c>
    </row>
    <row r="23" spans="1:3" ht="37.5">
      <c r="A23" s="286" t="s">
        <v>4475</v>
      </c>
      <c r="B23" s="277" t="s">
        <v>4473</v>
      </c>
      <c r="C23" s="277" t="s">
        <v>4476</v>
      </c>
    </row>
    <row r="24" spans="1:3" ht="37.5">
      <c r="A24" s="284" t="s">
        <v>4477</v>
      </c>
      <c r="B24" s="277" t="s">
        <v>4478</v>
      </c>
      <c r="C24" s="277" t="s">
        <v>4479</v>
      </c>
    </row>
    <row r="25" spans="1:3">
      <c r="A25" s="284" t="s">
        <v>4480</v>
      </c>
      <c r="B25" s="277" t="s">
        <v>4469</v>
      </c>
      <c r="C25" s="277" t="s">
        <v>4481</v>
      </c>
    </row>
    <row r="26" spans="1:3" ht="37.5">
      <c r="A26" s="284" t="s">
        <v>4482</v>
      </c>
      <c r="B26" s="277" t="s">
        <v>4469</v>
      </c>
      <c r="C26" s="277" t="s">
        <v>4483</v>
      </c>
    </row>
    <row r="27" spans="1:3" ht="37.5">
      <c r="A27" s="284" t="s">
        <v>4484</v>
      </c>
      <c r="B27" s="277" t="s">
        <v>4469</v>
      </c>
      <c r="C27" s="277" t="s">
        <v>4485</v>
      </c>
    </row>
    <row r="28" spans="1:3" ht="37.5">
      <c r="A28" s="284" t="s">
        <v>4486</v>
      </c>
      <c r="B28" s="277" t="s">
        <v>4469</v>
      </c>
      <c r="C28" s="277" t="s">
        <v>4286</v>
      </c>
    </row>
    <row r="29" spans="1:3" ht="18" customHeight="1">
      <c r="A29" s="285" t="s">
        <v>4487</v>
      </c>
      <c r="B29" s="277" t="s">
        <v>4469</v>
      </c>
      <c r="C29" s="277" t="s">
        <v>4488</v>
      </c>
    </row>
    <row r="30" spans="1:3">
      <c r="A30" s="284" t="s">
        <v>4489</v>
      </c>
      <c r="B30" s="277" t="s">
        <v>4469</v>
      </c>
      <c r="C30" s="277" t="s">
        <v>4490</v>
      </c>
    </row>
    <row r="31" spans="1:3" ht="37.5">
      <c r="A31" s="285" t="s">
        <v>4491</v>
      </c>
      <c r="B31" s="277" t="s">
        <v>4469</v>
      </c>
      <c r="C31" s="277" t="s">
        <v>4492</v>
      </c>
    </row>
    <row r="32" spans="1:3" ht="37.5">
      <c r="A32" s="285" t="s">
        <v>4493</v>
      </c>
      <c r="B32" s="277" t="s">
        <v>4469</v>
      </c>
      <c r="C32" s="277" t="s">
        <v>4494</v>
      </c>
    </row>
    <row r="33" spans="1:3">
      <c r="A33" s="284" t="s">
        <v>4495</v>
      </c>
      <c r="B33" s="277" t="s">
        <v>4469</v>
      </c>
      <c r="C33" s="277" t="s">
        <v>4496</v>
      </c>
    </row>
    <row r="34" spans="1:3" ht="37.5">
      <c r="A34" s="284" t="s">
        <v>4497</v>
      </c>
      <c r="B34" s="277" t="s">
        <v>4469</v>
      </c>
      <c r="C34" s="277" t="s">
        <v>4494</v>
      </c>
    </row>
    <row r="35" spans="1:3" ht="37.5">
      <c r="A35" s="284" t="s">
        <v>4498</v>
      </c>
      <c r="B35" s="277" t="s">
        <v>4469</v>
      </c>
      <c r="C35" s="277" t="s">
        <v>4499</v>
      </c>
    </row>
    <row r="36" spans="1:3">
      <c r="A36" s="284" t="s">
        <v>4500</v>
      </c>
      <c r="B36" s="277" t="s">
        <v>4469</v>
      </c>
      <c r="C36" s="277" t="s">
        <v>4501</v>
      </c>
    </row>
    <row r="37" spans="1:3">
      <c r="A37" s="450" t="s">
        <v>4502</v>
      </c>
      <c r="B37" s="450"/>
      <c r="C37" s="450"/>
    </row>
    <row r="38" spans="1:3" ht="37.5">
      <c r="A38" s="285" t="s">
        <v>4503</v>
      </c>
      <c r="B38" s="277" t="s">
        <v>4504</v>
      </c>
      <c r="C38" s="277" t="s">
        <v>4505</v>
      </c>
    </row>
    <row r="39" spans="1:3" ht="37.5">
      <c r="A39" s="285" t="s">
        <v>4506</v>
      </c>
      <c r="B39" s="277" t="s">
        <v>4504</v>
      </c>
      <c r="C39" s="277" t="s">
        <v>4229</v>
      </c>
    </row>
    <row r="40" spans="1:3" ht="37.5">
      <c r="A40" s="284" t="s">
        <v>4507</v>
      </c>
      <c r="B40" s="277" t="s">
        <v>4504</v>
      </c>
      <c r="C40" s="277" t="s">
        <v>4229</v>
      </c>
    </row>
    <row r="41" spans="1:3" ht="37.5">
      <c r="A41" s="284" t="s">
        <v>4508</v>
      </c>
      <c r="B41" s="277" t="s">
        <v>4504</v>
      </c>
      <c r="C41" s="277" t="s">
        <v>4509</v>
      </c>
    </row>
    <row r="42" spans="1:3">
      <c r="A42" s="284" t="s">
        <v>4510</v>
      </c>
      <c r="B42" s="277" t="s">
        <v>4504</v>
      </c>
      <c r="C42" s="277" t="s">
        <v>4229</v>
      </c>
    </row>
    <row r="43" spans="1:3" ht="37.5">
      <c r="A43" s="285" t="s">
        <v>4511</v>
      </c>
      <c r="B43" s="277" t="s">
        <v>4504</v>
      </c>
      <c r="C43" s="277" t="s">
        <v>4512</v>
      </c>
    </row>
    <row r="44" spans="1:3" ht="37.5">
      <c r="A44" s="285" t="s">
        <v>4513</v>
      </c>
      <c r="B44" s="277" t="s">
        <v>4504</v>
      </c>
      <c r="C44" s="277" t="s">
        <v>4334</v>
      </c>
    </row>
    <row r="45" spans="1:3">
      <c r="A45" s="284" t="s">
        <v>4514</v>
      </c>
      <c r="B45" s="277" t="s">
        <v>4504</v>
      </c>
      <c r="C45" s="277" t="s">
        <v>4229</v>
      </c>
    </row>
    <row r="46" spans="1:3">
      <c r="A46" s="284" t="s">
        <v>4515</v>
      </c>
      <c r="B46" s="277" t="s">
        <v>4504</v>
      </c>
      <c r="C46" s="277" t="s">
        <v>4516</v>
      </c>
    </row>
    <row r="47" spans="1:3">
      <c r="A47" s="284" t="s">
        <v>4517</v>
      </c>
      <c r="B47" s="277" t="s">
        <v>4504</v>
      </c>
      <c r="C47" s="277" t="s">
        <v>4336</v>
      </c>
    </row>
    <row r="48" spans="1:3">
      <c r="A48" s="287"/>
      <c r="B48" s="288"/>
      <c r="C48" s="288"/>
    </row>
    <row r="49" spans="1:3" ht="37.5">
      <c r="A49" s="277" t="s">
        <v>4518</v>
      </c>
      <c r="B49" s="277" t="s">
        <v>4519</v>
      </c>
      <c r="C49" s="289" t="s">
        <v>4520</v>
      </c>
    </row>
    <row r="50" spans="1:3">
      <c r="A50" s="286" t="s">
        <v>4521</v>
      </c>
      <c r="B50" s="277" t="s">
        <v>4522</v>
      </c>
      <c r="C50" s="277" t="s">
        <v>4523</v>
      </c>
    </row>
    <row r="51" spans="1:3">
      <c r="A51" s="286" t="s">
        <v>4524</v>
      </c>
      <c r="B51" s="277" t="s">
        <v>4525</v>
      </c>
      <c r="C51" s="277" t="s">
        <v>4526</v>
      </c>
    </row>
    <row r="52" spans="1:3">
      <c r="A52" s="286" t="s">
        <v>4527</v>
      </c>
      <c r="B52" s="277" t="s">
        <v>4276</v>
      </c>
      <c r="C52" s="277" t="s">
        <v>4528</v>
      </c>
    </row>
    <row r="53" spans="1:3">
      <c r="A53" s="286" t="s">
        <v>4529</v>
      </c>
      <c r="B53" s="277" t="s">
        <v>4530</v>
      </c>
      <c r="C53" s="277" t="s">
        <v>4528</v>
      </c>
    </row>
    <row r="54" spans="1:3" ht="37.5">
      <c r="A54" s="286" t="s">
        <v>4531</v>
      </c>
      <c r="B54" s="277" t="s">
        <v>4532</v>
      </c>
      <c r="C54" s="277" t="s">
        <v>4461</v>
      </c>
    </row>
    <row r="55" spans="1:3">
      <c r="A55" s="286" t="s">
        <v>4533</v>
      </c>
      <c r="B55" s="277" t="s">
        <v>4534</v>
      </c>
      <c r="C55" s="275" t="s">
        <v>4133</v>
      </c>
    </row>
    <row r="56" spans="1:3">
      <c r="A56" s="286" t="s">
        <v>4535</v>
      </c>
      <c r="B56" s="277" t="s">
        <v>4294</v>
      </c>
      <c r="C56" s="277" t="s">
        <v>4236</v>
      </c>
    </row>
    <row r="57" spans="1:3">
      <c r="A57" s="286" t="s">
        <v>4536</v>
      </c>
      <c r="B57" s="277" t="s">
        <v>4537</v>
      </c>
      <c r="C57" s="277" t="s">
        <v>4538</v>
      </c>
    </row>
    <row r="58" spans="1:3" ht="37.5">
      <c r="A58" s="285" t="s">
        <v>4539</v>
      </c>
      <c r="B58" s="277" t="s">
        <v>4540</v>
      </c>
      <c r="C58" s="277" t="s">
        <v>4236</v>
      </c>
    </row>
    <row r="59" spans="1:3">
      <c r="A59" s="286" t="s">
        <v>4541</v>
      </c>
      <c r="B59" s="277" t="s">
        <v>4284</v>
      </c>
      <c r="C59" s="277" t="s">
        <v>4465</v>
      </c>
    </row>
    <row r="60" spans="1:3">
      <c r="A60" s="286" t="s">
        <v>4542</v>
      </c>
      <c r="B60" s="277" t="s">
        <v>4543</v>
      </c>
      <c r="C60" s="277" t="s">
        <v>4476</v>
      </c>
    </row>
    <row r="61" spans="1:3">
      <c r="A61" s="286" t="s">
        <v>4544</v>
      </c>
      <c r="B61" s="277" t="s">
        <v>4545</v>
      </c>
      <c r="C61" s="277" t="s">
        <v>4479</v>
      </c>
    </row>
    <row r="62" spans="1:3" ht="37.5">
      <c r="A62" s="286" t="s">
        <v>4546</v>
      </c>
      <c r="B62" s="277" t="s">
        <v>4547</v>
      </c>
      <c r="C62" s="277" t="s">
        <v>4548</v>
      </c>
    </row>
    <row r="63" spans="1:3">
      <c r="A63" s="286" t="s">
        <v>4549</v>
      </c>
      <c r="B63" s="277" t="s">
        <v>4550</v>
      </c>
      <c r="C63" s="277" t="s">
        <v>4551</v>
      </c>
    </row>
    <row r="64" spans="1:3">
      <c r="A64" s="286" t="s">
        <v>4552</v>
      </c>
      <c r="B64" s="277" t="s">
        <v>4553</v>
      </c>
      <c r="C64" s="277" t="s">
        <v>4320</v>
      </c>
    </row>
    <row r="65" spans="1:3">
      <c r="A65" s="286" t="s">
        <v>4554</v>
      </c>
      <c r="B65" s="277" t="s">
        <v>4547</v>
      </c>
      <c r="C65" s="277" t="s">
        <v>4476</v>
      </c>
    </row>
    <row r="66" spans="1:3" ht="37.5">
      <c r="A66" s="286" t="s">
        <v>4555</v>
      </c>
      <c r="B66" s="277" t="s">
        <v>4543</v>
      </c>
      <c r="C66" s="277" t="s">
        <v>4476</v>
      </c>
    </row>
    <row r="67" spans="1:3">
      <c r="A67" s="286" t="s">
        <v>4556</v>
      </c>
      <c r="B67" s="277" t="s">
        <v>4540</v>
      </c>
      <c r="C67" s="277" t="s">
        <v>4236</v>
      </c>
    </row>
    <row r="68" spans="1:3">
      <c r="A68" s="286" t="s">
        <v>4557</v>
      </c>
      <c r="B68" s="277" t="s">
        <v>4558</v>
      </c>
      <c r="C68" s="277" t="s">
        <v>4559</v>
      </c>
    </row>
    <row r="69" spans="1:3">
      <c r="A69" s="286" t="s">
        <v>4560</v>
      </c>
      <c r="B69" s="277" t="s">
        <v>4561</v>
      </c>
      <c r="C69" s="277" t="s">
        <v>4559</v>
      </c>
    </row>
    <row r="70" spans="1:3">
      <c r="A70" s="456" t="s">
        <v>4562</v>
      </c>
      <c r="B70" s="456"/>
      <c r="C70" s="456"/>
    </row>
    <row r="71" spans="1:3">
      <c r="A71" s="283" t="s">
        <v>4563</v>
      </c>
      <c r="B71" s="290" t="s">
        <v>4564</v>
      </c>
      <c r="C71" s="290" t="s">
        <v>4315</v>
      </c>
    </row>
    <row r="72" spans="1:3">
      <c r="A72" s="283" t="s">
        <v>4565</v>
      </c>
      <c r="B72" s="290" t="s">
        <v>4564</v>
      </c>
      <c r="C72" s="290" t="s">
        <v>4298</v>
      </c>
    </row>
    <row r="73" spans="1:3">
      <c r="A73" s="283" t="s">
        <v>4566</v>
      </c>
      <c r="B73" s="290" t="s">
        <v>4564</v>
      </c>
      <c r="C73" s="290" t="s">
        <v>4120</v>
      </c>
    </row>
    <row r="74" spans="1:3">
      <c r="A74" s="283" t="s">
        <v>4567</v>
      </c>
      <c r="B74" s="290" t="s">
        <v>4564</v>
      </c>
      <c r="C74" s="290" t="s">
        <v>4568</v>
      </c>
    </row>
    <row r="75" spans="1:3">
      <c r="A75" s="276" t="s">
        <v>4569</v>
      </c>
      <c r="B75" s="277" t="s">
        <v>4570</v>
      </c>
      <c r="C75" s="277" t="s">
        <v>4571</v>
      </c>
    </row>
    <row r="76" spans="1:3">
      <c r="A76" s="287"/>
      <c r="B76" s="288"/>
      <c r="C76" s="288"/>
    </row>
    <row r="77" spans="1:3" ht="55.5" customHeight="1">
      <c r="A77" s="454" t="s">
        <v>4572</v>
      </c>
      <c r="B77" s="455"/>
      <c r="C77" s="455"/>
    </row>
    <row r="78" spans="1:3">
      <c r="A78" s="290" t="s">
        <v>4573</v>
      </c>
      <c r="B78" s="291"/>
      <c r="C78" s="292"/>
    </row>
    <row r="79" spans="1:3">
      <c r="A79" s="284" t="s">
        <v>4574</v>
      </c>
      <c r="B79" s="290" t="s">
        <v>4575</v>
      </c>
      <c r="C79" s="290" t="s">
        <v>4234</v>
      </c>
    </row>
    <row r="80" spans="1:3">
      <c r="A80" s="284" t="s">
        <v>4576</v>
      </c>
      <c r="B80" s="290" t="s">
        <v>4577</v>
      </c>
      <c r="C80" s="290" t="s">
        <v>4578</v>
      </c>
    </row>
    <row r="81" spans="1:3">
      <c r="A81" s="284" t="s">
        <v>4579</v>
      </c>
      <c r="B81" s="290" t="s">
        <v>4580</v>
      </c>
      <c r="C81" s="290" t="s">
        <v>4325</v>
      </c>
    </row>
    <row r="82" spans="1:3">
      <c r="A82" s="284" t="s">
        <v>4581</v>
      </c>
      <c r="B82" s="290" t="s">
        <v>4580</v>
      </c>
      <c r="C82" s="290" t="s">
        <v>4582</v>
      </c>
    </row>
    <row r="83" spans="1:3">
      <c r="A83" s="284" t="s">
        <v>4583</v>
      </c>
      <c r="B83" s="290" t="s">
        <v>4577</v>
      </c>
      <c r="C83" s="277" t="s">
        <v>4584</v>
      </c>
    </row>
    <row r="84" spans="1:3" ht="37.5">
      <c r="A84" s="284" t="s">
        <v>4585</v>
      </c>
      <c r="B84" s="277" t="s">
        <v>4580</v>
      </c>
      <c r="C84" s="277" t="s">
        <v>4551</v>
      </c>
    </row>
    <row r="85" spans="1:3">
      <c r="A85" s="275" t="s">
        <v>4586</v>
      </c>
      <c r="B85" s="291"/>
      <c r="C85" s="292"/>
    </row>
    <row r="86" spans="1:3">
      <c r="A86" s="284" t="s">
        <v>4587</v>
      </c>
      <c r="B86" s="290" t="s">
        <v>4580</v>
      </c>
      <c r="C86" s="290" t="s">
        <v>4325</v>
      </c>
    </row>
    <row r="87" spans="1:3">
      <c r="A87" s="286" t="s">
        <v>4588</v>
      </c>
      <c r="B87" s="277" t="s">
        <v>4589</v>
      </c>
      <c r="C87" s="277" t="s">
        <v>4590</v>
      </c>
    </row>
    <row r="88" spans="1:3" ht="37.5">
      <c r="A88" s="284" t="s">
        <v>4591</v>
      </c>
      <c r="B88" s="277" t="s">
        <v>4592</v>
      </c>
      <c r="C88" s="277" t="s">
        <v>4593</v>
      </c>
    </row>
    <row r="89" spans="1:3">
      <c r="A89" s="284" t="s">
        <v>4594</v>
      </c>
      <c r="B89" s="290" t="s">
        <v>4595</v>
      </c>
      <c r="C89" s="290">
        <v>110</v>
      </c>
    </row>
    <row r="90" spans="1:3">
      <c r="A90" s="284" t="s">
        <v>4596</v>
      </c>
      <c r="B90" s="290" t="s">
        <v>4597</v>
      </c>
      <c r="C90" s="290" t="s">
        <v>4559</v>
      </c>
    </row>
    <row r="91" spans="1:3">
      <c r="A91" s="284" t="s">
        <v>4598</v>
      </c>
      <c r="B91" s="290" t="s">
        <v>4599</v>
      </c>
      <c r="C91" s="290" t="s">
        <v>4325</v>
      </c>
    </row>
    <row r="92" spans="1:3">
      <c r="A92" s="284" t="s">
        <v>4600</v>
      </c>
      <c r="B92" s="290" t="s">
        <v>4601</v>
      </c>
      <c r="C92" s="277" t="s">
        <v>4584</v>
      </c>
    </row>
    <row r="93" spans="1:3" ht="37.5">
      <c r="A93" s="284" t="s">
        <v>4602</v>
      </c>
      <c r="B93" s="290" t="s">
        <v>4603</v>
      </c>
      <c r="C93" s="277" t="s">
        <v>4476</v>
      </c>
    </row>
    <row r="94" spans="1:3">
      <c r="A94" s="284" t="s">
        <v>4604</v>
      </c>
      <c r="B94" s="290" t="s">
        <v>4580</v>
      </c>
      <c r="C94" s="277" t="s">
        <v>4236</v>
      </c>
    </row>
    <row r="95" spans="1:3" ht="56.25">
      <c r="A95" s="284" t="s">
        <v>4605</v>
      </c>
      <c r="B95" s="277" t="s">
        <v>4606</v>
      </c>
      <c r="C95" s="277" t="s">
        <v>4479</v>
      </c>
    </row>
    <row r="96" spans="1:3">
      <c r="A96" s="283" t="s">
        <v>4607</v>
      </c>
      <c r="B96" s="290" t="s">
        <v>4608</v>
      </c>
      <c r="C96" s="290" t="s">
        <v>4609</v>
      </c>
    </row>
    <row r="97" spans="1:3">
      <c r="A97" s="279" t="s">
        <v>4610</v>
      </c>
      <c r="B97" s="277" t="s">
        <v>4611</v>
      </c>
      <c r="C97" s="277" t="s">
        <v>4128</v>
      </c>
    </row>
    <row r="98" spans="1:3">
      <c r="A98" s="279" t="s">
        <v>4612</v>
      </c>
      <c r="B98" s="277" t="s">
        <v>4611</v>
      </c>
      <c r="C98" s="277" t="s">
        <v>4128</v>
      </c>
    </row>
    <row r="99" spans="1:3">
      <c r="A99" s="279" t="s">
        <v>4613</v>
      </c>
      <c r="B99" s="277" t="s">
        <v>4611</v>
      </c>
      <c r="C99" s="277" t="s">
        <v>4128</v>
      </c>
    </row>
    <row r="100" spans="1:3">
      <c r="A100" s="276" t="s">
        <v>4614</v>
      </c>
      <c r="B100" s="275" t="s">
        <v>4611</v>
      </c>
      <c r="C100" s="275" t="s">
        <v>4128</v>
      </c>
    </row>
    <row r="101" spans="1:3">
      <c r="A101" s="279" t="s">
        <v>4615</v>
      </c>
      <c r="B101" s="277" t="s">
        <v>4616</v>
      </c>
      <c r="C101" s="277" t="s">
        <v>4128</v>
      </c>
    </row>
    <row r="102" spans="1:3">
      <c r="A102" s="275" t="s">
        <v>4617</v>
      </c>
      <c r="B102" s="291"/>
      <c r="C102" s="292"/>
    </row>
    <row r="103" spans="1:3">
      <c r="A103" s="276" t="s">
        <v>4618</v>
      </c>
      <c r="B103" s="275" t="s">
        <v>4619</v>
      </c>
      <c r="C103" s="275" t="s">
        <v>4584</v>
      </c>
    </row>
    <row r="104" spans="1:3">
      <c r="A104" s="283" t="s">
        <v>4620</v>
      </c>
      <c r="B104" s="290" t="s">
        <v>4621</v>
      </c>
      <c r="C104" s="275" t="s">
        <v>4236</v>
      </c>
    </row>
    <row r="105" spans="1:3">
      <c r="A105" s="275" t="s">
        <v>4622</v>
      </c>
      <c r="B105" s="291"/>
      <c r="C105" s="292"/>
    </row>
    <row r="106" spans="1:3">
      <c r="A106" s="283" t="s">
        <v>4623</v>
      </c>
      <c r="B106" s="290" t="s">
        <v>4624</v>
      </c>
      <c r="C106" s="290" t="s">
        <v>4461</v>
      </c>
    </row>
    <row r="107" spans="1:3">
      <c r="A107" s="276" t="s">
        <v>4625</v>
      </c>
      <c r="B107" s="277" t="s">
        <v>4624</v>
      </c>
      <c r="C107" s="290" t="s">
        <v>4526</v>
      </c>
    </row>
    <row r="108" spans="1:3">
      <c r="A108" s="283" t="s">
        <v>4626</v>
      </c>
      <c r="B108" s="290" t="s">
        <v>4627</v>
      </c>
      <c r="C108" s="290" t="s">
        <v>4628</v>
      </c>
    </row>
    <row r="109" spans="1:3">
      <c r="A109" s="283" t="s">
        <v>4629</v>
      </c>
      <c r="B109" s="290" t="s">
        <v>4630</v>
      </c>
      <c r="C109" s="290" t="s">
        <v>4137</v>
      </c>
    </row>
    <row r="110" spans="1:3">
      <c r="A110" s="283" t="s">
        <v>4631</v>
      </c>
      <c r="B110" s="290" t="s">
        <v>4632</v>
      </c>
      <c r="C110" s="290" t="s">
        <v>4461</v>
      </c>
    </row>
    <row r="111" spans="1:3">
      <c r="A111" s="283" t="s">
        <v>4633</v>
      </c>
      <c r="B111" s="290" t="s">
        <v>4577</v>
      </c>
      <c r="C111" s="290" t="s">
        <v>4472</v>
      </c>
    </row>
    <row r="112" spans="1:3">
      <c r="A112" s="275" t="s">
        <v>4634</v>
      </c>
      <c r="B112" s="291"/>
      <c r="C112" s="292"/>
    </row>
    <row r="113" spans="1:3">
      <c r="A113" s="276" t="s">
        <v>4635</v>
      </c>
      <c r="B113" s="275" t="s">
        <v>4636</v>
      </c>
      <c r="C113" s="275" t="s">
        <v>4137</v>
      </c>
    </row>
    <row r="114" spans="1:3">
      <c r="A114" s="283" t="s">
        <v>4637</v>
      </c>
      <c r="B114" s="290" t="s">
        <v>4638</v>
      </c>
      <c r="C114" s="277" t="s">
        <v>4551</v>
      </c>
    </row>
    <row r="115" spans="1:3">
      <c r="A115" s="283" t="s">
        <v>4639</v>
      </c>
      <c r="B115" s="290" t="s">
        <v>4638</v>
      </c>
      <c r="C115" s="290" t="s">
        <v>4578</v>
      </c>
    </row>
    <row r="116" spans="1:3">
      <c r="A116" s="293" t="s">
        <v>4640</v>
      </c>
      <c r="B116" s="292"/>
      <c r="C116" s="292"/>
    </row>
    <row r="117" spans="1:3">
      <c r="A117" s="283" t="s">
        <v>4641</v>
      </c>
      <c r="B117" s="290" t="s">
        <v>4642</v>
      </c>
      <c r="C117" s="290" t="s">
        <v>4142</v>
      </c>
    </row>
    <row r="118" spans="1:3">
      <c r="A118" s="283" t="s">
        <v>4643</v>
      </c>
      <c r="B118" s="290" t="s">
        <v>4636</v>
      </c>
      <c r="C118" s="290" t="s">
        <v>4644</v>
      </c>
    </row>
    <row r="119" spans="1:3">
      <c r="A119" s="276" t="s">
        <v>4645</v>
      </c>
      <c r="B119" s="275" t="s">
        <v>4636</v>
      </c>
      <c r="C119" s="275" t="s">
        <v>4142</v>
      </c>
    </row>
    <row r="120" spans="1:3">
      <c r="A120" s="275" t="s">
        <v>4646</v>
      </c>
      <c r="B120" s="292"/>
      <c r="C120" s="292"/>
    </row>
    <row r="121" spans="1:3">
      <c r="A121" s="283" t="s">
        <v>4647</v>
      </c>
      <c r="B121" s="290" t="s">
        <v>4580</v>
      </c>
      <c r="C121" s="290" t="s">
        <v>4115</v>
      </c>
    </row>
    <row r="122" spans="1:3">
      <c r="A122" s="283" t="s">
        <v>4648</v>
      </c>
      <c r="B122" s="290" t="s">
        <v>4599</v>
      </c>
      <c r="C122" s="290" t="s">
        <v>4115</v>
      </c>
    </row>
    <row r="123" spans="1:3">
      <c r="A123" s="283" t="s">
        <v>4649</v>
      </c>
      <c r="B123" s="290" t="s">
        <v>4599</v>
      </c>
      <c r="C123" s="290" t="s">
        <v>4309</v>
      </c>
    </row>
    <row r="124" spans="1:3">
      <c r="A124" s="283" t="s">
        <v>4650</v>
      </c>
      <c r="B124" s="290" t="s">
        <v>4599</v>
      </c>
      <c r="C124" s="290" t="s">
        <v>4222</v>
      </c>
    </row>
    <row r="125" spans="1:3">
      <c r="A125" s="283" t="s">
        <v>4651</v>
      </c>
      <c r="B125" s="290" t="s">
        <v>4599</v>
      </c>
      <c r="C125" s="290" t="s">
        <v>4652</v>
      </c>
    </row>
    <row r="126" spans="1:3">
      <c r="A126" s="290" t="s">
        <v>4653</v>
      </c>
      <c r="B126" s="290" t="s">
        <v>4580</v>
      </c>
      <c r="C126" s="290" t="s">
        <v>4652</v>
      </c>
    </row>
    <row r="127" spans="1:3">
      <c r="A127" s="275" t="s">
        <v>4654</v>
      </c>
      <c r="B127" s="292"/>
      <c r="C127" s="292"/>
    </row>
    <row r="128" spans="1:3">
      <c r="A128" s="283" t="s">
        <v>4655</v>
      </c>
      <c r="B128" s="290" t="s">
        <v>4656</v>
      </c>
      <c r="C128" s="290" t="s">
        <v>4124</v>
      </c>
    </row>
    <row r="129" spans="1:3">
      <c r="A129" s="283" t="s">
        <v>4657</v>
      </c>
      <c r="B129" s="290" t="s">
        <v>4658</v>
      </c>
      <c r="C129" s="275" t="s">
        <v>4659</v>
      </c>
    </row>
    <row r="130" spans="1:3">
      <c r="A130" s="279" t="s">
        <v>4660</v>
      </c>
      <c r="B130" s="277" t="s">
        <v>4661</v>
      </c>
      <c r="C130" s="277" t="s">
        <v>4590</v>
      </c>
    </row>
    <row r="131" spans="1:3">
      <c r="A131" s="276" t="s">
        <v>4662</v>
      </c>
      <c r="B131" s="275" t="s">
        <v>4663</v>
      </c>
      <c r="C131" s="275" t="s">
        <v>4465</v>
      </c>
    </row>
    <row r="132" spans="1:3">
      <c r="A132" s="276" t="s">
        <v>4664</v>
      </c>
      <c r="B132" s="275" t="s">
        <v>4663</v>
      </c>
      <c r="C132" s="275" t="s">
        <v>4665</v>
      </c>
    </row>
    <row r="133" spans="1:3">
      <c r="A133" s="275" t="s">
        <v>4666</v>
      </c>
      <c r="B133" s="292"/>
      <c r="C133" s="292"/>
    </row>
    <row r="134" spans="1:3">
      <c r="A134" s="283" t="s">
        <v>4667</v>
      </c>
      <c r="B134" s="290" t="s">
        <v>4599</v>
      </c>
      <c r="C134" s="290" t="s">
        <v>4309</v>
      </c>
    </row>
    <row r="135" spans="1:3">
      <c r="A135" s="283" t="s">
        <v>4668</v>
      </c>
      <c r="B135" s="290" t="s">
        <v>4599</v>
      </c>
      <c r="C135" s="290" t="s">
        <v>4298</v>
      </c>
    </row>
    <row r="136" spans="1:3">
      <c r="A136" s="283" t="s">
        <v>4669</v>
      </c>
      <c r="B136" s="290" t="s">
        <v>4599</v>
      </c>
      <c r="C136" s="290" t="s">
        <v>4115</v>
      </c>
    </row>
    <row r="137" spans="1:3">
      <c r="A137" s="283" t="s">
        <v>4670</v>
      </c>
      <c r="B137" s="290" t="s">
        <v>4671</v>
      </c>
      <c r="C137" s="277" t="s">
        <v>4128</v>
      </c>
    </row>
    <row r="138" spans="1:3">
      <c r="A138" s="283" t="s">
        <v>4672</v>
      </c>
      <c r="B138" s="290" t="s">
        <v>4599</v>
      </c>
      <c r="C138" s="290" t="s">
        <v>4673</v>
      </c>
    </row>
    <row r="139" spans="1:3" ht="60" customHeight="1">
      <c r="A139" s="458" t="s">
        <v>4674</v>
      </c>
      <c r="B139" s="459"/>
      <c r="C139" s="459"/>
    </row>
    <row r="140" spans="1:3">
      <c r="A140" s="275" t="s">
        <v>4675</v>
      </c>
      <c r="B140" s="457"/>
      <c r="C140" s="457"/>
    </row>
    <row r="141" spans="1:3">
      <c r="A141" s="283" t="s">
        <v>4676</v>
      </c>
      <c r="B141" s="456" t="s">
        <v>4677</v>
      </c>
      <c r="C141" s="456"/>
    </row>
    <row r="142" spans="1:3">
      <c r="A142" s="283" t="s">
        <v>4678</v>
      </c>
      <c r="B142" s="456" t="s">
        <v>4679</v>
      </c>
      <c r="C142" s="456"/>
    </row>
    <row r="143" spans="1:3">
      <c r="A143" s="283" t="s">
        <v>4680</v>
      </c>
      <c r="B143" s="456" t="s">
        <v>4599</v>
      </c>
      <c r="C143" s="456"/>
    </row>
    <row r="144" spans="1:3">
      <c r="A144" s="290" t="s">
        <v>4573</v>
      </c>
      <c r="B144" s="457"/>
      <c r="C144" s="457"/>
    </row>
    <row r="145" spans="1:3">
      <c r="A145" s="283" t="s">
        <v>4681</v>
      </c>
      <c r="B145" s="456" t="s">
        <v>4636</v>
      </c>
      <c r="C145" s="456"/>
    </row>
    <row r="146" spans="1:3">
      <c r="A146" s="283" t="s">
        <v>4682</v>
      </c>
      <c r="B146" s="450" t="s">
        <v>4580</v>
      </c>
      <c r="C146" s="450"/>
    </row>
    <row r="147" spans="1:3">
      <c r="A147" s="283" t="s">
        <v>4683</v>
      </c>
      <c r="B147" s="450" t="s">
        <v>4636</v>
      </c>
      <c r="C147" s="450"/>
    </row>
    <row r="148" spans="1:3">
      <c r="A148" s="275" t="s">
        <v>4586</v>
      </c>
      <c r="B148" s="457"/>
      <c r="C148" s="457"/>
    </row>
    <row r="149" spans="1:3">
      <c r="A149" s="283" t="s">
        <v>4684</v>
      </c>
      <c r="B149" s="456" t="s">
        <v>4616</v>
      </c>
      <c r="C149" s="456"/>
    </row>
    <row r="150" spans="1:3">
      <c r="A150" s="283" t="s">
        <v>4685</v>
      </c>
      <c r="B150" s="449" t="s">
        <v>4599</v>
      </c>
      <c r="C150" s="449"/>
    </row>
    <row r="151" spans="1:3">
      <c r="A151" s="283" t="s">
        <v>4686</v>
      </c>
      <c r="B151" s="456" t="s">
        <v>4636</v>
      </c>
      <c r="C151" s="456"/>
    </row>
    <row r="152" spans="1:3">
      <c r="A152" s="283" t="s">
        <v>4687</v>
      </c>
      <c r="B152" s="456" t="s">
        <v>4671</v>
      </c>
      <c r="C152" s="456"/>
    </row>
    <row r="153" spans="1:3" ht="21" customHeight="1">
      <c r="A153" s="283" t="s">
        <v>4688</v>
      </c>
      <c r="B153" s="456" t="s">
        <v>4671</v>
      </c>
      <c r="C153" s="456"/>
    </row>
    <row r="154" spans="1:3">
      <c r="A154" s="283" t="s">
        <v>4689</v>
      </c>
      <c r="B154" s="456" t="s">
        <v>4671</v>
      </c>
      <c r="C154" s="456"/>
    </row>
    <row r="155" spans="1:3">
      <c r="A155" s="283" t="s">
        <v>4690</v>
      </c>
      <c r="B155" s="456" t="s">
        <v>4671</v>
      </c>
      <c r="C155" s="456"/>
    </row>
    <row r="156" spans="1:3">
      <c r="A156" s="283" t="s">
        <v>4691</v>
      </c>
      <c r="B156" s="456" t="s">
        <v>4671</v>
      </c>
      <c r="C156" s="456"/>
    </row>
    <row r="157" spans="1:3">
      <c r="A157" s="283" t="s">
        <v>4692</v>
      </c>
      <c r="B157" s="456" t="s">
        <v>4671</v>
      </c>
      <c r="C157" s="456"/>
    </row>
    <row r="158" spans="1:3">
      <c r="A158" s="283" t="s">
        <v>4610</v>
      </c>
      <c r="B158" s="456" t="s">
        <v>4611</v>
      </c>
      <c r="C158" s="456"/>
    </row>
    <row r="159" spans="1:3">
      <c r="A159" s="283" t="s">
        <v>4612</v>
      </c>
      <c r="B159" s="456" t="s">
        <v>4611</v>
      </c>
      <c r="C159" s="456"/>
    </row>
    <row r="160" spans="1:3">
      <c r="A160" s="275" t="s">
        <v>4693</v>
      </c>
      <c r="B160" s="456"/>
      <c r="C160" s="456"/>
    </row>
    <row r="161" spans="1:3">
      <c r="A161" s="276" t="s">
        <v>4694</v>
      </c>
      <c r="B161" s="456" t="s">
        <v>4695</v>
      </c>
      <c r="C161" s="456"/>
    </row>
    <row r="162" spans="1:3">
      <c r="A162" s="276" t="s">
        <v>4696</v>
      </c>
      <c r="B162" s="456" t="s">
        <v>4695</v>
      </c>
      <c r="C162" s="456"/>
    </row>
    <row r="163" spans="1:3">
      <c r="A163" s="275" t="s">
        <v>4697</v>
      </c>
      <c r="B163" s="456"/>
      <c r="C163" s="456"/>
    </row>
    <row r="164" spans="1:3">
      <c r="A164" s="283" t="s">
        <v>4698</v>
      </c>
      <c r="B164" s="456" t="s">
        <v>4580</v>
      </c>
      <c r="C164" s="456"/>
    </row>
    <row r="165" spans="1:3">
      <c r="A165" s="276" t="s">
        <v>4699</v>
      </c>
      <c r="B165" s="456" t="s">
        <v>4695</v>
      </c>
      <c r="C165" s="456"/>
    </row>
    <row r="166" spans="1:3">
      <c r="A166" s="290" t="s">
        <v>4700</v>
      </c>
      <c r="B166" s="456"/>
      <c r="C166" s="456"/>
    </row>
    <row r="167" spans="1:3">
      <c r="A167" s="276" t="s">
        <v>4701</v>
      </c>
      <c r="B167" s="456" t="s">
        <v>4580</v>
      </c>
      <c r="C167" s="456"/>
    </row>
    <row r="168" spans="1:3">
      <c r="A168" s="290" t="s">
        <v>4702</v>
      </c>
      <c r="B168" s="456"/>
      <c r="C168" s="456"/>
    </row>
    <row r="169" spans="1:3">
      <c r="A169" s="276" t="s">
        <v>4703</v>
      </c>
      <c r="B169" s="456" t="s">
        <v>4599</v>
      </c>
      <c r="C169" s="456"/>
    </row>
    <row r="170" spans="1:3">
      <c r="A170" s="276" t="s">
        <v>4704</v>
      </c>
      <c r="B170" s="456" t="s">
        <v>4580</v>
      </c>
      <c r="C170" s="456"/>
    </row>
    <row r="171" spans="1:3">
      <c r="A171" s="283" t="s">
        <v>4666</v>
      </c>
      <c r="B171" s="456"/>
      <c r="C171" s="456"/>
    </row>
    <row r="172" spans="1:3">
      <c r="A172" s="276" t="s">
        <v>4668</v>
      </c>
      <c r="B172" s="456" t="s">
        <v>4608</v>
      </c>
      <c r="C172" s="456"/>
    </row>
    <row r="173" spans="1:3">
      <c r="A173" s="276" t="s">
        <v>4705</v>
      </c>
      <c r="B173" s="456" t="s">
        <v>4608</v>
      </c>
      <c r="C173" s="456"/>
    </row>
    <row r="174" spans="1:3">
      <c r="A174" s="276" t="s">
        <v>4706</v>
      </c>
      <c r="B174" s="456" t="s">
        <v>4608</v>
      </c>
      <c r="C174" s="456"/>
    </row>
    <row r="175" spans="1:3">
      <c r="A175" s="283" t="s">
        <v>4670</v>
      </c>
      <c r="B175" s="456" t="s">
        <v>4608</v>
      </c>
      <c r="C175" s="456"/>
    </row>
    <row r="176" spans="1:3">
      <c r="A176" s="283" t="s">
        <v>4707</v>
      </c>
      <c r="B176" s="456" t="s">
        <v>4608</v>
      </c>
      <c r="C176" s="456"/>
    </row>
    <row r="177" spans="1:3">
      <c r="A177" s="290" t="s">
        <v>4654</v>
      </c>
      <c r="B177" s="456"/>
      <c r="C177" s="456"/>
    </row>
    <row r="178" spans="1:3">
      <c r="A178" s="283" t="s">
        <v>4708</v>
      </c>
      <c r="B178" s="456" t="s">
        <v>4709</v>
      </c>
      <c r="C178" s="456"/>
    </row>
    <row r="179" spans="1:3">
      <c r="A179" s="276" t="s">
        <v>4710</v>
      </c>
      <c r="B179" s="456" t="s">
        <v>4711</v>
      </c>
      <c r="C179" s="456"/>
    </row>
    <row r="180" spans="1:3">
      <c r="A180" s="276" t="s">
        <v>4712</v>
      </c>
      <c r="B180" s="456" t="s">
        <v>4713</v>
      </c>
      <c r="C180" s="456"/>
    </row>
    <row r="181" spans="1:3">
      <c r="A181" s="290" t="s">
        <v>4714</v>
      </c>
      <c r="B181" s="456"/>
      <c r="C181" s="456"/>
    </row>
    <row r="182" spans="1:3">
      <c r="A182" s="283" t="s">
        <v>4715</v>
      </c>
      <c r="B182" s="456" t="s">
        <v>4716</v>
      </c>
      <c r="C182" s="456"/>
    </row>
    <row r="183" spans="1:3">
      <c r="A183" s="283" t="s">
        <v>4717</v>
      </c>
      <c r="B183" s="450" t="s">
        <v>4677</v>
      </c>
      <c r="C183" s="450"/>
    </row>
    <row r="184" spans="1:3">
      <c r="A184" s="283" t="s">
        <v>4718</v>
      </c>
      <c r="B184" s="450" t="s">
        <v>4677</v>
      </c>
      <c r="C184" s="450"/>
    </row>
    <row r="185" spans="1:3">
      <c r="A185" s="294" t="s">
        <v>4719</v>
      </c>
      <c r="B185" s="450" t="s">
        <v>4720</v>
      </c>
      <c r="C185" s="450"/>
    </row>
    <row r="186" spans="1:3" ht="57" customHeight="1">
      <c r="A186" s="454" t="s">
        <v>4721</v>
      </c>
      <c r="B186" s="455"/>
      <c r="C186" s="455"/>
    </row>
    <row r="187" spans="1:3">
      <c r="A187" s="290" t="s">
        <v>4722</v>
      </c>
      <c r="B187" s="449"/>
      <c r="C187" s="449"/>
    </row>
    <row r="188" spans="1:3">
      <c r="A188" s="284" t="s">
        <v>4723</v>
      </c>
      <c r="B188" s="450" t="s">
        <v>4724</v>
      </c>
      <c r="C188" s="450"/>
    </row>
    <row r="189" spans="1:3">
      <c r="A189" s="284" t="s">
        <v>4725</v>
      </c>
      <c r="B189" s="450" t="s">
        <v>4726</v>
      </c>
      <c r="C189" s="450"/>
    </row>
    <row r="190" spans="1:3">
      <c r="A190" s="290" t="s">
        <v>4573</v>
      </c>
      <c r="B190" s="450"/>
      <c r="C190" s="450"/>
    </row>
    <row r="191" spans="1:3">
      <c r="A191" s="285" t="s">
        <v>4727</v>
      </c>
      <c r="B191" s="450" t="s">
        <v>4636</v>
      </c>
      <c r="C191" s="450"/>
    </row>
    <row r="192" spans="1:3">
      <c r="A192" s="285" t="s">
        <v>4728</v>
      </c>
      <c r="B192" s="450" t="s">
        <v>4636</v>
      </c>
      <c r="C192" s="450"/>
    </row>
    <row r="193" spans="1:3" ht="37.5">
      <c r="A193" s="285" t="s">
        <v>4729</v>
      </c>
      <c r="B193" s="450" t="s">
        <v>4580</v>
      </c>
      <c r="C193" s="450"/>
    </row>
    <row r="194" spans="1:3">
      <c r="A194" s="275" t="s">
        <v>4586</v>
      </c>
      <c r="B194" s="450"/>
      <c r="C194" s="450"/>
    </row>
    <row r="195" spans="1:3">
      <c r="A195" s="284" t="s">
        <v>4730</v>
      </c>
      <c r="B195" s="450" t="s">
        <v>4580</v>
      </c>
      <c r="C195" s="450"/>
    </row>
    <row r="196" spans="1:3">
      <c r="A196" s="290" t="s">
        <v>4731</v>
      </c>
      <c r="B196" s="450" t="s">
        <v>4589</v>
      </c>
      <c r="C196" s="450"/>
    </row>
    <row r="197" spans="1:3">
      <c r="A197" s="284" t="s">
        <v>4732</v>
      </c>
      <c r="B197" s="450" t="s">
        <v>4616</v>
      </c>
      <c r="C197" s="450"/>
    </row>
    <row r="198" spans="1:3">
      <c r="A198" s="284" t="s">
        <v>4733</v>
      </c>
      <c r="B198" s="450" t="s">
        <v>4616</v>
      </c>
      <c r="C198" s="450"/>
    </row>
    <row r="199" spans="1:3">
      <c r="A199" s="284" t="s">
        <v>4734</v>
      </c>
      <c r="B199" s="450" t="s">
        <v>4616</v>
      </c>
      <c r="C199" s="450"/>
    </row>
    <row r="200" spans="1:3">
      <c r="A200" s="284" t="s">
        <v>4735</v>
      </c>
      <c r="B200" s="450" t="s">
        <v>4616</v>
      </c>
      <c r="C200" s="450"/>
    </row>
    <row r="201" spans="1:3">
      <c r="A201" s="284" t="s">
        <v>4736</v>
      </c>
      <c r="B201" s="450" t="s">
        <v>4599</v>
      </c>
      <c r="C201" s="450"/>
    </row>
    <row r="202" spans="1:3">
      <c r="A202" s="290" t="s">
        <v>4737</v>
      </c>
      <c r="B202" s="450" t="s">
        <v>4577</v>
      </c>
      <c r="C202" s="450"/>
    </row>
    <row r="203" spans="1:3">
      <c r="A203" s="284" t="s">
        <v>4738</v>
      </c>
      <c r="B203" s="450" t="s">
        <v>4599</v>
      </c>
      <c r="C203" s="450"/>
    </row>
    <row r="204" spans="1:3">
      <c r="A204" s="284" t="s">
        <v>4739</v>
      </c>
      <c r="B204" s="450" t="s">
        <v>4599</v>
      </c>
      <c r="C204" s="450"/>
    </row>
    <row r="205" spans="1:3">
      <c r="A205" s="284" t="s">
        <v>4740</v>
      </c>
      <c r="B205" s="450" t="s">
        <v>4599</v>
      </c>
      <c r="C205" s="450"/>
    </row>
    <row r="206" spans="1:3">
      <c r="A206" s="284" t="s">
        <v>4741</v>
      </c>
      <c r="B206" s="450" t="s">
        <v>4671</v>
      </c>
      <c r="C206" s="450"/>
    </row>
    <row r="207" spans="1:3">
      <c r="A207" s="290" t="s">
        <v>4742</v>
      </c>
      <c r="B207" s="450" t="s">
        <v>4580</v>
      </c>
      <c r="C207" s="450"/>
    </row>
    <row r="208" spans="1:3">
      <c r="A208" s="284" t="s">
        <v>4743</v>
      </c>
      <c r="B208" s="450" t="s">
        <v>4671</v>
      </c>
      <c r="C208" s="450"/>
    </row>
    <row r="209" spans="1:3">
      <c r="A209" s="284" t="s">
        <v>4744</v>
      </c>
      <c r="B209" s="450" t="s">
        <v>4671</v>
      </c>
      <c r="C209" s="450"/>
    </row>
    <row r="210" spans="1:3">
      <c r="A210" s="284" t="s">
        <v>4745</v>
      </c>
      <c r="B210" s="450" t="s">
        <v>4671</v>
      </c>
      <c r="C210" s="450"/>
    </row>
    <row r="211" spans="1:3">
      <c r="A211" s="284" t="s">
        <v>4610</v>
      </c>
      <c r="B211" s="450" t="s">
        <v>4611</v>
      </c>
      <c r="C211" s="450"/>
    </row>
    <row r="212" spans="1:3">
      <c r="A212" s="284" t="s">
        <v>4612</v>
      </c>
      <c r="B212" s="450" t="s">
        <v>4611</v>
      </c>
      <c r="C212" s="450"/>
    </row>
    <row r="213" spans="1:3">
      <c r="A213" s="284" t="s">
        <v>4746</v>
      </c>
      <c r="B213" s="450" t="s">
        <v>4747</v>
      </c>
      <c r="C213" s="450"/>
    </row>
    <row r="214" spans="1:3">
      <c r="A214" s="295" t="s">
        <v>4748</v>
      </c>
      <c r="B214" s="450"/>
      <c r="C214" s="450"/>
    </row>
    <row r="215" spans="1:3">
      <c r="A215" s="284" t="s">
        <v>4618</v>
      </c>
      <c r="B215" s="450" t="s">
        <v>4619</v>
      </c>
      <c r="C215" s="450"/>
    </row>
    <row r="216" spans="1:3">
      <c r="A216" s="284" t="s">
        <v>4749</v>
      </c>
      <c r="B216" s="450" t="s">
        <v>4619</v>
      </c>
      <c r="C216" s="450"/>
    </row>
    <row r="217" spans="1:3">
      <c r="A217" s="290" t="s">
        <v>4750</v>
      </c>
      <c r="B217" s="450"/>
      <c r="C217" s="450"/>
    </row>
    <row r="218" spans="1:3">
      <c r="A218" s="284" t="s">
        <v>4751</v>
      </c>
      <c r="B218" s="450" t="s">
        <v>4752</v>
      </c>
      <c r="C218" s="450"/>
    </row>
    <row r="219" spans="1:3">
      <c r="A219" s="284" t="s">
        <v>4753</v>
      </c>
      <c r="B219" s="450" t="s">
        <v>4752</v>
      </c>
      <c r="C219" s="450"/>
    </row>
    <row r="220" spans="1:3">
      <c r="A220" s="284" t="s">
        <v>4754</v>
      </c>
      <c r="B220" s="450" t="s">
        <v>4752</v>
      </c>
      <c r="C220" s="450"/>
    </row>
    <row r="221" spans="1:3">
      <c r="A221" s="284" t="s">
        <v>4755</v>
      </c>
      <c r="B221" s="450" t="s">
        <v>4752</v>
      </c>
      <c r="C221" s="450"/>
    </row>
    <row r="222" spans="1:3">
      <c r="A222" s="290" t="s">
        <v>4700</v>
      </c>
      <c r="B222" s="450"/>
      <c r="C222" s="450"/>
    </row>
    <row r="223" spans="1:3">
      <c r="A223" s="284" t="s">
        <v>4756</v>
      </c>
      <c r="B223" s="450" t="s">
        <v>4580</v>
      </c>
      <c r="C223" s="450"/>
    </row>
    <row r="224" spans="1:3">
      <c r="A224" s="284" t="s">
        <v>4757</v>
      </c>
      <c r="B224" s="450" t="s">
        <v>4580</v>
      </c>
      <c r="C224" s="450"/>
    </row>
    <row r="225" spans="1:3">
      <c r="A225" s="290" t="s">
        <v>4758</v>
      </c>
      <c r="B225" s="450"/>
      <c r="C225" s="450"/>
    </row>
    <row r="226" spans="1:3">
      <c r="A226" s="284" t="s">
        <v>4703</v>
      </c>
      <c r="B226" s="450" t="s">
        <v>4599</v>
      </c>
      <c r="C226" s="450"/>
    </row>
    <row r="227" spans="1:3">
      <c r="A227" s="284" t="s">
        <v>4704</v>
      </c>
      <c r="B227" s="450" t="s">
        <v>4580</v>
      </c>
      <c r="C227" s="450"/>
    </row>
    <row r="228" spans="1:3">
      <c r="A228" s="290" t="s">
        <v>4666</v>
      </c>
      <c r="B228" s="450"/>
      <c r="C228" s="450"/>
    </row>
    <row r="229" spans="1:3">
      <c r="A229" s="284" t="s">
        <v>4759</v>
      </c>
      <c r="B229" s="450" t="s">
        <v>4752</v>
      </c>
      <c r="C229" s="450"/>
    </row>
    <row r="230" spans="1:3">
      <c r="A230" s="284" t="s">
        <v>4706</v>
      </c>
      <c r="B230" s="450" t="s">
        <v>4752</v>
      </c>
      <c r="C230" s="450"/>
    </row>
    <row r="231" spans="1:3">
      <c r="A231" s="284" t="s">
        <v>4760</v>
      </c>
      <c r="B231" s="450" t="s">
        <v>4761</v>
      </c>
      <c r="C231" s="450"/>
    </row>
    <row r="232" spans="1:3">
      <c r="A232" s="284" t="s">
        <v>4670</v>
      </c>
      <c r="B232" s="450" t="s">
        <v>4752</v>
      </c>
      <c r="C232" s="450"/>
    </row>
    <row r="233" spans="1:3">
      <c r="A233" s="279" t="s">
        <v>4762</v>
      </c>
      <c r="B233" s="450" t="s">
        <v>4589</v>
      </c>
      <c r="C233" s="450"/>
    </row>
    <row r="234" spans="1:3">
      <c r="A234" s="290" t="s">
        <v>4654</v>
      </c>
      <c r="B234" s="453"/>
      <c r="C234" s="453"/>
    </row>
    <row r="235" spans="1:3">
      <c r="A235" s="283" t="s">
        <v>4763</v>
      </c>
      <c r="B235" s="449" t="s">
        <v>4709</v>
      </c>
      <c r="C235" s="449"/>
    </row>
    <row r="236" spans="1:3">
      <c r="A236" s="283" t="s">
        <v>4764</v>
      </c>
      <c r="B236" s="450" t="s">
        <v>4765</v>
      </c>
      <c r="C236" s="450"/>
    </row>
    <row r="237" spans="1:3">
      <c r="A237" s="283" t="s">
        <v>4710</v>
      </c>
      <c r="B237" s="449" t="s">
        <v>4766</v>
      </c>
      <c r="C237" s="449"/>
    </row>
    <row r="238" spans="1:3">
      <c r="A238" s="283" t="s">
        <v>4767</v>
      </c>
      <c r="B238" s="449" t="s">
        <v>4768</v>
      </c>
      <c r="C238" s="449"/>
    </row>
    <row r="239" spans="1:3" ht="38.25" customHeight="1">
      <c r="A239" s="296" t="s">
        <v>4769</v>
      </c>
      <c r="B239" s="450" t="s">
        <v>4770</v>
      </c>
      <c r="C239" s="450"/>
    </row>
    <row r="240" spans="1:3" ht="60" customHeight="1">
      <c r="A240" s="451" t="s">
        <v>4771</v>
      </c>
      <c r="B240" s="452"/>
      <c r="C240" s="452"/>
    </row>
    <row r="241" spans="1:3">
      <c r="A241" s="290" t="s">
        <v>4772</v>
      </c>
      <c r="B241" s="297"/>
      <c r="C241" s="297"/>
    </row>
    <row r="242" spans="1:3">
      <c r="A242" s="283" t="s">
        <v>4773</v>
      </c>
      <c r="B242" s="290" t="s">
        <v>4774</v>
      </c>
      <c r="C242" s="275" t="s">
        <v>4659</v>
      </c>
    </row>
    <row r="243" spans="1:3">
      <c r="A243" s="283" t="s">
        <v>4775</v>
      </c>
      <c r="B243" s="290" t="s">
        <v>4774</v>
      </c>
      <c r="C243" s="290" t="s">
        <v>4115</v>
      </c>
    </row>
    <row r="244" spans="1:3">
      <c r="A244" s="283" t="s">
        <v>4776</v>
      </c>
      <c r="B244" s="275" t="s">
        <v>4611</v>
      </c>
      <c r="C244" s="275" t="s">
        <v>4128</v>
      </c>
    </row>
    <row r="245" spans="1:3">
      <c r="A245" s="283" t="s">
        <v>4746</v>
      </c>
      <c r="B245" s="277" t="s">
        <v>4611</v>
      </c>
      <c r="C245" s="277" t="s">
        <v>4128</v>
      </c>
    </row>
    <row r="246" spans="1:3">
      <c r="A246" s="290" t="s">
        <v>4777</v>
      </c>
      <c r="B246" s="297"/>
      <c r="C246" s="297"/>
    </row>
    <row r="247" spans="1:3">
      <c r="A247" s="283" t="s">
        <v>4778</v>
      </c>
      <c r="B247" s="275" t="s">
        <v>4779</v>
      </c>
      <c r="C247" s="275" t="s">
        <v>4590</v>
      </c>
    </row>
    <row r="248" spans="1:3">
      <c r="A248" s="283" t="s">
        <v>4780</v>
      </c>
      <c r="B248" s="277" t="s">
        <v>4779</v>
      </c>
      <c r="C248" s="277" t="s">
        <v>4126</v>
      </c>
    </row>
    <row r="249" spans="1:3">
      <c r="A249" s="283" t="s">
        <v>4781</v>
      </c>
      <c r="B249" s="290" t="s">
        <v>4779</v>
      </c>
      <c r="C249" s="290" t="s">
        <v>4582</v>
      </c>
    </row>
    <row r="250" spans="1:3">
      <c r="A250" s="283" t="s">
        <v>4782</v>
      </c>
      <c r="B250" s="275" t="s">
        <v>4779</v>
      </c>
      <c r="C250" s="275" t="s">
        <v>4582</v>
      </c>
    </row>
    <row r="251" spans="1:3">
      <c r="A251" s="283" t="s">
        <v>4783</v>
      </c>
      <c r="B251" s="290" t="s">
        <v>4784</v>
      </c>
      <c r="C251" s="290" t="s">
        <v>4665</v>
      </c>
    </row>
    <row r="252" spans="1:3">
      <c r="A252" s="283" t="s">
        <v>4662</v>
      </c>
      <c r="B252" s="277" t="s">
        <v>4784</v>
      </c>
      <c r="C252" s="277" t="s">
        <v>4465</v>
      </c>
    </row>
    <row r="253" spans="1:3">
      <c r="A253" s="283" t="s">
        <v>4785</v>
      </c>
      <c r="B253" s="290" t="s">
        <v>4786</v>
      </c>
      <c r="C253" s="277" t="s">
        <v>4236</v>
      </c>
    </row>
    <row r="254" spans="1:3">
      <c r="A254" s="290" t="s">
        <v>4787</v>
      </c>
      <c r="B254" s="297"/>
      <c r="C254" s="297"/>
    </row>
    <row r="255" spans="1:3">
      <c r="A255" s="283" t="s">
        <v>4788</v>
      </c>
      <c r="B255" s="290" t="s">
        <v>4789</v>
      </c>
      <c r="C255" s="290" t="s">
        <v>4309</v>
      </c>
    </row>
    <row r="256" spans="1:3">
      <c r="A256" s="283" t="s">
        <v>4790</v>
      </c>
      <c r="B256" s="290" t="s">
        <v>4789</v>
      </c>
      <c r="C256" s="290" t="s">
        <v>4298</v>
      </c>
    </row>
    <row r="257" spans="1:3">
      <c r="A257" s="283" t="s">
        <v>4791</v>
      </c>
      <c r="B257" s="290" t="s">
        <v>4789</v>
      </c>
      <c r="C257" s="290" t="s">
        <v>4309</v>
      </c>
    </row>
    <row r="258" spans="1:3">
      <c r="A258" s="283" t="s">
        <v>4792</v>
      </c>
      <c r="B258" s="290" t="s">
        <v>4789</v>
      </c>
      <c r="C258" s="290" t="s">
        <v>4309</v>
      </c>
    </row>
    <row r="259" spans="1:3">
      <c r="A259" s="290" t="s">
        <v>4793</v>
      </c>
      <c r="B259" s="297"/>
      <c r="C259" s="297"/>
    </row>
    <row r="260" spans="1:3">
      <c r="A260" s="283" t="s">
        <v>4794</v>
      </c>
      <c r="B260" s="297"/>
      <c r="C260" s="297"/>
    </row>
    <row r="261" spans="1:3">
      <c r="A261" s="283" t="s">
        <v>4795</v>
      </c>
      <c r="B261" s="290" t="s">
        <v>4599</v>
      </c>
      <c r="C261" s="290" t="s">
        <v>4609</v>
      </c>
    </row>
    <row r="262" spans="1:3">
      <c r="A262" s="283" t="s">
        <v>4796</v>
      </c>
      <c r="B262" s="290" t="s">
        <v>4599</v>
      </c>
      <c r="C262" s="275" t="s">
        <v>4659</v>
      </c>
    </row>
    <row r="263" spans="1:3">
      <c r="A263" s="283" t="s">
        <v>4797</v>
      </c>
      <c r="B263" s="290" t="s">
        <v>4599</v>
      </c>
      <c r="C263" s="290" t="s">
        <v>4115</v>
      </c>
    </row>
    <row r="264" spans="1:3">
      <c r="A264" s="283" t="s">
        <v>4798</v>
      </c>
      <c r="B264" s="290" t="s">
        <v>4599</v>
      </c>
      <c r="C264" s="290" t="s">
        <v>4309</v>
      </c>
    </row>
    <row r="265" spans="1:3">
      <c r="A265" s="283" t="s">
        <v>4799</v>
      </c>
      <c r="B265" s="297"/>
      <c r="C265" s="297"/>
    </row>
    <row r="266" spans="1:3">
      <c r="A266" s="283" t="s">
        <v>4800</v>
      </c>
      <c r="B266" s="290" t="s">
        <v>4599</v>
      </c>
      <c r="C266" s="290" t="s">
        <v>4115</v>
      </c>
    </row>
    <row r="267" spans="1:3">
      <c r="A267" s="283" t="s">
        <v>4801</v>
      </c>
      <c r="B267" s="290" t="s">
        <v>4599</v>
      </c>
      <c r="C267" s="290" t="s">
        <v>4609</v>
      </c>
    </row>
    <row r="268" spans="1:3">
      <c r="A268" s="283" t="s">
        <v>4802</v>
      </c>
      <c r="B268" s="290" t="s">
        <v>4599</v>
      </c>
      <c r="C268" s="290" t="s">
        <v>4609</v>
      </c>
    </row>
    <row r="269" spans="1:3">
      <c r="A269" s="290" t="s">
        <v>4803</v>
      </c>
      <c r="B269" s="297"/>
      <c r="C269" s="297"/>
    </row>
    <row r="270" spans="1:3">
      <c r="A270" s="283" t="s">
        <v>4804</v>
      </c>
      <c r="B270" s="290" t="s">
        <v>4752</v>
      </c>
      <c r="C270" s="290" t="s">
        <v>4115</v>
      </c>
    </row>
    <row r="271" spans="1:3">
      <c r="A271" s="283" t="s">
        <v>4805</v>
      </c>
      <c r="B271" s="290" t="s">
        <v>4806</v>
      </c>
      <c r="C271" s="290" t="s">
        <v>4115</v>
      </c>
    </row>
    <row r="272" spans="1:3">
      <c r="A272" s="283" t="s">
        <v>4807</v>
      </c>
      <c r="B272" s="290" t="s">
        <v>4808</v>
      </c>
      <c r="C272" s="277" t="s">
        <v>4659</v>
      </c>
    </row>
    <row r="273" spans="1:3">
      <c r="A273" s="283" t="s">
        <v>4809</v>
      </c>
      <c r="B273" s="290" t="s">
        <v>4679</v>
      </c>
      <c r="C273" s="277" t="s">
        <v>4659</v>
      </c>
    </row>
    <row r="274" spans="1:3">
      <c r="A274" s="287"/>
      <c r="B274" s="288"/>
      <c r="C274" s="288"/>
    </row>
    <row r="275" spans="1:3">
      <c r="A275" s="452" t="s">
        <v>4810</v>
      </c>
      <c r="B275" s="452"/>
      <c r="C275" s="452"/>
    </row>
    <row r="276" spans="1:3">
      <c r="A276" s="447" t="s">
        <v>4811</v>
      </c>
      <c r="B276" s="447"/>
      <c r="C276" s="275" t="s">
        <v>4465</v>
      </c>
    </row>
    <row r="277" spans="1:3">
      <c r="A277" s="447" t="s">
        <v>4812</v>
      </c>
      <c r="B277" s="447"/>
      <c r="C277" s="275" t="s">
        <v>4465</v>
      </c>
    </row>
    <row r="278" spans="1:3">
      <c r="A278" s="447" t="s">
        <v>4813</v>
      </c>
      <c r="B278" s="447"/>
      <c r="C278" s="275" t="s">
        <v>4528</v>
      </c>
    </row>
    <row r="279" spans="1:3">
      <c r="A279" s="447" t="s">
        <v>4814</v>
      </c>
      <c r="B279" s="447"/>
      <c r="C279" s="275" t="s">
        <v>4528</v>
      </c>
    </row>
    <row r="280" spans="1:3">
      <c r="A280" s="447" t="s">
        <v>4815</v>
      </c>
      <c r="B280" s="447"/>
      <c r="C280" s="275" t="s">
        <v>4528</v>
      </c>
    </row>
    <row r="281" spans="1:3">
      <c r="A281" s="448" t="s">
        <v>4816</v>
      </c>
      <c r="B281" s="448"/>
      <c r="C281" s="275" t="s">
        <v>4817</v>
      </c>
    </row>
  </sheetData>
  <mergeCells count="118">
    <mergeCell ref="A37:C37"/>
    <mergeCell ref="A70:C70"/>
    <mergeCell ref="A77:C77"/>
    <mergeCell ref="A139:C139"/>
    <mergeCell ref="B140:C140"/>
    <mergeCell ref="B141:C141"/>
    <mergeCell ref="B1:C1"/>
    <mergeCell ref="A2:C2"/>
    <mergeCell ref="A3:C3"/>
    <mergeCell ref="A5:C6"/>
    <mergeCell ref="A9:C9"/>
    <mergeCell ref="A18:C18"/>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60:C160"/>
    <mergeCell ref="B161:C161"/>
    <mergeCell ref="B162:C162"/>
    <mergeCell ref="B163:C163"/>
    <mergeCell ref="B164:C164"/>
    <mergeCell ref="B165:C165"/>
    <mergeCell ref="B154:C154"/>
    <mergeCell ref="B155:C155"/>
    <mergeCell ref="B156:C156"/>
    <mergeCell ref="B157:C157"/>
    <mergeCell ref="B158:C158"/>
    <mergeCell ref="B159:C159"/>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4:C184"/>
    <mergeCell ref="B185:C185"/>
    <mergeCell ref="A186:C186"/>
    <mergeCell ref="B187:C187"/>
    <mergeCell ref="B188:C188"/>
    <mergeCell ref="B189:C189"/>
    <mergeCell ref="B178:C178"/>
    <mergeCell ref="B179:C179"/>
    <mergeCell ref="B180:C180"/>
    <mergeCell ref="B181:C181"/>
    <mergeCell ref="B182:C182"/>
    <mergeCell ref="B183:C183"/>
    <mergeCell ref="B196:C196"/>
    <mergeCell ref="B197:C197"/>
    <mergeCell ref="B198:C198"/>
    <mergeCell ref="B199:C199"/>
    <mergeCell ref="B200:C200"/>
    <mergeCell ref="B201:C201"/>
    <mergeCell ref="B190:C190"/>
    <mergeCell ref="B191:C191"/>
    <mergeCell ref="B192:C192"/>
    <mergeCell ref="B193:C193"/>
    <mergeCell ref="B194:C194"/>
    <mergeCell ref="B195:C195"/>
    <mergeCell ref="B208:C208"/>
    <mergeCell ref="B209:C209"/>
    <mergeCell ref="B210:C210"/>
    <mergeCell ref="B211:C211"/>
    <mergeCell ref="B212:C212"/>
    <mergeCell ref="B213:C213"/>
    <mergeCell ref="B202:C202"/>
    <mergeCell ref="B203:C203"/>
    <mergeCell ref="B204:C204"/>
    <mergeCell ref="B205:C205"/>
    <mergeCell ref="B206:C206"/>
    <mergeCell ref="B207:C207"/>
    <mergeCell ref="B220:C220"/>
    <mergeCell ref="B221:C221"/>
    <mergeCell ref="B222:C222"/>
    <mergeCell ref="B223:C223"/>
    <mergeCell ref="B224:C224"/>
    <mergeCell ref="B225:C225"/>
    <mergeCell ref="B214:C214"/>
    <mergeCell ref="B215:C215"/>
    <mergeCell ref="B216:C216"/>
    <mergeCell ref="B217:C217"/>
    <mergeCell ref="B218:C218"/>
    <mergeCell ref="B219:C219"/>
    <mergeCell ref="B232:C232"/>
    <mergeCell ref="B233:C233"/>
    <mergeCell ref="B234:C234"/>
    <mergeCell ref="B235:C235"/>
    <mergeCell ref="B236:C236"/>
    <mergeCell ref="B237:C237"/>
    <mergeCell ref="B226:C226"/>
    <mergeCell ref="B227:C227"/>
    <mergeCell ref="B228:C228"/>
    <mergeCell ref="B229:C229"/>
    <mergeCell ref="B230:C230"/>
    <mergeCell ref="B231:C231"/>
    <mergeCell ref="A278:B278"/>
    <mergeCell ref="A279:B279"/>
    <mergeCell ref="A280:B280"/>
    <mergeCell ref="A281:B281"/>
    <mergeCell ref="B238:C238"/>
    <mergeCell ref="B239:C239"/>
    <mergeCell ref="A240:C240"/>
    <mergeCell ref="A275:C275"/>
    <mergeCell ref="A276:B276"/>
    <mergeCell ref="A277:B277"/>
  </mergeCells>
  <pageMargins left="1.1811023622047245" right="0.59055118110236227" top="0.59055118110236227" bottom="0.59055118110236227" header="0.31496062992125984"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sheetPr>
    <pageSetUpPr fitToPage="1"/>
  </sheetPr>
  <dimension ref="A1:R78"/>
  <sheetViews>
    <sheetView workbookViewId="0">
      <selection activeCell="E10" sqref="E10"/>
    </sheetView>
  </sheetViews>
  <sheetFormatPr defaultRowHeight="18.75"/>
  <cols>
    <col min="1" max="1" width="52.5703125" style="310" customWidth="1"/>
    <col min="2" max="2" width="20" style="204" customWidth="1"/>
    <col min="3" max="3" width="15.42578125" style="204" customWidth="1"/>
    <col min="4" max="5" width="9.140625" style="250"/>
    <col min="6" max="18" width="9.140625" style="171"/>
  </cols>
  <sheetData>
    <row r="1" spans="1:3">
      <c r="A1" s="298"/>
      <c r="B1" s="471" t="s">
        <v>4818</v>
      </c>
      <c r="C1" s="471"/>
    </row>
    <row r="2" spans="1:3">
      <c r="A2" s="403" t="s">
        <v>1</v>
      </c>
      <c r="B2" s="403"/>
      <c r="C2" s="403"/>
    </row>
    <row r="3" spans="1:3">
      <c r="A3" s="471" t="s">
        <v>1050</v>
      </c>
      <c r="B3" s="471"/>
      <c r="C3" s="471"/>
    </row>
    <row r="4" spans="1:3">
      <c r="A4" s="299"/>
      <c r="B4" s="299"/>
      <c r="C4" s="299"/>
    </row>
    <row r="5" spans="1:3" ht="44.25" customHeight="1">
      <c r="A5" s="472" t="s">
        <v>4819</v>
      </c>
      <c r="B5" s="472"/>
      <c r="C5" s="472"/>
    </row>
    <row r="6" spans="1:3">
      <c r="A6" s="300"/>
      <c r="B6" s="301"/>
      <c r="C6" s="301"/>
    </row>
    <row r="7" spans="1:3">
      <c r="A7" s="302" t="s">
        <v>1056</v>
      </c>
      <c r="B7" s="303" t="s">
        <v>4150</v>
      </c>
      <c r="C7" s="210" t="s">
        <v>7</v>
      </c>
    </row>
    <row r="8" spans="1:3">
      <c r="A8" s="473" t="s">
        <v>4820</v>
      </c>
      <c r="B8" s="474"/>
      <c r="C8" s="475"/>
    </row>
    <row r="9" spans="1:3" ht="37.5">
      <c r="A9" s="304" t="s">
        <v>4821</v>
      </c>
      <c r="B9" s="303" t="s">
        <v>4822</v>
      </c>
      <c r="C9" s="210">
        <v>270</v>
      </c>
    </row>
    <row r="10" spans="1:3" ht="37.5">
      <c r="A10" s="304" t="s">
        <v>4823</v>
      </c>
      <c r="B10" s="303" t="s">
        <v>4822</v>
      </c>
      <c r="C10" s="210">
        <v>330</v>
      </c>
    </row>
    <row r="11" spans="1:3">
      <c r="A11" s="305" t="s">
        <v>4824</v>
      </c>
      <c r="B11" s="210" t="s">
        <v>4825</v>
      </c>
      <c r="C11" s="211">
        <v>1600</v>
      </c>
    </row>
    <row r="12" spans="1:3">
      <c r="A12" s="305" t="s">
        <v>4826</v>
      </c>
      <c r="B12" s="210" t="s">
        <v>4827</v>
      </c>
      <c r="C12" s="210" t="s">
        <v>4828</v>
      </c>
    </row>
    <row r="13" spans="1:3">
      <c r="A13" s="304" t="s">
        <v>4829</v>
      </c>
      <c r="B13" s="210" t="s">
        <v>4200</v>
      </c>
      <c r="C13" s="210" t="s">
        <v>4830</v>
      </c>
    </row>
    <row r="14" spans="1:3">
      <c r="A14" s="304" t="s">
        <v>4831</v>
      </c>
      <c r="B14" s="210" t="s">
        <v>4200</v>
      </c>
      <c r="C14" s="211">
        <v>12120</v>
      </c>
    </row>
    <row r="15" spans="1:3">
      <c r="A15" s="476" t="s">
        <v>4832</v>
      </c>
      <c r="B15" s="476"/>
      <c r="C15" s="476"/>
    </row>
    <row r="16" spans="1:3">
      <c r="A16" s="304" t="s">
        <v>4833</v>
      </c>
      <c r="B16" s="303" t="s">
        <v>4822</v>
      </c>
      <c r="C16" s="210">
        <v>270</v>
      </c>
    </row>
    <row r="17" spans="1:3">
      <c r="A17" s="304" t="s">
        <v>4834</v>
      </c>
      <c r="B17" s="303" t="s">
        <v>4822</v>
      </c>
      <c r="C17" s="210">
        <v>330</v>
      </c>
    </row>
    <row r="18" spans="1:3" ht="18.75" customHeight="1">
      <c r="A18" s="305" t="s">
        <v>4824</v>
      </c>
      <c r="B18" s="302" t="s">
        <v>4835</v>
      </c>
      <c r="C18" s="210" t="s">
        <v>4836</v>
      </c>
    </row>
    <row r="19" spans="1:3">
      <c r="A19" s="304" t="s">
        <v>4826</v>
      </c>
      <c r="B19" s="302" t="s">
        <v>4835</v>
      </c>
      <c r="C19" s="303" t="s">
        <v>4837</v>
      </c>
    </row>
    <row r="20" spans="1:3">
      <c r="A20" s="304" t="s">
        <v>4838</v>
      </c>
      <c r="B20" s="210" t="s">
        <v>4839</v>
      </c>
      <c r="C20" s="210" t="s">
        <v>4840</v>
      </c>
    </row>
    <row r="21" spans="1:3" ht="37.5">
      <c r="A21" s="304" t="s">
        <v>4838</v>
      </c>
      <c r="B21" s="210" t="s">
        <v>4841</v>
      </c>
      <c r="C21" s="210" t="s">
        <v>4842</v>
      </c>
    </row>
    <row r="22" spans="1:3" ht="37.5">
      <c r="A22" s="304" t="s">
        <v>4843</v>
      </c>
      <c r="B22" s="210" t="s">
        <v>4844</v>
      </c>
      <c r="C22" s="211">
        <v>3000</v>
      </c>
    </row>
    <row r="23" spans="1:3">
      <c r="A23" s="464" t="s">
        <v>4845</v>
      </c>
      <c r="B23" s="464"/>
      <c r="C23" s="464"/>
    </row>
    <row r="24" spans="1:3">
      <c r="A24" s="305" t="s">
        <v>4833</v>
      </c>
      <c r="B24" s="303" t="s">
        <v>4822</v>
      </c>
      <c r="C24" s="210">
        <v>360</v>
      </c>
    </row>
    <row r="25" spans="1:3">
      <c r="A25" s="304" t="s">
        <v>4834</v>
      </c>
      <c r="B25" s="303" t="s">
        <v>4822</v>
      </c>
      <c r="C25" s="210">
        <v>425</v>
      </c>
    </row>
    <row r="26" spans="1:3" ht="56.25">
      <c r="A26" s="304" t="s">
        <v>4846</v>
      </c>
      <c r="B26" s="210" t="s">
        <v>4827</v>
      </c>
      <c r="C26" s="211">
        <v>1500</v>
      </c>
    </row>
    <row r="27" spans="1:3" ht="56.25">
      <c r="A27" s="304" t="s">
        <v>4847</v>
      </c>
      <c r="B27" s="210" t="s">
        <v>4827</v>
      </c>
      <c r="C27" s="211">
        <v>2100</v>
      </c>
    </row>
    <row r="28" spans="1:3" ht="56.25">
      <c r="A28" s="304" t="s">
        <v>4848</v>
      </c>
      <c r="B28" s="210" t="s">
        <v>4849</v>
      </c>
      <c r="C28" s="211">
        <v>5500</v>
      </c>
    </row>
    <row r="29" spans="1:3" ht="56.25">
      <c r="A29" s="304" t="s">
        <v>4850</v>
      </c>
      <c r="B29" s="210" t="s">
        <v>4851</v>
      </c>
      <c r="C29" s="211">
        <v>10000</v>
      </c>
    </row>
    <row r="30" spans="1:3" ht="57.75" customHeight="1">
      <c r="A30" s="465" t="s">
        <v>4852</v>
      </c>
      <c r="B30" s="466"/>
      <c r="C30" s="467"/>
    </row>
    <row r="31" spans="1:3" ht="57.75" customHeight="1">
      <c r="A31" s="306" t="s">
        <v>4853</v>
      </c>
      <c r="B31" s="209" t="s">
        <v>4827</v>
      </c>
      <c r="C31" s="209" t="s">
        <v>4854</v>
      </c>
    </row>
    <row r="32" spans="1:3" ht="57.75" customHeight="1">
      <c r="A32" s="306" t="s">
        <v>4855</v>
      </c>
      <c r="B32" s="209" t="s">
        <v>4827</v>
      </c>
      <c r="C32" s="209" t="s">
        <v>4856</v>
      </c>
    </row>
    <row r="33" spans="1:3" ht="57.75" customHeight="1">
      <c r="A33" s="306" t="s">
        <v>4857</v>
      </c>
      <c r="B33" s="209" t="s">
        <v>4827</v>
      </c>
      <c r="C33" s="211">
        <v>4500</v>
      </c>
    </row>
    <row r="34" spans="1:3">
      <c r="A34" s="468" t="s">
        <v>4858</v>
      </c>
      <c r="B34" s="469"/>
      <c r="C34" s="470"/>
    </row>
    <row r="35" spans="1:3">
      <c r="A35" s="306" t="s">
        <v>4859</v>
      </c>
      <c r="B35" s="209" t="s">
        <v>4860</v>
      </c>
      <c r="C35" s="211">
        <v>1000</v>
      </c>
    </row>
    <row r="36" spans="1:3">
      <c r="A36" s="306" t="s">
        <v>4861</v>
      </c>
      <c r="B36" s="209" t="s">
        <v>4860</v>
      </c>
      <c r="C36" s="210">
        <v>900</v>
      </c>
    </row>
    <row r="37" spans="1:3">
      <c r="A37" s="306" t="s">
        <v>4862</v>
      </c>
      <c r="B37" s="209" t="s">
        <v>4860</v>
      </c>
      <c r="C37" s="210">
        <v>800</v>
      </c>
    </row>
    <row r="38" spans="1:3" ht="21" customHeight="1">
      <c r="A38" s="306" t="s">
        <v>4863</v>
      </c>
      <c r="B38" s="209" t="s">
        <v>4864</v>
      </c>
      <c r="C38" s="211">
        <v>1500</v>
      </c>
    </row>
    <row r="39" spans="1:3" ht="21" customHeight="1">
      <c r="A39" s="468" t="s">
        <v>4865</v>
      </c>
      <c r="B39" s="469"/>
      <c r="C39" s="470"/>
    </row>
    <row r="40" spans="1:3">
      <c r="A40" s="306" t="s">
        <v>4866</v>
      </c>
      <c r="B40" s="210" t="s">
        <v>4867</v>
      </c>
      <c r="C40" s="210">
        <v>660</v>
      </c>
    </row>
    <row r="41" spans="1:3" ht="37.5">
      <c r="A41" s="306" t="s">
        <v>4868</v>
      </c>
      <c r="B41" s="210" t="s">
        <v>4867</v>
      </c>
      <c r="C41" s="209">
        <v>385</v>
      </c>
    </row>
    <row r="42" spans="1:3">
      <c r="A42" s="306" t="s">
        <v>4869</v>
      </c>
      <c r="B42" s="210" t="s">
        <v>4867</v>
      </c>
      <c r="C42" s="210">
        <v>385</v>
      </c>
    </row>
    <row r="43" spans="1:3" ht="37.5">
      <c r="A43" s="306" t="s">
        <v>4870</v>
      </c>
      <c r="B43" s="209" t="s">
        <v>4871</v>
      </c>
      <c r="C43" s="210">
        <v>330</v>
      </c>
    </row>
    <row r="44" spans="1:3">
      <c r="A44" s="468" t="s">
        <v>4872</v>
      </c>
      <c r="B44" s="469"/>
      <c r="C44" s="470"/>
    </row>
    <row r="45" spans="1:3">
      <c r="A45" s="304" t="s">
        <v>4873</v>
      </c>
      <c r="B45" s="210" t="s">
        <v>4874</v>
      </c>
      <c r="C45" s="210">
        <v>100</v>
      </c>
    </row>
    <row r="46" spans="1:3">
      <c r="A46" s="300"/>
      <c r="B46" s="301"/>
      <c r="C46" s="301"/>
    </row>
    <row r="47" spans="1:3">
      <c r="A47" s="428" t="s">
        <v>4875</v>
      </c>
      <c r="B47" s="428"/>
      <c r="C47" s="428"/>
    </row>
    <row r="48" spans="1:3">
      <c r="A48" s="307"/>
      <c r="B48" s="307"/>
      <c r="C48" s="307"/>
    </row>
    <row r="49" spans="1:3">
      <c r="A49" s="210" t="s">
        <v>1056</v>
      </c>
      <c r="B49" s="210" t="s">
        <v>4150</v>
      </c>
      <c r="C49" s="210" t="s">
        <v>7</v>
      </c>
    </row>
    <row r="50" spans="1:3">
      <c r="A50" s="196" t="s">
        <v>4876</v>
      </c>
      <c r="B50" s="210" t="s">
        <v>4157</v>
      </c>
      <c r="C50" s="210">
        <v>70</v>
      </c>
    </row>
    <row r="51" spans="1:3">
      <c r="A51" s="196" t="s">
        <v>4877</v>
      </c>
      <c r="B51" s="308" t="s">
        <v>4878</v>
      </c>
      <c r="C51" s="210">
        <v>70</v>
      </c>
    </row>
    <row r="52" spans="1:3">
      <c r="A52" s="196" t="s">
        <v>4879</v>
      </c>
      <c r="B52" s="210" t="s">
        <v>4157</v>
      </c>
      <c r="C52" s="210">
        <v>70</v>
      </c>
    </row>
    <row r="53" spans="1:3">
      <c r="A53" s="196" t="s">
        <v>4880</v>
      </c>
      <c r="B53" s="210" t="s">
        <v>4157</v>
      </c>
      <c r="C53" s="209">
        <v>40</v>
      </c>
    </row>
    <row r="54" spans="1:3">
      <c r="A54" s="196" t="s">
        <v>4881</v>
      </c>
      <c r="B54" s="210" t="s">
        <v>4157</v>
      </c>
      <c r="C54" s="209">
        <v>40</v>
      </c>
    </row>
    <row r="55" spans="1:3">
      <c r="A55" s="196" t="s">
        <v>4882</v>
      </c>
      <c r="B55" s="210" t="s">
        <v>4157</v>
      </c>
      <c r="C55" s="210">
        <v>40</v>
      </c>
    </row>
    <row r="56" spans="1:3">
      <c r="A56" s="196" t="s">
        <v>4883</v>
      </c>
      <c r="B56" s="210" t="s">
        <v>4157</v>
      </c>
      <c r="C56" s="210">
        <v>40</v>
      </c>
    </row>
    <row r="57" spans="1:3">
      <c r="A57" s="196" t="s">
        <v>4884</v>
      </c>
      <c r="B57" s="210" t="s">
        <v>4157</v>
      </c>
      <c r="C57" s="210">
        <v>40</v>
      </c>
    </row>
    <row r="58" spans="1:3">
      <c r="A58" s="196" t="s">
        <v>4885</v>
      </c>
      <c r="B58" s="210" t="s">
        <v>4157</v>
      </c>
      <c r="C58" s="210">
        <v>175</v>
      </c>
    </row>
    <row r="59" spans="1:3">
      <c r="A59" s="196" t="s">
        <v>4886</v>
      </c>
      <c r="B59" s="210" t="s">
        <v>4157</v>
      </c>
      <c r="C59" s="210">
        <v>160</v>
      </c>
    </row>
    <row r="60" spans="1:3">
      <c r="A60" s="196" t="s">
        <v>4887</v>
      </c>
      <c r="B60" s="210" t="s">
        <v>4157</v>
      </c>
      <c r="C60" s="210">
        <v>60</v>
      </c>
    </row>
    <row r="61" spans="1:3">
      <c r="A61" s="196" t="s">
        <v>4888</v>
      </c>
      <c r="B61" s="210" t="s">
        <v>4157</v>
      </c>
      <c r="C61" s="210">
        <v>60</v>
      </c>
    </row>
    <row r="62" spans="1:3" ht="37.5">
      <c r="A62" s="196" t="s">
        <v>4889</v>
      </c>
      <c r="B62" s="210" t="s">
        <v>4157</v>
      </c>
      <c r="C62" s="210">
        <v>250</v>
      </c>
    </row>
    <row r="63" spans="1:3">
      <c r="A63" s="196" t="s">
        <v>4890</v>
      </c>
      <c r="B63" s="210" t="s">
        <v>4157</v>
      </c>
      <c r="C63" s="210">
        <v>100</v>
      </c>
    </row>
    <row r="64" spans="1:3">
      <c r="A64" s="196" t="s">
        <v>4891</v>
      </c>
      <c r="B64" s="210" t="s">
        <v>4157</v>
      </c>
      <c r="C64" s="210">
        <v>50</v>
      </c>
    </row>
    <row r="65" spans="1:3">
      <c r="A65" s="213" t="s">
        <v>4892</v>
      </c>
      <c r="B65" s="210" t="s">
        <v>4157</v>
      </c>
      <c r="C65" s="209">
        <v>100</v>
      </c>
    </row>
    <row r="66" spans="1:3">
      <c r="A66" s="196" t="s">
        <v>4893</v>
      </c>
      <c r="B66" s="210" t="s">
        <v>4157</v>
      </c>
      <c r="C66" s="210">
        <v>120</v>
      </c>
    </row>
    <row r="67" spans="1:3">
      <c r="A67" s="196" t="s">
        <v>4894</v>
      </c>
      <c r="B67" s="210" t="s">
        <v>4157</v>
      </c>
      <c r="C67" s="210">
        <v>120</v>
      </c>
    </row>
    <row r="68" spans="1:3">
      <c r="A68" s="196" t="s">
        <v>4895</v>
      </c>
      <c r="B68" s="210" t="s">
        <v>4157</v>
      </c>
      <c r="C68" s="210">
        <v>50</v>
      </c>
    </row>
    <row r="69" spans="1:3">
      <c r="A69" s="196" t="s">
        <v>4896</v>
      </c>
      <c r="B69" s="210" t="s">
        <v>4157</v>
      </c>
      <c r="C69" s="210">
        <v>160</v>
      </c>
    </row>
    <row r="70" spans="1:3">
      <c r="A70" s="196" t="s">
        <v>4897</v>
      </c>
      <c r="B70" s="210" t="s">
        <v>4157</v>
      </c>
      <c r="C70" s="210">
        <v>160</v>
      </c>
    </row>
    <row r="71" spans="1:3">
      <c r="A71" s="309" t="s">
        <v>4898</v>
      </c>
      <c r="B71" s="308" t="s">
        <v>4157</v>
      </c>
      <c r="C71" s="308">
        <v>300</v>
      </c>
    </row>
    <row r="72" spans="1:3">
      <c r="A72" s="309" t="s">
        <v>4899</v>
      </c>
      <c r="B72" s="308" t="s">
        <v>4157</v>
      </c>
      <c r="C72" s="308">
        <v>280</v>
      </c>
    </row>
    <row r="73" spans="1:3">
      <c r="A73" s="309" t="s">
        <v>4900</v>
      </c>
      <c r="B73" s="308" t="s">
        <v>4157</v>
      </c>
      <c r="C73" s="308">
        <v>800</v>
      </c>
    </row>
    <row r="74" spans="1:3">
      <c r="A74" s="309" t="s">
        <v>4901</v>
      </c>
      <c r="B74" s="308" t="s">
        <v>4157</v>
      </c>
      <c r="C74" s="308">
        <v>240</v>
      </c>
    </row>
    <row r="75" spans="1:3">
      <c r="A75" s="309" t="s">
        <v>4902</v>
      </c>
      <c r="B75" s="308" t="s">
        <v>4157</v>
      </c>
      <c r="C75" s="308">
        <v>100</v>
      </c>
    </row>
    <row r="76" spans="1:3">
      <c r="A76" s="192"/>
      <c r="B76" s="192"/>
      <c r="C76" s="192"/>
    </row>
    <row r="77" spans="1:3" ht="75.75" customHeight="1">
      <c r="A77" s="463" t="s">
        <v>4163</v>
      </c>
      <c r="B77" s="463"/>
      <c r="C77" s="463"/>
    </row>
    <row r="78" spans="1:3">
      <c r="A78" s="192"/>
      <c r="B78" s="192"/>
      <c r="C78" s="192"/>
    </row>
  </sheetData>
  <mergeCells count="13">
    <mergeCell ref="A15:C15"/>
    <mergeCell ref="B1:C1"/>
    <mergeCell ref="A2:C2"/>
    <mergeCell ref="A3:C3"/>
    <mergeCell ref="A5:C5"/>
    <mergeCell ref="A8:C8"/>
    <mergeCell ref="A77:C77"/>
    <mergeCell ref="A23:C23"/>
    <mergeCell ref="A30:C30"/>
    <mergeCell ref="A34:C34"/>
    <mergeCell ref="A39:C39"/>
    <mergeCell ref="A44:C44"/>
    <mergeCell ref="A47:C47"/>
  </mergeCells>
  <pageMargins left="1.1811023622047245" right="0.70866141732283472" top="0.55118110236220474" bottom="0.15748031496062992" header="0.31496062992125984" footer="0.31496062992125984"/>
  <pageSetup paperSize="9" scale="92" fitToHeight="0" orientation="portrait" r:id="rId1"/>
  <rowBreaks count="1" manualBreakCount="1">
    <brk id="29" max="16383" man="1"/>
  </rowBreaks>
</worksheet>
</file>

<file path=xl/worksheets/sheet17.xml><?xml version="1.0" encoding="utf-8"?>
<worksheet xmlns="http://schemas.openxmlformats.org/spreadsheetml/2006/main" xmlns:r="http://schemas.openxmlformats.org/officeDocument/2006/relationships">
  <sheetPr>
    <pageSetUpPr fitToPage="1"/>
  </sheetPr>
  <dimension ref="A1:C39"/>
  <sheetViews>
    <sheetView view="pageBreakPreview" zoomScale="60" workbookViewId="0">
      <selection activeCell="H9" sqref="H9"/>
    </sheetView>
  </sheetViews>
  <sheetFormatPr defaultRowHeight="15"/>
  <cols>
    <col min="1" max="1" width="34.28515625" customWidth="1"/>
    <col min="2" max="2" width="40.7109375" style="190" customWidth="1"/>
    <col min="3" max="3" width="26.42578125" style="190" customWidth="1"/>
  </cols>
  <sheetData>
    <row r="1" spans="1:3">
      <c r="B1" s="478" t="s">
        <v>4903</v>
      </c>
      <c r="C1" s="478"/>
    </row>
    <row r="2" spans="1:3">
      <c r="A2" s="478" t="s">
        <v>3879</v>
      </c>
      <c r="B2" s="478"/>
      <c r="C2" s="478"/>
    </row>
    <row r="3" spans="1:3">
      <c r="A3" s="478" t="s">
        <v>1050</v>
      </c>
      <c r="B3" s="478"/>
      <c r="C3" s="478"/>
    </row>
    <row r="4" spans="1:3">
      <c r="A4" s="259"/>
      <c r="B4" s="259"/>
      <c r="C4" s="259"/>
    </row>
    <row r="5" spans="1:3" ht="18.75" customHeight="1">
      <c r="A5" s="479" t="s">
        <v>4904</v>
      </c>
      <c r="B5" s="479"/>
      <c r="C5" s="479"/>
    </row>
    <row r="6" spans="1:3" ht="18.75" customHeight="1">
      <c r="A6" s="479"/>
      <c r="B6" s="479"/>
      <c r="C6" s="479"/>
    </row>
    <row r="7" spans="1:3" ht="18.75" customHeight="1">
      <c r="A7" s="311"/>
      <c r="B7" s="311"/>
      <c r="C7"/>
    </row>
    <row r="8" spans="1:3" ht="18.75" customHeight="1">
      <c r="A8" s="480" t="s">
        <v>1056</v>
      </c>
      <c r="B8" s="482" t="s">
        <v>4905</v>
      </c>
      <c r="C8" s="480" t="s">
        <v>4906</v>
      </c>
    </row>
    <row r="9" spans="1:3" ht="225" customHeight="1">
      <c r="A9" s="481"/>
      <c r="B9" s="483"/>
      <c r="C9" s="481"/>
    </row>
    <row r="10" spans="1:3" ht="18.75">
      <c r="A10" s="477" t="s">
        <v>4907</v>
      </c>
      <c r="B10" s="477"/>
      <c r="C10" s="477"/>
    </row>
    <row r="11" spans="1:3" ht="18.75">
      <c r="A11" s="196" t="s">
        <v>4908</v>
      </c>
      <c r="B11" s="256">
        <v>80</v>
      </c>
      <c r="C11" s="256">
        <v>90</v>
      </c>
    </row>
    <row r="12" spans="1:3" ht="18.75">
      <c r="A12" s="196" t="s">
        <v>4909</v>
      </c>
      <c r="B12" s="256">
        <v>50</v>
      </c>
      <c r="C12" s="256">
        <v>60</v>
      </c>
    </row>
    <row r="13" spans="1:3" ht="18.75">
      <c r="A13" s="196" t="s">
        <v>4910</v>
      </c>
      <c r="B13" s="256">
        <v>100</v>
      </c>
      <c r="C13" s="256">
        <v>120</v>
      </c>
    </row>
    <row r="14" spans="1:3" ht="18.75">
      <c r="A14" s="196" t="s">
        <v>4911</v>
      </c>
      <c r="B14" s="256">
        <v>70</v>
      </c>
      <c r="C14" s="256">
        <v>80</v>
      </c>
    </row>
    <row r="15" spans="1:3" ht="18.75">
      <c r="A15" s="196" t="s">
        <v>4912</v>
      </c>
      <c r="B15" s="256">
        <v>30</v>
      </c>
      <c r="C15" s="256">
        <v>40</v>
      </c>
    </row>
    <row r="16" spans="1:3" ht="18.75">
      <c r="A16" s="196" t="s">
        <v>4913</v>
      </c>
      <c r="B16" s="256">
        <v>100</v>
      </c>
      <c r="C16" s="256">
        <v>110</v>
      </c>
    </row>
    <row r="17" spans="1:3" ht="18.75">
      <c r="A17" s="196" t="s">
        <v>4914</v>
      </c>
      <c r="B17" s="256">
        <v>70</v>
      </c>
      <c r="C17" s="256">
        <v>80</v>
      </c>
    </row>
    <row r="18" spans="1:3" ht="37.5">
      <c r="A18" s="196" t="s">
        <v>4915</v>
      </c>
      <c r="B18" s="256">
        <v>90</v>
      </c>
      <c r="C18" s="256">
        <v>100</v>
      </c>
    </row>
    <row r="19" spans="1:3" ht="18.75">
      <c r="A19" s="196" t="s">
        <v>4916</v>
      </c>
      <c r="B19" s="256">
        <v>90</v>
      </c>
      <c r="C19" s="256">
        <v>100</v>
      </c>
    </row>
    <row r="20" spans="1:3" ht="18.75">
      <c r="A20" s="196" t="s">
        <v>4917</v>
      </c>
      <c r="B20" s="256">
        <v>90</v>
      </c>
      <c r="C20" s="256">
        <v>100</v>
      </c>
    </row>
    <row r="21" spans="1:3" ht="18.75">
      <c r="A21" s="196" t="s">
        <v>4918</v>
      </c>
      <c r="B21" s="256">
        <v>90</v>
      </c>
      <c r="C21" s="256">
        <v>110</v>
      </c>
    </row>
    <row r="22" spans="1:3" ht="18.75">
      <c r="A22" s="196" t="s">
        <v>4919</v>
      </c>
      <c r="B22" s="256">
        <v>140</v>
      </c>
      <c r="C22" s="256">
        <v>150</v>
      </c>
    </row>
    <row r="23" spans="1:3" ht="18.75">
      <c r="A23" s="312" t="s">
        <v>4920</v>
      </c>
      <c r="B23" s="256">
        <v>18</v>
      </c>
      <c r="C23" s="256">
        <v>20</v>
      </c>
    </row>
    <row r="24" spans="1:3" ht="18.75">
      <c r="A24" s="477" t="s">
        <v>4921</v>
      </c>
      <c r="B24" s="477"/>
      <c r="C24" s="477"/>
    </row>
    <row r="25" spans="1:3" ht="18.75">
      <c r="A25" s="196" t="s">
        <v>4908</v>
      </c>
      <c r="B25" s="256">
        <v>60</v>
      </c>
      <c r="C25" s="256">
        <v>70</v>
      </c>
    </row>
    <row r="26" spans="1:3" ht="18.75">
      <c r="A26" s="196" t="s">
        <v>4909</v>
      </c>
      <c r="B26" s="256">
        <v>30</v>
      </c>
      <c r="C26" s="256">
        <v>40</v>
      </c>
    </row>
    <row r="27" spans="1:3" ht="18.75">
      <c r="A27" s="196" t="s">
        <v>4910</v>
      </c>
      <c r="B27" s="256">
        <v>70</v>
      </c>
      <c r="C27" s="256">
        <v>80</v>
      </c>
    </row>
    <row r="28" spans="1:3" ht="18.75">
      <c r="A28" s="196" t="s">
        <v>4911</v>
      </c>
      <c r="B28" s="256">
        <v>50</v>
      </c>
      <c r="C28" s="256">
        <v>60</v>
      </c>
    </row>
    <row r="29" spans="1:3" ht="18.75">
      <c r="A29" s="196" t="s">
        <v>4913</v>
      </c>
      <c r="B29" s="256">
        <v>80</v>
      </c>
      <c r="C29" s="256">
        <v>90</v>
      </c>
    </row>
    <row r="30" spans="1:3" ht="18.75">
      <c r="A30" s="196" t="s">
        <v>4914</v>
      </c>
      <c r="B30" s="256">
        <v>50</v>
      </c>
      <c r="C30" s="256">
        <v>60</v>
      </c>
    </row>
    <row r="31" spans="1:3" ht="37.5">
      <c r="A31" s="196" t="s">
        <v>4915</v>
      </c>
      <c r="B31" s="256">
        <v>70</v>
      </c>
      <c r="C31" s="256">
        <v>80</v>
      </c>
    </row>
    <row r="32" spans="1:3" ht="18.75">
      <c r="A32" s="196" t="s">
        <v>4916</v>
      </c>
      <c r="B32" s="256">
        <v>70</v>
      </c>
      <c r="C32" s="256">
        <v>80</v>
      </c>
    </row>
    <row r="33" spans="1:3" ht="18.75">
      <c r="A33" s="196" t="s">
        <v>4917</v>
      </c>
      <c r="B33" s="256">
        <v>70</v>
      </c>
      <c r="C33" s="256">
        <v>80</v>
      </c>
    </row>
    <row r="34" spans="1:3" ht="18.75">
      <c r="A34" s="196" t="s">
        <v>4918</v>
      </c>
      <c r="B34" s="256">
        <v>70</v>
      </c>
      <c r="C34" s="256">
        <v>80</v>
      </c>
    </row>
    <row r="35" spans="1:3" ht="18.75">
      <c r="A35" s="196" t="s">
        <v>4919</v>
      </c>
      <c r="B35" s="256">
        <v>100</v>
      </c>
      <c r="C35" s="256">
        <v>120</v>
      </c>
    </row>
    <row r="36" spans="1:3" ht="18.75">
      <c r="A36" s="171"/>
      <c r="B36" s="313"/>
      <c r="C36" s="313"/>
    </row>
    <row r="37" spans="1:3" ht="18.75">
      <c r="A37" s="171"/>
      <c r="B37" s="313"/>
      <c r="C37" s="313"/>
    </row>
    <row r="38" spans="1:3" ht="18.75">
      <c r="A38" s="171"/>
      <c r="B38" s="313"/>
      <c r="C38" s="313"/>
    </row>
    <row r="39" spans="1:3" ht="18.75">
      <c r="A39" s="171"/>
      <c r="B39" s="313"/>
      <c r="C39" s="313"/>
    </row>
  </sheetData>
  <mergeCells count="9">
    <mergeCell ref="A10:C10"/>
    <mergeCell ref="A24:C24"/>
    <mergeCell ref="B1:C1"/>
    <mergeCell ref="A2:C2"/>
    <mergeCell ref="A3:C3"/>
    <mergeCell ref="A5:C6"/>
    <mergeCell ref="A8:A9"/>
    <mergeCell ref="B8:B9"/>
    <mergeCell ref="C8:C9"/>
  </mergeCells>
  <pageMargins left="0.78740157480314965" right="0.59055118110236227" top="0.59055118110236227" bottom="0.59055118110236227" header="0.31496062992125984" footer="0.31496062992125984"/>
  <pageSetup paperSize="9" scale="86"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T218"/>
  <sheetViews>
    <sheetView view="pageBreakPreview" zoomScale="60" workbookViewId="0">
      <selection activeCell="B4" sqref="B4"/>
    </sheetView>
  </sheetViews>
  <sheetFormatPr defaultRowHeight="18.75"/>
  <cols>
    <col min="1" max="1" width="8.85546875" style="78" customWidth="1"/>
    <col min="2" max="2" width="62.7109375" style="117" customWidth="1"/>
    <col min="3" max="3" width="42.140625" style="78" customWidth="1"/>
    <col min="4" max="4" width="23.5703125" style="78" customWidth="1"/>
    <col min="5" max="5" width="15.42578125" style="78" hidden="1" customWidth="1"/>
    <col min="6" max="6" width="9.140625" style="78"/>
    <col min="7" max="8" width="9.140625" style="78" hidden="1" customWidth="1"/>
    <col min="9" max="9" width="0" style="81" hidden="1" customWidth="1"/>
    <col min="10" max="17" width="0" style="78" hidden="1" customWidth="1"/>
    <col min="18" max="20" width="9.140625" style="78"/>
    <col min="21" max="21" width="9.140625" style="82"/>
    <col min="22" max="22" width="9.140625" style="82" customWidth="1"/>
    <col min="23" max="16384" width="9.140625" style="82"/>
  </cols>
  <sheetData>
    <row r="1" spans="1:20">
      <c r="B1" s="79"/>
      <c r="C1" s="80"/>
      <c r="D1" s="372" t="s">
        <v>1051</v>
      </c>
      <c r="E1" s="372"/>
    </row>
    <row r="2" spans="1:20">
      <c r="B2" s="79"/>
      <c r="C2" s="373" t="s">
        <v>1</v>
      </c>
      <c r="D2" s="373"/>
      <c r="E2" s="373"/>
    </row>
    <row r="3" spans="1:20">
      <c r="A3" s="83"/>
      <c r="B3" s="374" t="s">
        <v>1050</v>
      </c>
      <c r="C3" s="374"/>
      <c r="D3" s="374"/>
      <c r="E3" s="374"/>
    </row>
    <row r="4" spans="1:20">
      <c r="A4" s="83"/>
      <c r="B4" s="83"/>
      <c r="C4" s="84"/>
      <c r="D4" s="84"/>
      <c r="E4" s="84"/>
    </row>
    <row r="5" spans="1:20">
      <c r="A5" s="375" t="s">
        <v>1052</v>
      </c>
      <c r="B5" s="375"/>
      <c r="C5" s="375"/>
      <c r="D5" s="375"/>
      <c r="E5" s="375"/>
    </row>
    <row r="6" spans="1:20">
      <c r="A6" s="375" t="s">
        <v>1053</v>
      </c>
      <c r="B6" s="375"/>
      <c r="C6" s="375"/>
      <c r="D6" s="375"/>
      <c r="E6" s="375"/>
    </row>
    <row r="7" spans="1:20">
      <c r="A7" s="375" t="s">
        <v>1054</v>
      </c>
      <c r="B7" s="375"/>
      <c r="C7" s="375"/>
      <c r="D7" s="375"/>
      <c r="E7" s="375"/>
    </row>
    <row r="8" spans="1:20">
      <c r="A8" s="368" t="s">
        <v>1055</v>
      </c>
      <c r="B8" s="368"/>
      <c r="C8" s="368"/>
      <c r="D8" s="368"/>
      <c r="E8" s="368"/>
    </row>
    <row r="9" spans="1:20">
      <c r="A9" s="355" t="s">
        <v>5</v>
      </c>
      <c r="B9" s="369" t="s">
        <v>1056</v>
      </c>
      <c r="C9" s="355" t="s">
        <v>7</v>
      </c>
      <c r="D9" s="355"/>
      <c r="E9" s="355"/>
      <c r="G9" s="85">
        <v>1.3</v>
      </c>
      <c r="H9" s="85">
        <v>1.2</v>
      </c>
    </row>
    <row r="10" spans="1:20">
      <c r="A10" s="355"/>
      <c r="B10" s="369"/>
      <c r="C10" s="369" t="s">
        <v>8</v>
      </c>
      <c r="D10" s="370" t="s">
        <v>9</v>
      </c>
      <c r="E10" s="369" t="s">
        <v>1057</v>
      </c>
    </row>
    <row r="11" spans="1:20" ht="217.5" customHeight="1">
      <c r="A11" s="355"/>
      <c r="B11" s="369"/>
      <c r="C11" s="369"/>
      <c r="D11" s="371"/>
      <c r="E11" s="369"/>
      <c r="T11" s="364"/>
    </row>
    <row r="12" spans="1:20">
      <c r="A12" s="365" t="s">
        <v>1058</v>
      </c>
      <c r="B12" s="366"/>
      <c r="C12" s="366"/>
      <c r="D12" s="366"/>
      <c r="E12" s="367"/>
      <c r="T12" s="364"/>
    </row>
    <row r="13" spans="1:20">
      <c r="A13" s="86" t="s">
        <v>1059</v>
      </c>
      <c r="B13" s="87" t="s">
        <v>1060</v>
      </c>
      <c r="C13" s="88">
        <f t="shared" ref="C13:C39" si="0">E13-(E13*0.3)</f>
        <v>700</v>
      </c>
      <c r="D13" s="88">
        <f>E13-(E13*0.2)</f>
        <v>800</v>
      </c>
      <c r="E13" s="89">
        <v>1000</v>
      </c>
      <c r="I13" s="81">
        <f t="shared" ref="I13:I27" si="1">C13/E13</f>
        <v>0.7</v>
      </c>
      <c r="J13" s="78">
        <f>E13/100*70</f>
        <v>700</v>
      </c>
      <c r="K13" s="78">
        <f t="shared" ref="K13:K27" si="2">E13/100*80</f>
        <v>800</v>
      </c>
      <c r="L13" s="81">
        <f t="shared" ref="L13:L27" si="3">D13/E13</f>
        <v>0.8</v>
      </c>
      <c r="M13" s="78">
        <f t="shared" ref="M13:M28" si="4">E13*70/100</f>
        <v>700</v>
      </c>
      <c r="N13" s="90">
        <f>M13-C13</f>
        <v>0</v>
      </c>
      <c r="O13" s="90">
        <f t="shared" ref="O13:O28" si="5">E13*80/100</f>
        <v>800</v>
      </c>
      <c r="P13" s="90">
        <f t="shared" ref="P13:P28" si="6">O13-D13</f>
        <v>0</v>
      </c>
      <c r="T13" s="364"/>
    </row>
    <row r="14" spans="1:20">
      <c r="A14" s="86" t="s">
        <v>1061</v>
      </c>
      <c r="B14" s="87" t="s">
        <v>1062</v>
      </c>
      <c r="C14" s="88">
        <f t="shared" si="0"/>
        <v>560</v>
      </c>
      <c r="D14" s="88">
        <f t="shared" ref="D14:D78" si="7">E14-(E14*0.2)</f>
        <v>640</v>
      </c>
      <c r="E14" s="89">
        <v>800</v>
      </c>
      <c r="I14" s="81">
        <f t="shared" si="1"/>
        <v>0.7</v>
      </c>
      <c r="J14" s="78">
        <f>E14/100*70</f>
        <v>560</v>
      </c>
      <c r="K14" s="78">
        <f t="shared" si="2"/>
        <v>640</v>
      </c>
      <c r="L14" s="81">
        <f t="shared" si="3"/>
        <v>0.8</v>
      </c>
      <c r="M14" s="78">
        <f t="shared" si="4"/>
        <v>560</v>
      </c>
      <c r="N14" s="90">
        <f t="shared" ref="N14:N45" si="8">M14-C14</f>
        <v>0</v>
      </c>
      <c r="O14" s="90">
        <f t="shared" si="5"/>
        <v>640</v>
      </c>
      <c r="P14" s="90">
        <f t="shared" si="6"/>
        <v>0</v>
      </c>
      <c r="T14" s="364"/>
    </row>
    <row r="15" spans="1:20">
      <c r="A15" s="86" t="s">
        <v>1063</v>
      </c>
      <c r="B15" s="87" t="s">
        <v>1064</v>
      </c>
      <c r="C15" s="88">
        <f t="shared" si="0"/>
        <v>700</v>
      </c>
      <c r="D15" s="88">
        <f t="shared" si="7"/>
        <v>800</v>
      </c>
      <c r="E15" s="89">
        <v>1000</v>
      </c>
      <c r="I15" s="81">
        <f t="shared" si="1"/>
        <v>0.7</v>
      </c>
      <c r="J15" s="78">
        <f t="shared" ref="J15:J45" si="9">E15/100*70</f>
        <v>700</v>
      </c>
      <c r="K15" s="78">
        <f t="shared" si="2"/>
        <v>800</v>
      </c>
      <c r="L15" s="81">
        <f t="shared" si="3"/>
        <v>0.8</v>
      </c>
      <c r="M15" s="78">
        <f t="shared" si="4"/>
        <v>700</v>
      </c>
      <c r="N15" s="90">
        <f t="shared" si="8"/>
        <v>0</v>
      </c>
      <c r="O15" s="90">
        <f t="shared" si="5"/>
        <v>800</v>
      </c>
      <c r="P15" s="90">
        <f t="shared" si="6"/>
        <v>0</v>
      </c>
    </row>
    <row r="16" spans="1:20">
      <c r="A16" s="86" t="s">
        <v>1065</v>
      </c>
      <c r="B16" s="87" t="s">
        <v>1066</v>
      </c>
      <c r="C16" s="88">
        <f t="shared" si="0"/>
        <v>560</v>
      </c>
      <c r="D16" s="88">
        <f t="shared" si="7"/>
        <v>640</v>
      </c>
      <c r="E16" s="89">
        <v>800</v>
      </c>
      <c r="I16" s="81">
        <f t="shared" si="1"/>
        <v>0.7</v>
      </c>
      <c r="J16" s="78">
        <f t="shared" si="9"/>
        <v>560</v>
      </c>
      <c r="K16" s="78">
        <f t="shared" si="2"/>
        <v>640</v>
      </c>
      <c r="L16" s="81">
        <f t="shared" si="3"/>
        <v>0.8</v>
      </c>
      <c r="M16" s="78">
        <f t="shared" si="4"/>
        <v>560</v>
      </c>
      <c r="N16" s="90">
        <f t="shared" si="8"/>
        <v>0</v>
      </c>
      <c r="O16" s="90">
        <f t="shared" si="5"/>
        <v>640</v>
      </c>
      <c r="P16" s="90">
        <f t="shared" si="6"/>
        <v>0</v>
      </c>
    </row>
    <row r="17" spans="1:16">
      <c r="A17" s="86" t="s">
        <v>1067</v>
      </c>
      <c r="B17" s="87" t="s">
        <v>1068</v>
      </c>
      <c r="C17" s="88">
        <f t="shared" si="0"/>
        <v>700</v>
      </c>
      <c r="D17" s="88">
        <f t="shared" si="7"/>
        <v>800</v>
      </c>
      <c r="E17" s="89">
        <v>1000</v>
      </c>
      <c r="I17" s="81">
        <f t="shared" si="1"/>
        <v>0.7</v>
      </c>
      <c r="J17" s="78">
        <f t="shared" si="9"/>
        <v>700</v>
      </c>
      <c r="K17" s="78">
        <f t="shared" si="2"/>
        <v>800</v>
      </c>
      <c r="L17" s="81">
        <f t="shared" si="3"/>
        <v>0.8</v>
      </c>
      <c r="M17" s="78">
        <f t="shared" si="4"/>
        <v>700</v>
      </c>
      <c r="N17" s="90">
        <f t="shared" si="8"/>
        <v>0</v>
      </c>
      <c r="O17" s="90">
        <f t="shared" si="5"/>
        <v>800</v>
      </c>
      <c r="P17" s="90">
        <f t="shared" si="6"/>
        <v>0</v>
      </c>
    </row>
    <row r="18" spans="1:16">
      <c r="A18" s="86" t="s">
        <v>1069</v>
      </c>
      <c r="B18" s="87" t="s">
        <v>1070</v>
      </c>
      <c r="C18" s="88">
        <f t="shared" si="0"/>
        <v>560</v>
      </c>
      <c r="D18" s="88">
        <f t="shared" si="7"/>
        <v>640</v>
      </c>
      <c r="E18" s="89">
        <v>800</v>
      </c>
      <c r="I18" s="81">
        <f t="shared" si="1"/>
        <v>0.7</v>
      </c>
      <c r="J18" s="78">
        <f t="shared" si="9"/>
        <v>560</v>
      </c>
      <c r="K18" s="78">
        <f t="shared" si="2"/>
        <v>640</v>
      </c>
      <c r="L18" s="81">
        <f t="shared" si="3"/>
        <v>0.8</v>
      </c>
      <c r="M18" s="78">
        <f t="shared" si="4"/>
        <v>560</v>
      </c>
      <c r="N18" s="90">
        <f t="shared" si="8"/>
        <v>0</v>
      </c>
      <c r="O18" s="90">
        <f t="shared" si="5"/>
        <v>640</v>
      </c>
      <c r="P18" s="90">
        <f t="shared" si="6"/>
        <v>0</v>
      </c>
    </row>
    <row r="19" spans="1:16">
      <c r="A19" s="86" t="s">
        <v>1071</v>
      </c>
      <c r="B19" s="87" t="s">
        <v>1072</v>
      </c>
      <c r="C19" s="88">
        <f t="shared" si="0"/>
        <v>700</v>
      </c>
      <c r="D19" s="88">
        <f t="shared" si="7"/>
        <v>800</v>
      </c>
      <c r="E19" s="89">
        <v>1000</v>
      </c>
      <c r="I19" s="81">
        <f t="shared" si="1"/>
        <v>0.7</v>
      </c>
      <c r="J19" s="78">
        <f t="shared" si="9"/>
        <v>700</v>
      </c>
      <c r="K19" s="78">
        <f t="shared" si="2"/>
        <v>800</v>
      </c>
      <c r="L19" s="81">
        <f t="shared" si="3"/>
        <v>0.8</v>
      </c>
      <c r="M19" s="78">
        <f t="shared" si="4"/>
        <v>700</v>
      </c>
      <c r="N19" s="90">
        <f t="shared" si="8"/>
        <v>0</v>
      </c>
      <c r="O19" s="90">
        <f t="shared" si="5"/>
        <v>800</v>
      </c>
      <c r="P19" s="90">
        <f t="shared" si="6"/>
        <v>0</v>
      </c>
    </row>
    <row r="20" spans="1:16">
      <c r="A20" s="86" t="s">
        <v>1073</v>
      </c>
      <c r="B20" s="87" t="s">
        <v>1074</v>
      </c>
      <c r="C20" s="88">
        <f t="shared" si="0"/>
        <v>560</v>
      </c>
      <c r="D20" s="88">
        <f t="shared" si="7"/>
        <v>640</v>
      </c>
      <c r="E20" s="89">
        <v>800</v>
      </c>
      <c r="I20" s="81">
        <f t="shared" si="1"/>
        <v>0.7</v>
      </c>
      <c r="J20" s="78">
        <f t="shared" si="9"/>
        <v>560</v>
      </c>
      <c r="K20" s="78">
        <f t="shared" si="2"/>
        <v>640</v>
      </c>
      <c r="L20" s="81">
        <f t="shared" si="3"/>
        <v>0.8</v>
      </c>
      <c r="M20" s="78">
        <f t="shared" si="4"/>
        <v>560</v>
      </c>
      <c r="N20" s="90">
        <f t="shared" si="8"/>
        <v>0</v>
      </c>
      <c r="O20" s="90">
        <f t="shared" si="5"/>
        <v>640</v>
      </c>
      <c r="P20" s="90">
        <f t="shared" si="6"/>
        <v>0</v>
      </c>
    </row>
    <row r="21" spans="1:16">
      <c r="A21" s="91" t="s">
        <v>1075</v>
      </c>
      <c r="B21" s="87" t="s">
        <v>1076</v>
      </c>
      <c r="C21" s="88">
        <f t="shared" si="0"/>
        <v>700</v>
      </c>
      <c r="D21" s="88">
        <f t="shared" si="7"/>
        <v>800</v>
      </c>
      <c r="E21" s="89">
        <v>1000</v>
      </c>
      <c r="I21" s="81">
        <f t="shared" si="1"/>
        <v>0.7</v>
      </c>
      <c r="J21" s="78">
        <f t="shared" si="9"/>
        <v>700</v>
      </c>
      <c r="K21" s="78">
        <f t="shared" si="2"/>
        <v>800</v>
      </c>
      <c r="L21" s="81">
        <f t="shared" si="3"/>
        <v>0.8</v>
      </c>
      <c r="M21" s="78">
        <f t="shared" si="4"/>
        <v>700</v>
      </c>
      <c r="N21" s="90">
        <f t="shared" si="8"/>
        <v>0</v>
      </c>
      <c r="O21" s="90">
        <f t="shared" si="5"/>
        <v>800</v>
      </c>
      <c r="P21" s="90">
        <f t="shared" si="6"/>
        <v>0</v>
      </c>
    </row>
    <row r="22" spans="1:16">
      <c r="A22" s="91" t="s">
        <v>1077</v>
      </c>
      <c r="B22" s="87" t="s">
        <v>1078</v>
      </c>
      <c r="C22" s="88">
        <f t="shared" si="0"/>
        <v>560</v>
      </c>
      <c r="D22" s="88">
        <f t="shared" si="7"/>
        <v>640</v>
      </c>
      <c r="E22" s="89">
        <v>800</v>
      </c>
      <c r="I22" s="81">
        <f t="shared" si="1"/>
        <v>0.7</v>
      </c>
      <c r="J22" s="78">
        <f t="shared" si="9"/>
        <v>560</v>
      </c>
      <c r="K22" s="78">
        <f t="shared" si="2"/>
        <v>640</v>
      </c>
      <c r="L22" s="81">
        <f t="shared" si="3"/>
        <v>0.8</v>
      </c>
      <c r="M22" s="78">
        <f t="shared" si="4"/>
        <v>560</v>
      </c>
      <c r="N22" s="90">
        <f t="shared" si="8"/>
        <v>0</v>
      </c>
      <c r="O22" s="90">
        <f t="shared" si="5"/>
        <v>640</v>
      </c>
      <c r="P22" s="90">
        <f t="shared" si="6"/>
        <v>0</v>
      </c>
    </row>
    <row r="23" spans="1:16">
      <c r="A23" s="91" t="s">
        <v>1079</v>
      </c>
      <c r="B23" s="87" t="s">
        <v>1080</v>
      </c>
      <c r="C23" s="88">
        <f t="shared" si="0"/>
        <v>700</v>
      </c>
      <c r="D23" s="88">
        <f t="shared" si="7"/>
        <v>800</v>
      </c>
      <c r="E23" s="89">
        <v>1000</v>
      </c>
      <c r="I23" s="81">
        <f t="shared" si="1"/>
        <v>0.7</v>
      </c>
      <c r="J23" s="78">
        <f t="shared" si="9"/>
        <v>700</v>
      </c>
      <c r="K23" s="78">
        <f t="shared" si="2"/>
        <v>800</v>
      </c>
      <c r="L23" s="81">
        <f t="shared" si="3"/>
        <v>0.8</v>
      </c>
      <c r="M23" s="78">
        <f t="shared" si="4"/>
        <v>700</v>
      </c>
      <c r="N23" s="90">
        <f t="shared" si="8"/>
        <v>0</v>
      </c>
      <c r="O23" s="90">
        <f t="shared" si="5"/>
        <v>800</v>
      </c>
      <c r="P23" s="90">
        <f t="shared" si="6"/>
        <v>0</v>
      </c>
    </row>
    <row r="24" spans="1:16">
      <c r="A24" s="91" t="s">
        <v>1081</v>
      </c>
      <c r="B24" s="87" t="s">
        <v>1082</v>
      </c>
      <c r="C24" s="88">
        <f t="shared" si="0"/>
        <v>560</v>
      </c>
      <c r="D24" s="88">
        <f t="shared" si="7"/>
        <v>640</v>
      </c>
      <c r="E24" s="89">
        <v>800</v>
      </c>
      <c r="I24" s="81">
        <f t="shared" si="1"/>
        <v>0.7</v>
      </c>
      <c r="J24" s="78">
        <f t="shared" si="9"/>
        <v>560</v>
      </c>
      <c r="K24" s="78">
        <f t="shared" si="2"/>
        <v>640</v>
      </c>
      <c r="L24" s="81">
        <f t="shared" si="3"/>
        <v>0.8</v>
      </c>
      <c r="M24" s="78">
        <f t="shared" si="4"/>
        <v>560</v>
      </c>
      <c r="N24" s="90">
        <f t="shared" si="8"/>
        <v>0</v>
      </c>
      <c r="O24" s="90">
        <f t="shared" si="5"/>
        <v>640</v>
      </c>
      <c r="P24" s="90">
        <f t="shared" si="6"/>
        <v>0</v>
      </c>
    </row>
    <row r="25" spans="1:16">
      <c r="A25" s="91" t="s">
        <v>1083</v>
      </c>
      <c r="B25" s="92" t="s">
        <v>1084</v>
      </c>
      <c r="C25" s="88">
        <f t="shared" si="0"/>
        <v>840</v>
      </c>
      <c r="D25" s="88">
        <f t="shared" si="7"/>
        <v>960</v>
      </c>
      <c r="E25" s="89">
        <v>1200</v>
      </c>
      <c r="I25" s="81">
        <f t="shared" si="1"/>
        <v>0.7</v>
      </c>
      <c r="J25" s="78">
        <f t="shared" si="9"/>
        <v>840</v>
      </c>
      <c r="K25" s="78">
        <f t="shared" si="2"/>
        <v>960</v>
      </c>
      <c r="L25" s="81">
        <f t="shared" si="3"/>
        <v>0.8</v>
      </c>
      <c r="M25" s="78">
        <f t="shared" si="4"/>
        <v>840</v>
      </c>
      <c r="N25" s="90">
        <f t="shared" si="8"/>
        <v>0</v>
      </c>
      <c r="O25" s="90">
        <f t="shared" si="5"/>
        <v>960</v>
      </c>
      <c r="P25" s="90">
        <f t="shared" si="6"/>
        <v>0</v>
      </c>
    </row>
    <row r="26" spans="1:16">
      <c r="A26" s="91" t="s">
        <v>1085</v>
      </c>
      <c r="B26" s="92" t="s">
        <v>1086</v>
      </c>
      <c r="C26" s="88">
        <f t="shared" si="0"/>
        <v>700</v>
      </c>
      <c r="D26" s="88">
        <f t="shared" si="7"/>
        <v>800</v>
      </c>
      <c r="E26" s="89">
        <v>1000</v>
      </c>
      <c r="I26" s="81">
        <f t="shared" si="1"/>
        <v>0.7</v>
      </c>
      <c r="J26" s="78">
        <f t="shared" si="9"/>
        <v>700</v>
      </c>
      <c r="K26" s="78">
        <f t="shared" si="2"/>
        <v>800</v>
      </c>
      <c r="L26" s="81">
        <f t="shared" si="3"/>
        <v>0.8</v>
      </c>
      <c r="M26" s="78">
        <f t="shared" si="4"/>
        <v>700</v>
      </c>
      <c r="N26" s="90">
        <f t="shared" si="8"/>
        <v>0</v>
      </c>
      <c r="O26" s="90">
        <f t="shared" si="5"/>
        <v>800</v>
      </c>
      <c r="P26" s="90">
        <f t="shared" si="6"/>
        <v>0</v>
      </c>
    </row>
    <row r="27" spans="1:16">
      <c r="A27" s="91" t="s">
        <v>1087</v>
      </c>
      <c r="B27" s="92" t="s">
        <v>1088</v>
      </c>
      <c r="C27" s="88">
        <f t="shared" si="0"/>
        <v>1050</v>
      </c>
      <c r="D27" s="88">
        <f t="shared" si="7"/>
        <v>1200</v>
      </c>
      <c r="E27" s="89">
        <v>1500</v>
      </c>
      <c r="I27" s="81">
        <f t="shared" si="1"/>
        <v>0.7</v>
      </c>
      <c r="J27" s="78">
        <f t="shared" si="9"/>
        <v>1050</v>
      </c>
      <c r="K27" s="78">
        <f t="shared" si="2"/>
        <v>1200</v>
      </c>
      <c r="L27" s="81">
        <f t="shared" si="3"/>
        <v>0.8</v>
      </c>
      <c r="M27" s="78">
        <f t="shared" si="4"/>
        <v>1050</v>
      </c>
      <c r="N27" s="90">
        <f t="shared" si="8"/>
        <v>0</v>
      </c>
      <c r="O27" s="90">
        <f t="shared" si="5"/>
        <v>1200</v>
      </c>
      <c r="P27" s="90">
        <f t="shared" si="6"/>
        <v>0</v>
      </c>
    </row>
    <row r="28" spans="1:16" ht="37.5">
      <c r="A28" s="91" t="s">
        <v>1089</v>
      </c>
      <c r="B28" s="93" t="s">
        <v>1090</v>
      </c>
      <c r="C28" s="88">
        <f t="shared" si="0"/>
        <v>700</v>
      </c>
      <c r="D28" s="88">
        <f t="shared" si="7"/>
        <v>800</v>
      </c>
      <c r="E28" s="89">
        <v>1000</v>
      </c>
      <c r="L28" s="81"/>
      <c r="M28" s="78">
        <f t="shared" si="4"/>
        <v>700</v>
      </c>
      <c r="N28" s="90">
        <f t="shared" si="8"/>
        <v>0</v>
      </c>
      <c r="O28" s="90">
        <f t="shared" si="5"/>
        <v>800</v>
      </c>
      <c r="P28" s="90">
        <f t="shared" si="6"/>
        <v>0</v>
      </c>
    </row>
    <row r="29" spans="1:16" ht="37.5">
      <c r="A29" s="91" t="s">
        <v>1091</v>
      </c>
      <c r="B29" s="93" t="s">
        <v>1092</v>
      </c>
      <c r="C29" s="88">
        <f t="shared" si="0"/>
        <v>560</v>
      </c>
      <c r="D29" s="88">
        <f t="shared" si="7"/>
        <v>640</v>
      </c>
      <c r="E29" s="94">
        <v>800</v>
      </c>
      <c r="L29" s="81"/>
      <c r="N29" s="90"/>
      <c r="O29" s="90"/>
      <c r="P29" s="90"/>
    </row>
    <row r="30" spans="1:16">
      <c r="A30" s="91" t="s">
        <v>1093</v>
      </c>
      <c r="B30" s="93" t="s">
        <v>1094</v>
      </c>
      <c r="C30" s="88">
        <f t="shared" si="0"/>
        <v>1050</v>
      </c>
      <c r="D30" s="88">
        <f t="shared" si="7"/>
        <v>1200</v>
      </c>
      <c r="E30" s="94">
        <v>1500</v>
      </c>
      <c r="L30" s="81"/>
      <c r="N30" s="90"/>
      <c r="O30" s="90"/>
      <c r="P30" s="90"/>
    </row>
    <row r="31" spans="1:16">
      <c r="A31" s="91" t="s">
        <v>1095</v>
      </c>
      <c r="B31" s="93" t="s">
        <v>1096</v>
      </c>
      <c r="C31" s="88">
        <f t="shared" si="0"/>
        <v>700</v>
      </c>
      <c r="D31" s="88">
        <f t="shared" si="7"/>
        <v>800</v>
      </c>
      <c r="E31" s="94">
        <v>1000</v>
      </c>
      <c r="L31" s="81"/>
      <c r="N31" s="90"/>
      <c r="O31" s="90"/>
      <c r="P31" s="90"/>
    </row>
    <row r="32" spans="1:16">
      <c r="A32" s="91" t="s">
        <v>1097</v>
      </c>
      <c r="B32" s="93" t="s">
        <v>1098</v>
      </c>
      <c r="C32" s="88">
        <f t="shared" si="0"/>
        <v>1400</v>
      </c>
      <c r="D32" s="88">
        <f t="shared" si="7"/>
        <v>1600</v>
      </c>
      <c r="E32" s="94">
        <v>2000</v>
      </c>
      <c r="L32" s="81"/>
      <c r="N32" s="90"/>
      <c r="O32" s="90"/>
      <c r="P32" s="90"/>
    </row>
    <row r="33" spans="1:16">
      <c r="A33" s="91" t="s">
        <v>1099</v>
      </c>
      <c r="B33" s="93" t="s">
        <v>1100</v>
      </c>
      <c r="C33" s="88">
        <f t="shared" si="0"/>
        <v>1050</v>
      </c>
      <c r="D33" s="88">
        <f t="shared" si="7"/>
        <v>1200</v>
      </c>
      <c r="E33" s="94">
        <v>1500</v>
      </c>
      <c r="L33" s="81"/>
      <c r="N33" s="90"/>
      <c r="O33" s="90"/>
      <c r="P33" s="90"/>
    </row>
    <row r="34" spans="1:16">
      <c r="A34" s="91" t="s">
        <v>1101</v>
      </c>
      <c r="B34" s="93" t="s">
        <v>1102</v>
      </c>
      <c r="C34" s="88">
        <f t="shared" si="0"/>
        <v>700</v>
      </c>
      <c r="D34" s="88">
        <f t="shared" si="7"/>
        <v>800</v>
      </c>
      <c r="E34" s="94">
        <v>1000</v>
      </c>
      <c r="L34" s="81"/>
      <c r="N34" s="90"/>
      <c r="O34" s="90"/>
      <c r="P34" s="90"/>
    </row>
    <row r="35" spans="1:16">
      <c r="A35" s="91" t="s">
        <v>1103</v>
      </c>
      <c r="B35" s="93" t="s">
        <v>1104</v>
      </c>
      <c r="C35" s="88">
        <f t="shared" si="0"/>
        <v>560</v>
      </c>
      <c r="D35" s="88">
        <f t="shared" si="7"/>
        <v>640</v>
      </c>
      <c r="E35" s="94">
        <v>800</v>
      </c>
      <c r="L35" s="81"/>
      <c r="N35" s="90"/>
      <c r="O35" s="90"/>
      <c r="P35" s="90"/>
    </row>
    <row r="36" spans="1:16">
      <c r="A36" s="91" t="s">
        <v>1105</v>
      </c>
      <c r="B36" s="93" t="s">
        <v>1106</v>
      </c>
      <c r="C36" s="88">
        <f t="shared" si="0"/>
        <v>700</v>
      </c>
      <c r="D36" s="88">
        <f t="shared" si="7"/>
        <v>800</v>
      </c>
      <c r="E36" s="94">
        <v>1000</v>
      </c>
      <c r="L36" s="81"/>
      <c r="N36" s="90"/>
      <c r="O36" s="90"/>
      <c r="P36" s="90"/>
    </row>
    <row r="37" spans="1:16">
      <c r="A37" s="91" t="s">
        <v>1107</v>
      </c>
      <c r="B37" s="93" t="s">
        <v>1108</v>
      </c>
      <c r="C37" s="88">
        <f t="shared" si="0"/>
        <v>560</v>
      </c>
      <c r="D37" s="88">
        <f t="shared" si="7"/>
        <v>640</v>
      </c>
      <c r="E37" s="94">
        <v>800</v>
      </c>
      <c r="L37" s="81"/>
      <c r="N37" s="90"/>
      <c r="O37" s="90"/>
      <c r="P37" s="90"/>
    </row>
    <row r="38" spans="1:16">
      <c r="A38" s="91" t="s">
        <v>1109</v>
      </c>
      <c r="B38" s="93" t="s">
        <v>1110</v>
      </c>
      <c r="C38" s="88">
        <f t="shared" si="0"/>
        <v>700</v>
      </c>
      <c r="D38" s="88">
        <f t="shared" si="7"/>
        <v>800</v>
      </c>
      <c r="E38" s="94">
        <v>1000</v>
      </c>
      <c r="L38" s="81"/>
      <c r="N38" s="90"/>
      <c r="O38" s="90"/>
      <c r="P38" s="90"/>
    </row>
    <row r="39" spans="1:16">
      <c r="A39" s="91" t="s">
        <v>1111</v>
      </c>
      <c r="B39" s="93" t="s">
        <v>1112</v>
      </c>
      <c r="C39" s="88">
        <f t="shared" si="0"/>
        <v>560</v>
      </c>
      <c r="D39" s="88">
        <f t="shared" si="7"/>
        <v>640</v>
      </c>
      <c r="E39" s="94">
        <v>800</v>
      </c>
      <c r="L39" s="81"/>
      <c r="N39" s="90"/>
      <c r="O39" s="90"/>
      <c r="P39" s="90"/>
    </row>
    <row r="40" spans="1:16">
      <c r="A40" s="91" t="s">
        <v>1113</v>
      </c>
      <c r="B40" s="93" t="s">
        <v>1114</v>
      </c>
      <c r="C40" s="88">
        <v>770</v>
      </c>
      <c r="D40" s="88">
        <v>880</v>
      </c>
      <c r="E40" s="95"/>
      <c r="L40" s="81"/>
      <c r="N40" s="90"/>
      <c r="O40" s="90"/>
      <c r="P40" s="90"/>
    </row>
    <row r="41" spans="1:16">
      <c r="A41" s="365" t="s">
        <v>1115</v>
      </c>
      <c r="B41" s="366"/>
      <c r="C41" s="366"/>
      <c r="D41" s="366"/>
      <c r="E41" s="367"/>
      <c r="I41" s="81" t="e">
        <f>C41/E41</f>
        <v>#DIV/0!</v>
      </c>
      <c r="J41" s="78">
        <f t="shared" si="9"/>
        <v>0</v>
      </c>
      <c r="K41" s="78">
        <f>E41/100*80</f>
        <v>0</v>
      </c>
      <c r="L41" s="81" t="e">
        <f>D41/E41</f>
        <v>#DIV/0!</v>
      </c>
      <c r="M41" s="78">
        <f>E41*70/100</f>
        <v>0</v>
      </c>
      <c r="N41" s="90">
        <f t="shared" si="8"/>
        <v>0</v>
      </c>
      <c r="O41" s="90">
        <f>E41*80/100</f>
        <v>0</v>
      </c>
      <c r="P41" s="90">
        <f>O41-D41</f>
        <v>0</v>
      </c>
    </row>
    <row r="42" spans="1:16">
      <c r="A42" s="91" t="s">
        <v>1116</v>
      </c>
      <c r="B42" s="87" t="s">
        <v>1117</v>
      </c>
      <c r="C42" s="88">
        <f t="shared" ref="C42:C46" si="10">E42-(E42*0.3)</f>
        <v>105</v>
      </c>
      <c r="D42" s="88">
        <f t="shared" si="7"/>
        <v>120</v>
      </c>
      <c r="E42" s="89">
        <v>150</v>
      </c>
      <c r="I42" s="81">
        <f>C42/E42</f>
        <v>0.7</v>
      </c>
      <c r="J42" s="78">
        <f t="shared" si="9"/>
        <v>105</v>
      </c>
      <c r="K42" s="78">
        <f>E42/100*80</f>
        <v>120</v>
      </c>
      <c r="L42" s="81">
        <f>D42/E42</f>
        <v>0.8</v>
      </c>
      <c r="M42" s="78">
        <f>E42*70/100</f>
        <v>105</v>
      </c>
      <c r="N42" s="90">
        <f t="shared" si="8"/>
        <v>0</v>
      </c>
      <c r="O42" s="90">
        <f>E42*80/100</f>
        <v>120</v>
      </c>
      <c r="P42" s="90">
        <f>O42-D42</f>
        <v>0</v>
      </c>
    </row>
    <row r="43" spans="1:16">
      <c r="A43" s="91" t="s">
        <v>1118</v>
      </c>
      <c r="B43" s="87" t="s">
        <v>1119</v>
      </c>
      <c r="C43" s="88">
        <f t="shared" si="10"/>
        <v>210</v>
      </c>
      <c r="D43" s="88">
        <f t="shared" si="7"/>
        <v>240</v>
      </c>
      <c r="E43" s="89">
        <v>300</v>
      </c>
      <c r="I43" s="81">
        <f>C43/E43</f>
        <v>0.7</v>
      </c>
      <c r="J43" s="78">
        <f t="shared" si="9"/>
        <v>210</v>
      </c>
      <c r="K43" s="78">
        <f>E43/100*80</f>
        <v>240</v>
      </c>
      <c r="L43" s="81">
        <f>D43/E43</f>
        <v>0.8</v>
      </c>
      <c r="M43" s="78">
        <f>E43*70/100</f>
        <v>210</v>
      </c>
      <c r="N43" s="90">
        <f t="shared" si="8"/>
        <v>0</v>
      </c>
      <c r="O43" s="90">
        <f>E43*80/100</f>
        <v>240</v>
      </c>
      <c r="P43" s="90">
        <f>O43-D43</f>
        <v>0</v>
      </c>
    </row>
    <row r="44" spans="1:16">
      <c r="A44" s="91" t="s">
        <v>1120</v>
      </c>
      <c r="B44" s="87" t="s">
        <v>1121</v>
      </c>
      <c r="C44" s="88">
        <f t="shared" si="10"/>
        <v>385</v>
      </c>
      <c r="D44" s="88">
        <f t="shared" si="7"/>
        <v>440</v>
      </c>
      <c r="E44" s="89">
        <v>550</v>
      </c>
      <c r="I44" s="81">
        <f>C44/E44</f>
        <v>0.7</v>
      </c>
      <c r="J44" s="78">
        <f t="shared" si="9"/>
        <v>385</v>
      </c>
      <c r="K44" s="78">
        <f>E44/100*80</f>
        <v>440</v>
      </c>
      <c r="L44" s="81">
        <f>D44/E44</f>
        <v>0.8</v>
      </c>
      <c r="M44" s="78">
        <f>E44*70/100</f>
        <v>385</v>
      </c>
      <c r="N44" s="90">
        <f t="shared" si="8"/>
        <v>0</v>
      </c>
      <c r="O44" s="90">
        <f>E44*80/100</f>
        <v>440</v>
      </c>
      <c r="P44" s="90">
        <f>O44-D44</f>
        <v>0</v>
      </c>
    </row>
    <row r="45" spans="1:16">
      <c r="A45" s="91" t="s">
        <v>1122</v>
      </c>
      <c r="B45" s="87" t="s">
        <v>1123</v>
      </c>
      <c r="C45" s="88">
        <f t="shared" si="10"/>
        <v>280</v>
      </c>
      <c r="D45" s="88">
        <f t="shared" si="7"/>
        <v>320</v>
      </c>
      <c r="E45" s="89">
        <v>400</v>
      </c>
      <c r="I45" s="81">
        <f>C45/E45</f>
        <v>0.7</v>
      </c>
      <c r="J45" s="78">
        <f t="shared" si="9"/>
        <v>280</v>
      </c>
      <c r="K45" s="78">
        <f>E45/100*80</f>
        <v>320</v>
      </c>
      <c r="L45" s="81">
        <f>D45/E45</f>
        <v>0.8</v>
      </c>
      <c r="M45" s="78">
        <f>E45*70/100</f>
        <v>280</v>
      </c>
      <c r="N45" s="90">
        <f t="shared" si="8"/>
        <v>0</v>
      </c>
      <c r="O45" s="90">
        <f>E45*80/100</f>
        <v>320</v>
      </c>
      <c r="P45" s="90">
        <f>O45-D45</f>
        <v>0</v>
      </c>
    </row>
    <row r="46" spans="1:16">
      <c r="A46" s="91" t="s">
        <v>1124</v>
      </c>
      <c r="B46" s="87" t="s">
        <v>1125</v>
      </c>
      <c r="C46" s="88">
        <f t="shared" si="10"/>
        <v>490</v>
      </c>
      <c r="D46" s="88">
        <f t="shared" si="7"/>
        <v>560</v>
      </c>
      <c r="E46" s="89">
        <v>700</v>
      </c>
      <c r="L46" s="81"/>
      <c r="N46" s="90"/>
      <c r="O46" s="90"/>
      <c r="P46" s="90"/>
    </row>
    <row r="47" spans="1:16">
      <c r="A47" s="91" t="s">
        <v>1126</v>
      </c>
      <c r="B47" s="87" t="s">
        <v>1127</v>
      </c>
      <c r="C47" s="88">
        <f>E47-(E47*0.3)</f>
        <v>1750</v>
      </c>
      <c r="D47" s="88">
        <f t="shared" si="7"/>
        <v>2000</v>
      </c>
      <c r="E47" s="89">
        <v>2500</v>
      </c>
      <c r="L47" s="81"/>
      <c r="N47" s="90"/>
      <c r="O47" s="90"/>
      <c r="P47" s="90"/>
    </row>
    <row r="48" spans="1:16">
      <c r="A48" s="91" t="s">
        <v>1128</v>
      </c>
      <c r="B48" s="87" t="s">
        <v>1129</v>
      </c>
      <c r="C48" s="88">
        <f>E48-(E48*0.3)</f>
        <v>1750</v>
      </c>
      <c r="D48" s="88">
        <f t="shared" si="7"/>
        <v>2000</v>
      </c>
      <c r="E48" s="89">
        <v>2500</v>
      </c>
      <c r="L48" s="81"/>
      <c r="N48" s="90"/>
      <c r="O48" s="90"/>
      <c r="P48" s="90"/>
    </row>
    <row r="49" spans="1:20">
      <c r="A49" s="91" t="s">
        <v>1130</v>
      </c>
      <c r="B49" s="87" t="s">
        <v>1131</v>
      </c>
      <c r="C49" s="88">
        <f t="shared" ref="C49:C51" si="11">E49-(E49*0.3)</f>
        <v>1750</v>
      </c>
      <c r="D49" s="88">
        <f t="shared" si="7"/>
        <v>2000</v>
      </c>
      <c r="E49" s="89">
        <v>2500</v>
      </c>
      <c r="L49" s="81"/>
      <c r="N49" s="90"/>
      <c r="O49" s="90"/>
      <c r="P49" s="90"/>
    </row>
    <row r="50" spans="1:20" s="103" customFormat="1">
      <c r="A50" s="96" t="s">
        <v>1132</v>
      </c>
      <c r="B50" s="97" t="s">
        <v>1133</v>
      </c>
      <c r="C50" s="98">
        <f t="shared" si="11"/>
        <v>350</v>
      </c>
      <c r="D50" s="98">
        <f t="shared" si="7"/>
        <v>400</v>
      </c>
      <c r="E50" s="99">
        <v>500</v>
      </c>
      <c r="F50" s="100"/>
      <c r="G50" s="100"/>
      <c r="H50" s="100"/>
      <c r="I50" s="101">
        <f t="shared" ref="I50:I77" si="12">C51/E51</f>
        <v>0.7</v>
      </c>
      <c r="J50" s="100">
        <f t="shared" ref="J50:J77" si="13">E51/100*70</f>
        <v>350</v>
      </c>
      <c r="K50" s="100">
        <f t="shared" ref="K50:K77" si="14">E51/100*80</f>
        <v>400</v>
      </c>
      <c r="L50" s="101">
        <f t="shared" ref="L50:L77" si="15">D51/E51</f>
        <v>0.8</v>
      </c>
      <c r="M50" s="100">
        <f t="shared" ref="M50:M77" si="16">E51*70/100</f>
        <v>350</v>
      </c>
      <c r="N50" s="102">
        <f t="shared" ref="N50:N77" si="17">M50-C51</f>
        <v>0</v>
      </c>
      <c r="O50" s="102">
        <f t="shared" ref="O50:O77" si="18">E51*80/100</f>
        <v>400</v>
      </c>
      <c r="P50" s="102">
        <f t="shared" ref="P50:P77" si="19">O50-D51</f>
        <v>0</v>
      </c>
      <c r="Q50" s="100"/>
      <c r="R50" s="100"/>
      <c r="S50" s="100"/>
      <c r="T50" s="100"/>
    </row>
    <row r="51" spans="1:20" s="103" customFormat="1">
      <c r="A51" s="96" t="s">
        <v>1134</v>
      </c>
      <c r="B51" s="97" t="s">
        <v>1135</v>
      </c>
      <c r="C51" s="98">
        <f t="shared" si="11"/>
        <v>350</v>
      </c>
      <c r="D51" s="98">
        <f t="shared" si="7"/>
        <v>400</v>
      </c>
      <c r="E51" s="99">
        <v>500</v>
      </c>
      <c r="F51" s="100"/>
      <c r="G51" s="100"/>
      <c r="H51" s="100"/>
      <c r="I51" s="101" t="e">
        <f t="shared" si="12"/>
        <v>#DIV/0!</v>
      </c>
      <c r="J51" s="100">
        <f t="shared" si="13"/>
        <v>0</v>
      </c>
      <c r="K51" s="100">
        <f t="shared" si="14"/>
        <v>0</v>
      </c>
      <c r="L51" s="101" t="e">
        <f t="shared" si="15"/>
        <v>#DIV/0!</v>
      </c>
      <c r="M51" s="100">
        <f t="shared" si="16"/>
        <v>0</v>
      </c>
      <c r="N51" s="102">
        <f t="shared" si="17"/>
        <v>0</v>
      </c>
      <c r="O51" s="102">
        <f t="shared" si="18"/>
        <v>0</v>
      </c>
      <c r="P51" s="102">
        <f t="shared" si="19"/>
        <v>0</v>
      </c>
      <c r="Q51" s="100"/>
      <c r="R51" s="100"/>
      <c r="S51" s="100"/>
      <c r="T51" s="100"/>
    </row>
    <row r="52" spans="1:20">
      <c r="A52" s="365" t="s">
        <v>1136</v>
      </c>
      <c r="B52" s="366"/>
      <c r="C52" s="366"/>
      <c r="D52" s="366"/>
      <c r="E52" s="367"/>
      <c r="I52" s="81">
        <f t="shared" si="12"/>
        <v>0.7</v>
      </c>
      <c r="J52" s="78">
        <f t="shared" si="13"/>
        <v>280</v>
      </c>
      <c r="K52" s="78">
        <f t="shared" si="14"/>
        <v>320</v>
      </c>
      <c r="L52" s="81">
        <f t="shared" si="15"/>
        <v>0.8</v>
      </c>
      <c r="M52" s="78">
        <f t="shared" si="16"/>
        <v>280</v>
      </c>
      <c r="N52" s="90">
        <f t="shared" si="17"/>
        <v>0</v>
      </c>
      <c r="O52" s="90">
        <f t="shared" si="18"/>
        <v>320</v>
      </c>
      <c r="P52" s="90">
        <f t="shared" si="19"/>
        <v>0</v>
      </c>
    </row>
    <row r="53" spans="1:20" ht="37.5">
      <c r="A53" s="91" t="s">
        <v>1137</v>
      </c>
      <c r="B53" s="104" t="s">
        <v>1138</v>
      </c>
      <c r="C53" s="88">
        <f t="shared" ref="C53:C78" si="20">E53-(E53*0.3)</f>
        <v>280</v>
      </c>
      <c r="D53" s="88">
        <f t="shared" si="7"/>
        <v>320</v>
      </c>
      <c r="E53" s="105">
        <v>400</v>
      </c>
      <c r="I53" s="81">
        <f t="shared" si="12"/>
        <v>0.7</v>
      </c>
      <c r="J53" s="78">
        <f t="shared" si="13"/>
        <v>980</v>
      </c>
      <c r="K53" s="78">
        <f t="shared" si="14"/>
        <v>1120</v>
      </c>
      <c r="L53" s="81">
        <f t="shared" si="15"/>
        <v>0.8</v>
      </c>
      <c r="M53" s="78">
        <f t="shared" si="16"/>
        <v>980</v>
      </c>
      <c r="N53" s="90">
        <f t="shared" si="17"/>
        <v>0</v>
      </c>
      <c r="O53" s="90">
        <f t="shared" si="18"/>
        <v>1120</v>
      </c>
      <c r="P53" s="90">
        <f t="shared" si="19"/>
        <v>0</v>
      </c>
    </row>
    <row r="54" spans="1:20" ht="37.5">
      <c r="A54" s="91" t="s">
        <v>1139</v>
      </c>
      <c r="B54" s="97" t="s">
        <v>1140</v>
      </c>
      <c r="C54" s="88">
        <f t="shared" si="20"/>
        <v>980</v>
      </c>
      <c r="D54" s="88">
        <f t="shared" si="7"/>
        <v>1120</v>
      </c>
      <c r="E54" s="105">
        <v>1400</v>
      </c>
      <c r="I54" s="81">
        <f t="shared" si="12"/>
        <v>0.7</v>
      </c>
      <c r="J54" s="78">
        <f t="shared" si="13"/>
        <v>245</v>
      </c>
      <c r="K54" s="78">
        <f t="shared" si="14"/>
        <v>280</v>
      </c>
      <c r="L54" s="81">
        <f t="shared" si="15"/>
        <v>0.8</v>
      </c>
      <c r="M54" s="78">
        <f t="shared" si="16"/>
        <v>245</v>
      </c>
      <c r="N54" s="90">
        <f t="shared" si="17"/>
        <v>0</v>
      </c>
      <c r="O54" s="90">
        <f t="shared" si="18"/>
        <v>280</v>
      </c>
      <c r="P54" s="90">
        <f t="shared" si="19"/>
        <v>0</v>
      </c>
    </row>
    <row r="55" spans="1:20">
      <c r="A55" s="91" t="s">
        <v>1141</v>
      </c>
      <c r="B55" s="87" t="s">
        <v>1142</v>
      </c>
      <c r="C55" s="88">
        <f t="shared" si="20"/>
        <v>245</v>
      </c>
      <c r="D55" s="88">
        <f t="shared" si="7"/>
        <v>280</v>
      </c>
      <c r="E55" s="89">
        <v>350</v>
      </c>
      <c r="I55" s="81">
        <f t="shared" si="12"/>
        <v>0.7</v>
      </c>
      <c r="J55" s="78">
        <f t="shared" si="13"/>
        <v>175</v>
      </c>
      <c r="K55" s="78">
        <f t="shared" si="14"/>
        <v>200</v>
      </c>
      <c r="L55" s="81">
        <f t="shared" si="15"/>
        <v>0.8</v>
      </c>
      <c r="M55" s="78">
        <f t="shared" si="16"/>
        <v>175</v>
      </c>
      <c r="N55" s="90">
        <f t="shared" si="17"/>
        <v>0</v>
      </c>
      <c r="O55" s="90">
        <f t="shared" si="18"/>
        <v>200</v>
      </c>
      <c r="P55" s="90">
        <f t="shared" si="19"/>
        <v>0</v>
      </c>
    </row>
    <row r="56" spans="1:20">
      <c r="A56" s="91" t="s">
        <v>1143</v>
      </c>
      <c r="B56" s="87" t="s">
        <v>1144</v>
      </c>
      <c r="C56" s="88">
        <f t="shared" si="20"/>
        <v>175</v>
      </c>
      <c r="D56" s="88">
        <f t="shared" si="7"/>
        <v>200</v>
      </c>
      <c r="E56" s="89">
        <v>250</v>
      </c>
      <c r="I56" s="81">
        <f t="shared" si="12"/>
        <v>0.7</v>
      </c>
      <c r="J56" s="78">
        <f t="shared" si="13"/>
        <v>245</v>
      </c>
      <c r="K56" s="78">
        <f t="shared" si="14"/>
        <v>280</v>
      </c>
      <c r="L56" s="81">
        <f t="shared" si="15"/>
        <v>0.8</v>
      </c>
      <c r="M56" s="78">
        <f t="shared" si="16"/>
        <v>245</v>
      </c>
      <c r="N56" s="90">
        <f t="shared" si="17"/>
        <v>0</v>
      </c>
      <c r="O56" s="90">
        <f t="shared" si="18"/>
        <v>280</v>
      </c>
      <c r="P56" s="90">
        <f t="shared" si="19"/>
        <v>0</v>
      </c>
    </row>
    <row r="57" spans="1:20" ht="37.5">
      <c r="A57" s="91" t="s">
        <v>1145</v>
      </c>
      <c r="B57" s="87" t="s">
        <v>1146</v>
      </c>
      <c r="C57" s="88">
        <f t="shared" si="20"/>
        <v>245</v>
      </c>
      <c r="D57" s="88">
        <f t="shared" si="7"/>
        <v>280</v>
      </c>
      <c r="E57" s="89">
        <v>350</v>
      </c>
      <c r="I57" s="81">
        <f t="shared" si="12"/>
        <v>0.7</v>
      </c>
      <c r="J57" s="78">
        <f t="shared" si="13"/>
        <v>371</v>
      </c>
      <c r="K57" s="78">
        <f t="shared" si="14"/>
        <v>424</v>
      </c>
      <c r="L57" s="81">
        <f t="shared" si="15"/>
        <v>0.8</v>
      </c>
      <c r="M57" s="78">
        <f t="shared" si="16"/>
        <v>371</v>
      </c>
      <c r="N57" s="90">
        <f t="shared" si="17"/>
        <v>0</v>
      </c>
      <c r="O57" s="90">
        <f t="shared" si="18"/>
        <v>424</v>
      </c>
      <c r="P57" s="90">
        <f t="shared" si="19"/>
        <v>0</v>
      </c>
    </row>
    <row r="58" spans="1:20">
      <c r="A58" s="91" t="s">
        <v>1147</v>
      </c>
      <c r="B58" s="87" t="s">
        <v>1148</v>
      </c>
      <c r="C58" s="88">
        <f t="shared" si="20"/>
        <v>371</v>
      </c>
      <c r="D58" s="88">
        <f t="shared" si="7"/>
        <v>424</v>
      </c>
      <c r="E58" s="89">
        <v>530</v>
      </c>
      <c r="I58" s="81">
        <f t="shared" si="12"/>
        <v>0.7</v>
      </c>
      <c r="J58" s="78">
        <f t="shared" si="13"/>
        <v>245</v>
      </c>
      <c r="K58" s="78">
        <f t="shared" si="14"/>
        <v>280</v>
      </c>
      <c r="L58" s="81">
        <f t="shared" si="15"/>
        <v>0.8</v>
      </c>
      <c r="M58" s="78">
        <f t="shared" si="16"/>
        <v>245</v>
      </c>
      <c r="N58" s="90">
        <f t="shared" si="17"/>
        <v>0</v>
      </c>
      <c r="O58" s="90">
        <f t="shared" si="18"/>
        <v>280</v>
      </c>
      <c r="P58" s="90">
        <f t="shared" si="19"/>
        <v>0</v>
      </c>
    </row>
    <row r="59" spans="1:20" ht="37.5">
      <c r="A59" s="91" t="s">
        <v>1149</v>
      </c>
      <c r="B59" s="87" t="s">
        <v>1150</v>
      </c>
      <c r="C59" s="88">
        <f t="shared" si="20"/>
        <v>245</v>
      </c>
      <c r="D59" s="88">
        <f t="shared" si="7"/>
        <v>280</v>
      </c>
      <c r="E59" s="89">
        <v>350</v>
      </c>
      <c r="I59" s="81">
        <f t="shared" si="12"/>
        <v>0.7</v>
      </c>
      <c r="J59" s="78">
        <f t="shared" si="13"/>
        <v>105</v>
      </c>
      <c r="K59" s="78">
        <f t="shared" si="14"/>
        <v>120</v>
      </c>
      <c r="L59" s="81">
        <f t="shared" si="15"/>
        <v>0.8</v>
      </c>
      <c r="M59" s="78">
        <f t="shared" si="16"/>
        <v>105</v>
      </c>
      <c r="N59" s="90">
        <f t="shared" si="17"/>
        <v>0</v>
      </c>
      <c r="O59" s="90">
        <f t="shared" si="18"/>
        <v>120</v>
      </c>
      <c r="P59" s="90">
        <f t="shared" si="19"/>
        <v>0</v>
      </c>
    </row>
    <row r="60" spans="1:20">
      <c r="A60" s="91" t="s">
        <v>1151</v>
      </c>
      <c r="B60" s="87" t="s">
        <v>1152</v>
      </c>
      <c r="C60" s="88">
        <f t="shared" si="20"/>
        <v>105</v>
      </c>
      <c r="D60" s="88">
        <f t="shared" si="7"/>
        <v>120</v>
      </c>
      <c r="E60" s="89">
        <v>150</v>
      </c>
      <c r="I60" s="81">
        <f t="shared" si="12"/>
        <v>0.7</v>
      </c>
      <c r="J60" s="78">
        <f t="shared" si="13"/>
        <v>245</v>
      </c>
      <c r="K60" s="78">
        <f t="shared" si="14"/>
        <v>280</v>
      </c>
      <c r="L60" s="81">
        <f t="shared" si="15"/>
        <v>0.8</v>
      </c>
      <c r="M60" s="78">
        <f t="shared" si="16"/>
        <v>245</v>
      </c>
      <c r="N60" s="90">
        <f t="shared" si="17"/>
        <v>0</v>
      </c>
      <c r="O60" s="90">
        <f t="shared" si="18"/>
        <v>280</v>
      </c>
      <c r="P60" s="90">
        <f t="shared" si="19"/>
        <v>0</v>
      </c>
    </row>
    <row r="61" spans="1:20">
      <c r="A61" s="91" t="s">
        <v>1153</v>
      </c>
      <c r="B61" s="87" t="s">
        <v>1154</v>
      </c>
      <c r="C61" s="88">
        <f t="shared" si="20"/>
        <v>245</v>
      </c>
      <c r="D61" s="88">
        <f t="shared" si="7"/>
        <v>280</v>
      </c>
      <c r="E61" s="89">
        <v>350</v>
      </c>
      <c r="I61" s="81">
        <f t="shared" si="12"/>
        <v>0.7</v>
      </c>
      <c r="J61" s="78">
        <f t="shared" si="13"/>
        <v>175</v>
      </c>
      <c r="K61" s="78">
        <f t="shared" si="14"/>
        <v>200</v>
      </c>
      <c r="L61" s="81">
        <f t="shared" si="15"/>
        <v>0.8</v>
      </c>
      <c r="M61" s="78">
        <f t="shared" si="16"/>
        <v>175</v>
      </c>
      <c r="N61" s="90">
        <f t="shared" si="17"/>
        <v>0</v>
      </c>
      <c r="O61" s="90">
        <f t="shared" si="18"/>
        <v>200</v>
      </c>
      <c r="P61" s="90">
        <f t="shared" si="19"/>
        <v>0</v>
      </c>
    </row>
    <row r="62" spans="1:20">
      <c r="A62" s="91" t="s">
        <v>1155</v>
      </c>
      <c r="B62" s="87" t="s">
        <v>1156</v>
      </c>
      <c r="C62" s="88">
        <f t="shared" si="20"/>
        <v>175</v>
      </c>
      <c r="D62" s="88">
        <f t="shared" si="7"/>
        <v>200</v>
      </c>
      <c r="E62" s="89">
        <v>250</v>
      </c>
      <c r="I62" s="81">
        <f t="shared" si="12"/>
        <v>0.7</v>
      </c>
      <c r="J62" s="78">
        <f t="shared" si="13"/>
        <v>245</v>
      </c>
      <c r="K62" s="78">
        <f t="shared" si="14"/>
        <v>280</v>
      </c>
      <c r="L62" s="81">
        <f t="shared" si="15"/>
        <v>0.8</v>
      </c>
      <c r="M62" s="78">
        <f t="shared" si="16"/>
        <v>245</v>
      </c>
      <c r="N62" s="90">
        <f t="shared" si="17"/>
        <v>0</v>
      </c>
      <c r="O62" s="90">
        <f t="shared" si="18"/>
        <v>280</v>
      </c>
      <c r="P62" s="90">
        <f t="shared" si="19"/>
        <v>0</v>
      </c>
    </row>
    <row r="63" spans="1:20">
      <c r="A63" s="91" t="s">
        <v>1157</v>
      </c>
      <c r="B63" s="87" t="s">
        <v>1158</v>
      </c>
      <c r="C63" s="88">
        <f t="shared" si="20"/>
        <v>245</v>
      </c>
      <c r="D63" s="88">
        <f t="shared" si="7"/>
        <v>280</v>
      </c>
      <c r="E63" s="89">
        <v>350</v>
      </c>
      <c r="I63" s="81">
        <f t="shared" si="12"/>
        <v>0.7</v>
      </c>
      <c r="J63" s="78">
        <f t="shared" si="13"/>
        <v>245</v>
      </c>
      <c r="K63" s="78">
        <f t="shared" si="14"/>
        <v>280</v>
      </c>
      <c r="L63" s="81">
        <f t="shared" si="15"/>
        <v>0.8</v>
      </c>
      <c r="M63" s="78">
        <f t="shared" si="16"/>
        <v>245</v>
      </c>
      <c r="N63" s="90">
        <f t="shared" si="17"/>
        <v>0</v>
      </c>
      <c r="O63" s="90">
        <f t="shared" si="18"/>
        <v>280</v>
      </c>
      <c r="P63" s="90">
        <f t="shared" si="19"/>
        <v>0</v>
      </c>
    </row>
    <row r="64" spans="1:20">
      <c r="A64" s="91" t="s">
        <v>1159</v>
      </c>
      <c r="B64" s="87" t="s">
        <v>1160</v>
      </c>
      <c r="C64" s="88">
        <f t="shared" si="20"/>
        <v>245</v>
      </c>
      <c r="D64" s="88">
        <f t="shared" si="7"/>
        <v>280</v>
      </c>
      <c r="E64" s="89">
        <v>350</v>
      </c>
      <c r="I64" s="81">
        <f t="shared" si="12"/>
        <v>0.7</v>
      </c>
      <c r="J64" s="78">
        <f t="shared" si="13"/>
        <v>245</v>
      </c>
      <c r="K64" s="78">
        <f t="shared" si="14"/>
        <v>280</v>
      </c>
      <c r="L64" s="81">
        <f t="shared" si="15"/>
        <v>0.8</v>
      </c>
      <c r="M64" s="78">
        <f t="shared" si="16"/>
        <v>245</v>
      </c>
      <c r="N64" s="90">
        <f t="shared" si="17"/>
        <v>0</v>
      </c>
      <c r="O64" s="90">
        <f t="shared" si="18"/>
        <v>280</v>
      </c>
      <c r="P64" s="90">
        <f t="shared" si="19"/>
        <v>0</v>
      </c>
    </row>
    <row r="65" spans="1:16">
      <c r="A65" s="91" t="s">
        <v>1161</v>
      </c>
      <c r="B65" s="87" t="s">
        <v>1162</v>
      </c>
      <c r="C65" s="88">
        <f t="shared" si="20"/>
        <v>245</v>
      </c>
      <c r="D65" s="88">
        <f t="shared" si="7"/>
        <v>280</v>
      </c>
      <c r="E65" s="89">
        <v>350</v>
      </c>
      <c r="I65" s="81">
        <f t="shared" si="12"/>
        <v>0.7</v>
      </c>
      <c r="J65" s="78">
        <f t="shared" si="13"/>
        <v>175</v>
      </c>
      <c r="K65" s="78">
        <f t="shared" si="14"/>
        <v>200</v>
      </c>
      <c r="L65" s="81">
        <f t="shared" si="15"/>
        <v>0.8</v>
      </c>
      <c r="M65" s="78">
        <f t="shared" si="16"/>
        <v>175</v>
      </c>
      <c r="N65" s="90">
        <f t="shared" si="17"/>
        <v>0</v>
      </c>
      <c r="O65" s="90">
        <f t="shared" si="18"/>
        <v>200</v>
      </c>
      <c r="P65" s="90">
        <f t="shared" si="19"/>
        <v>0</v>
      </c>
    </row>
    <row r="66" spans="1:16">
      <c r="A66" s="91" t="s">
        <v>1163</v>
      </c>
      <c r="B66" s="87" t="s">
        <v>1164</v>
      </c>
      <c r="C66" s="88">
        <f t="shared" si="20"/>
        <v>175</v>
      </c>
      <c r="D66" s="88">
        <f t="shared" si="7"/>
        <v>200</v>
      </c>
      <c r="E66" s="89">
        <v>250</v>
      </c>
      <c r="I66" s="81">
        <f t="shared" si="12"/>
        <v>0.7</v>
      </c>
      <c r="J66" s="78">
        <f t="shared" si="13"/>
        <v>420</v>
      </c>
      <c r="K66" s="78">
        <f t="shared" si="14"/>
        <v>480</v>
      </c>
      <c r="L66" s="81">
        <f t="shared" si="15"/>
        <v>0.8</v>
      </c>
      <c r="M66" s="78">
        <f t="shared" si="16"/>
        <v>420</v>
      </c>
      <c r="N66" s="90">
        <f t="shared" si="17"/>
        <v>0</v>
      </c>
      <c r="O66" s="90">
        <f t="shared" si="18"/>
        <v>480</v>
      </c>
      <c r="P66" s="90">
        <f t="shared" si="19"/>
        <v>0</v>
      </c>
    </row>
    <row r="67" spans="1:16">
      <c r="A67" s="91" t="s">
        <v>1165</v>
      </c>
      <c r="B67" s="87" t="s">
        <v>1166</v>
      </c>
      <c r="C67" s="88">
        <f t="shared" si="20"/>
        <v>420</v>
      </c>
      <c r="D67" s="88">
        <f t="shared" si="7"/>
        <v>480</v>
      </c>
      <c r="E67" s="89">
        <v>600</v>
      </c>
      <c r="I67" s="81">
        <f t="shared" si="12"/>
        <v>0.7</v>
      </c>
      <c r="J67" s="78">
        <f t="shared" si="13"/>
        <v>315</v>
      </c>
      <c r="K67" s="78">
        <f t="shared" si="14"/>
        <v>360</v>
      </c>
      <c r="L67" s="81">
        <f t="shared" si="15"/>
        <v>0.8</v>
      </c>
      <c r="M67" s="78">
        <f t="shared" si="16"/>
        <v>315</v>
      </c>
      <c r="N67" s="90">
        <f t="shared" si="17"/>
        <v>0</v>
      </c>
      <c r="O67" s="90">
        <f t="shared" si="18"/>
        <v>360</v>
      </c>
      <c r="P67" s="90">
        <f t="shared" si="19"/>
        <v>0</v>
      </c>
    </row>
    <row r="68" spans="1:16">
      <c r="A68" s="91" t="s">
        <v>1167</v>
      </c>
      <c r="B68" s="87" t="s">
        <v>1168</v>
      </c>
      <c r="C68" s="88">
        <f t="shared" si="20"/>
        <v>315</v>
      </c>
      <c r="D68" s="88">
        <f t="shared" si="7"/>
        <v>360</v>
      </c>
      <c r="E68" s="89">
        <v>450</v>
      </c>
      <c r="I68" s="81">
        <f t="shared" si="12"/>
        <v>0.7</v>
      </c>
      <c r="J68" s="78">
        <f t="shared" si="13"/>
        <v>1050</v>
      </c>
      <c r="K68" s="78">
        <f t="shared" si="14"/>
        <v>1200</v>
      </c>
      <c r="L68" s="81">
        <f t="shared" si="15"/>
        <v>0.8</v>
      </c>
      <c r="M68" s="78">
        <f t="shared" si="16"/>
        <v>1050</v>
      </c>
      <c r="N68" s="90">
        <f t="shared" si="17"/>
        <v>0</v>
      </c>
      <c r="O68" s="90">
        <f t="shared" si="18"/>
        <v>1200</v>
      </c>
      <c r="P68" s="90">
        <f t="shared" si="19"/>
        <v>0</v>
      </c>
    </row>
    <row r="69" spans="1:16" ht="37.5">
      <c r="A69" s="91" t="s">
        <v>1169</v>
      </c>
      <c r="B69" s="92" t="s">
        <v>1170</v>
      </c>
      <c r="C69" s="88">
        <f t="shared" si="20"/>
        <v>1050</v>
      </c>
      <c r="D69" s="88">
        <f t="shared" si="7"/>
        <v>1200</v>
      </c>
      <c r="E69" s="88">
        <v>1500</v>
      </c>
      <c r="I69" s="81">
        <f t="shared" si="12"/>
        <v>0.7</v>
      </c>
      <c r="J69" s="78">
        <f t="shared" si="13"/>
        <v>245</v>
      </c>
      <c r="K69" s="78">
        <f t="shared" si="14"/>
        <v>280</v>
      </c>
      <c r="L69" s="81">
        <f t="shared" si="15"/>
        <v>0.8</v>
      </c>
      <c r="M69" s="78">
        <f t="shared" si="16"/>
        <v>245</v>
      </c>
      <c r="N69" s="90">
        <f t="shared" si="17"/>
        <v>0</v>
      </c>
      <c r="O69" s="90">
        <f t="shared" si="18"/>
        <v>280</v>
      </c>
      <c r="P69" s="90">
        <f t="shared" si="19"/>
        <v>0</v>
      </c>
    </row>
    <row r="70" spans="1:16">
      <c r="A70" s="91" t="s">
        <v>1171</v>
      </c>
      <c r="B70" s="92" t="s">
        <v>1172</v>
      </c>
      <c r="C70" s="88">
        <f t="shared" si="20"/>
        <v>245</v>
      </c>
      <c r="D70" s="88">
        <f t="shared" si="7"/>
        <v>280</v>
      </c>
      <c r="E70" s="89">
        <v>350</v>
      </c>
      <c r="I70" s="81" t="e">
        <f>#REF!/#REF!</f>
        <v>#REF!</v>
      </c>
      <c r="J70" s="78" t="e">
        <f>#REF!/100*70</f>
        <v>#REF!</v>
      </c>
      <c r="K70" s="78" t="e">
        <f>#REF!/100*80</f>
        <v>#REF!</v>
      </c>
      <c r="L70" s="81" t="e">
        <f>#REF!/#REF!</f>
        <v>#REF!</v>
      </c>
      <c r="M70" s="78" t="e">
        <f>#REF!*70/100</f>
        <v>#REF!</v>
      </c>
      <c r="N70" s="90" t="e">
        <f>M70-#REF!</f>
        <v>#REF!</v>
      </c>
      <c r="O70" s="90" t="e">
        <f>#REF!*80/100</f>
        <v>#REF!</v>
      </c>
      <c r="P70" s="90" t="e">
        <f>O70-#REF!</f>
        <v>#REF!</v>
      </c>
    </row>
    <row r="71" spans="1:16">
      <c r="A71" s="91" t="s">
        <v>1173</v>
      </c>
      <c r="B71" s="92" t="s">
        <v>1174</v>
      </c>
      <c r="C71" s="88">
        <f t="shared" si="20"/>
        <v>350</v>
      </c>
      <c r="D71" s="88">
        <f t="shared" si="7"/>
        <v>400</v>
      </c>
      <c r="E71" s="89">
        <v>500</v>
      </c>
      <c r="I71" s="81">
        <f t="shared" si="12"/>
        <v>0.7</v>
      </c>
      <c r="J71" s="78">
        <f t="shared" si="13"/>
        <v>455</v>
      </c>
      <c r="K71" s="78">
        <f t="shared" si="14"/>
        <v>520</v>
      </c>
      <c r="L71" s="81">
        <f t="shared" si="15"/>
        <v>0.8</v>
      </c>
      <c r="M71" s="78">
        <f t="shared" si="16"/>
        <v>455</v>
      </c>
      <c r="N71" s="90">
        <f t="shared" si="17"/>
        <v>0</v>
      </c>
      <c r="O71" s="90">
        <f t="shared" si="18"/>
        <v>520</v>
      </c>
      <c r="P71" s="90">
        <f t="shared" si="19"/>
        <v>0</v>
      </c>
    </row>
    <row r="72" spans="1:16">
      <c r="A72" s="91" t="s">
        <v>1175</v>
      </c>
      <c r="B72" s="92" t="s">
        <v>1176</v>
      </c>
      <c r="C72" s="88">
        <f t="shared" si="20"/>
        <v>455</v>
      </c>
      <c r="D72" s="88">
        <f t="shared" si="7"/>
        <v>520</v>
      </c>
      <c r="E72" s="89">
        <v>650</v>
      </c>
      <c r="I72" s="81">
        <f t="shared" si="12"/>
        <v>0.7</v>
      </c>
      <c r="J72" s="78">
        <f t="shared" si="13"/>
        <v>1050</v>
      </c>
      <c r="K72" s="78">
        <f t="shared" si="14"/>
        <v>1200</v>
      </c>
      <c r="L72" s="81">
        <f t="shared" si="15"/>
        <v>0.8</v>
      </c>
      <c r="M72" s="78">
        <f t="shared" si="16"/>
        <v>1050</v>
      </c>
      <c r="N72" s="90">
        <f t="shared" si="17"/>
        <v>0</v>
      </c>
      <c r="O72" s="90">
        <f t="shared" si="18"/>
        <v>1200</v>
      </c>
      <c r="P72" s="90">
        <f t="shared" si="19"/>
        <v>0</v>
      </c>
    </row>
    <row r="73" spans="1:16" ht="37.5">
      <c r="A73" s="91" t="s">
        <v>1177</v>
      </c>
      <c r="B73" s="93" t="s">
        <v>1178</v>
      </c>
      <c r="C73" s="88">
        <f t="shared" si="20"/>
        <v>1050</v>
      </c>
      <c r="D73" s="88">
        <f t="shared" si="7"/>
        <v>1200</v>
      </c>
      <c r="E73" s="106">
        <v>1500</v>
      </c>
      <c r="I73" s="81">
        <f t="shared" si="12"/>
        <v>0.7</v>
      </c>
      <c r="J73" s="78">
        <f t="shared" si="13"/>
        <v>245</v>
      </c>
      <c r="K73" s="78">
        <f t="shared" si="14"/>
        <v>280</v>
      </c>
      <c r="L73" s="81">
        <f t="shared" si="15"/>
        <v>0.8</v>
      </c>
      <c r="M73" s="78">
        <f t="shared" si="16"/>
        <v>245</v>
      </c>
      <c r="N73" s="90">
        <f t="shared" si="17"/>
        <v>0</v>
      </c>
      <c r="O73" s="90">
        <f t="shared" si="18"/>
        <v>280</v>
      </c>
      <c r="P73" s="90">
        <f t="shared" si="19"/>
        <v>0</v>
      </c>
    </row>
    <row r="74" spans="1:16">
      <c r="A74" s="91" t="s">
        <v>1179</v>
      </c>
      <c r="B74" s="107" t="s">
        <v>1180</v>
      </c>
      <c r="C74" s="88">
        <f t="shared" si="20"/>
        <v>245</v>
      </c>
      <c r="D74" s="88">
        <f t="shared" si="7"/>
        <v>280</v>
      </c>
      <c r="E74" s="106">
        <v>350</v>
      </c>
      <c r="I74" s="81">
        <f t="shared" si="12"/>
        <v>0.7</v>
      </c>
      <c r="J74" s="78">
        <f t="shared" si="13"/>
        <v>210</v>
      </c>
      <c r="K74" s="78">
        <f t="shared" si="14"/>
        <v>240</v>
      </c>
      <c r="L74" s="81">
        <f t="shared" si="15"/>
        <v>0.8</v>
      </c>
      <c r="M74" s="78">
        <f t="shared" si="16"/>
        <v>210</v>
      </c>
      <c r="N74" s="90">
        <f t="shared" si="17"/>
        <v>0</v>
      </c>
      <c r="O74" s="90">
        <f t="shared" si="18"/>
        <v>240</v>
      </c>
      <c r="P74" s="90">
        <f t="shared" si="19"/>
        <v>0</v>
      </c>
    </row>
    <row r="75" spans="1:16">
      <c r="A75" s="91" t="s">
        <v>1181</v>
      </c>
      <c r="B75" s="93" t="s">
        <v>1182</v>
      </c>
      <c r="C75" s="88">
        <f t="shared" si="20"/>
        <v>210</v>
      </c>
      <c r="D75" s="88">
        <f t="shared" si="7"/>
        <v>240</v>
      </c>
      <c r="E75" s="106">
        <v>300</v>
      </c>
      <c r="I75" s="81">
        <f t="shared" si="12"/>
        <v>0.7</v>
      </c>
      <c r="J75" s="78">
        <f t="shared" si="13"/>
        <v>210</v>
      </c>
      <c r="K75" s="78">
        <f t="shared" si="14"/>
        <v>240</v>
      </c>
      <c r="L75" s="81">
        <f t="shared" si="15"/>
        <v>0.8</v>
      </c>
      <c r="M75" s="78">
        <f t="shared" si="16"/>
        <v>210</v>
      </c>
      <c r="N75" s="90">
        <f t="shared" si="17"/>
        <v>0</v>
      </c>
      <c r="O75" s="90">
        <f t="shared" si="18"/>
        <v>240</v>
      </c>
      <c r="P75" s="90">
        <f t="shared" si="19"/>
        <v>0</v>
      </c>
    </row>
    <row r="76" spans="1:16" ht="37.5">
      <c r="A76" s="91" t="s">
        <v>1183</v>
      </c>
      <c r="B76" s="108" t="s">
        <v>1184</v>
      </c>
      <c r="C76" s="88">
        <f t="shared" si="20"/>
        <v>210</v>
      </c>
      <c r="D76" s="88">
        <f t="shared" si="7"/>
        <v>240</v>
      </c>
      <c r="E76" s="99">
        <v>300</v>
      </c>
      <c r="I76" s="81">
        <f t="shared" si="12"/>
        <v>0.7</v>
      </c>
      <c r="J76" s="78">
        <f t="shared" si="13"/>
        <v>245</v>
      </c>
      <c r="K76" s="78">
        <f t="shared" si="14"/>
        <v>280</v>
      </c>
      <c r="L76" s="81">
        <f t="shared" si="15"/>
        <v>0.8</v>
      </c>
      <c r="M76" s="78">
        <f t="shared" si="16"/>
        <v>245</v>
      </c>
      <c r="N76" s="90">
        <f t="shared" si="17"/>
        <v>0</v>
      </c>
      <c r="O76" s="90">
        <f t="shared" si="18"/>
        <v>280</v>
      </c>
      <c r="P76" s="90">
        <f t="shared" si="19"/>
        <v>0</v>
      </c>
    </row>
    <row r="77" spans="1:16" ht="56.25">
      <c r="A77" s="91" t="s">
        <v>1185</v>
      </c>
      <c r="B77" s="108" t="s">
        <v>1186</v>
      </c>
      <c r="C77" s="88">
        <f t="shared" si="20"/>
        <v>245</v>
      </c>
      <c r="D77" s="88">
        <f t="shared" si="7"/>
        <v>280</v>
      </c>
      <c r="E77" s="99">
        <v>350</v>
      </c>
      <c r="I77" s="81">
        <f t="shared" si="12"/>
        <v>0.7</v>
      </c>
      <c r="J77" s="78">
        <f t="shared" si="13"/>
        <v>175</v>
      </c>
      <c r="K77" s="78">
        <f t="shared" si="14"/>
        <v>200</v>
      </c>
      <c r="L77" s="81">
        <f t="shared" si="15"/>
        <v>0.8</v>
      </c>
      <c r="M77" s="78">
        <f t="shared" si="16"/>
        <v>175</v>
      </c>
      <c r="N77" s="90">
        <f t="shared" si="17"/>
        <v>0</v>
      </c>
      <c r="O77" s="90">
        <f t="shared" si="18"/>
        <v>200</v>
      </c>
      <c r="P77" s="90">
        <f t="shared" si="19"/>
        <v>0</v>
      </c>
    </row>
    <row r="78" spans="1:16" ht="37.5">
      <c r="A78" s="91" t="s">
        <v>1187</v>
      </c>
      <c r="B78" s="108" t="s">
        <v>1188</v>
      </c>
      <c r="C78" s="88">
        <f t="shared" si="20"/>
        <v>175</v>
      </c>
      <c r="D78" s="88">
        <f t="shared" si="7"/>
        <v>200</v>
      </c>
      <c r="E78" s="99">
        <v>250</v>
      </c>
      <c r="L78" s="81"/>
      <c r="N78" s="90"/>
      <c r="O78" s="90"/>
      <c r="P78" s="90"/>
    </row>
    <row r="79" spans="1:16" ht="56.25">
      <c r="A79" s="91" t="s">
        <v>1189</v>
      </c>
      <c r="B79" s="108" t="s">
        <v>1190</v>
      </c>
      <c r="C79" s="88">
        <f>E79-(E79*0.3)</f>
        <v>210</v>
      </c>
      <c r="D79" s="88">
        <f>E79-(E79*0.2)</f>
        <v>240</v>
      </c>
      <c r="E79" s="99">
        <v>300</v>
      </c>
      <c r="L79" s="81"/>
      <c r="N79" s="90"/>
      <c r="O79" s="90"/>
      <c r="P79" s="90"/>
    </row>
    <row r="80" spans="1:16">
      <c r="A80" s="91" t="s">
        <v>1191</v>
      </c>
      <c r="B80" s="108" t="s">
        <v>1192</v>
      </c>
      <c r="C80" s="88">
        <f t="shared" ref="C80:C85" si="21">E80-(E80*0.3)</f>
        <v>1050</v>
      </c>
      <c r="D80" s="88">
        <f t="shared" ref="D80:D145" si="22">E80-(E80*0.2)</f>
        <v>1200</v>
      </c>
      <c r="E80" s="99">
        <v>1500</v>
      </c>
      <c r="L80" s="81"/>
      <c r="N80" s="90"/>
      <c r="O80" s="90"/>
      <c r="P80" s="90"/>
    </row>
    <row r="81" spans="1:16">
      <c r="A81" s="91" t="s">
        <v>1193</v>
      </c>
      <c r="B81" s="108" t="s">
        <v>1194</v>
      </c>
      <c r="C81" s="88">
        <f t="shared" si="21"/>
        <v>630</v>
      </c>
      <c r="D81" s="88">
        <f t="shared" si="22"/>
        <v>720</v>
      </c>
      <c r="E81" s="99">
        <v>900</v>
      </c>
      <c r="L81" s="81"/>
      <c r="N81" s="90"/>
      <c r="O81" s="90"/>
      <c r="P81" s="90"/>
    </row>
    <row r="82" spans="1:16">
      <c r="A82" s="91" t="s">
        <v>1195</v>
      </c>
      <c r="B82" s="108" t="s">
        <v>1196</v>
      </c>
      <c r="C82" s="88">
        <f t="shared" si="21"/>
        <v>560</v>
      </c>
      <c r="D82" s="88">
        <f t="shared" si="22"/>
        <v>640</v>
      </c>
      <c r="E82" s="99">
        <v>800</v>
      </c>
      <c r="L82" s="81"/>
      <c r="N82" s="90"/>
      <c r="O82" s="90"/>
      <c r="P82" s="90"/>
    </row>
    <row r="83" spans="1:16">
      <c r="A83" s="91" t="s">
        <v>1197</v>
      </c>
      <c r="B83" s="108" t="s">
        <v>1198</v>
      </c>
      <c r="C83" s="88">
        <f t="shared" si="21"/>
        <v>245</v>
      </c>
      <c r="D83" s="88">
        <f t="shared" si="22"/>
        <v>280</v>
      </c>
      <c r="E83" s="99">
        <v>350</v>
      </c>
      <c r="L83" s="81"/>
      <c r="N83" s="90"/>
      <c r="O83" s="90"/>
      <c r="P83" s="90"/>
    </row>
    <row r="84" spans="1:16">
      <c r="A84" s="91" t="s">
        <v>1199</v>
      </c>
      <c r="B84" s="108" t="s">
        <v>1200</v>
      </c>
      <c r="C84" s="88">
        <f t="shared" si="21"/>
        <v>385</v>
      </c>
      <c r="D84" s="88">
        <f t="shared" si="22"/>
        <v>440</v>
      </c>
      <c r="E84" s="99">
        <v>550</v>
      </c>
      <c r="L84" s="81"/>
      <c r="N84" s="90"/>
      <c r="O84" s="90"/>
      <c r="P84" s="90"/>
    </row>
    <row r="85" spans="1:16">
      <c r="A85" s="91" t="s">
        <v>1201</v>
      </c>
      <c r="B85" s="108" t="s">
        <v>1202</v>
      </c>
      <c r="C85" s="88">
        <f t="shared" si="21"/>
        <v>525</v>
      </c>
      <c r="D85" s="88">
        <f t="shared" si="22"/>
        <v>600</v>
      </c>
      <c r="E85" s="99">
        <v>750</v>
      </c>
      <c r="I85" s="81" t="e">
        <f>C88/E88</f>
        <v>#DIV/0!</v>
      </c>
      <c r="J85" s="78">
        <f>E88/100*70</f>
        <v>0</v>
      </c>
      <c r="K85" s="78">
        <f>E88/100*80</f>
        <v>0</v>
      </c>
      <c r="L85" s="81" t="e">
        <f>D88/E88</f>
        <v>#DIV/0!</v>
      </c>
      <c r="M85" s="78">
        <f>E88*70/100</f>
        <v>0</v>
      </c>
      <c r="N85" s="90">
        <f>M85-C88</f>
        <v>0</v>
      </c>
      <c r="O85" s="90">
        <f>E88*80/100</f>
        <v>0</v>
      </c>
      <c r="P85" s="90">
        <f>O85-D88</f>
        <v>0</v>
      </c>
    </row>
    <row r="86" spans="1:16" ht="37.5">
      <c r="A86" s="91" t="s">
        <v>1203</v>
      </c>
      <c r="B86" s="108" t="s">
        <v>1204</v>
      </c>
      <c r="C86" s="88">
        <v>420</v>
      </c>
      <c r="D86" s="88">
        <v>480</v>
      </c>
      <c r="E86" s="109"/>
      <c r="L86" s="81"/>
      <c r="N86" s="90"/>
      <c r="O86" s="90"/>
      <c r="P86" s="90"/>
    </row>
    <row r="87" spans="1:16">
      <c r="A87" s="91" t="s">
        <v>1205</v>
      </c>
      <c r="B87" s="110" t="s">
        <v>1206</v>
      </c>
      <c r="C87" s="88">
        <v>140</v>
      </c>
      <c r="D87" s="88">
        <v>160</v>
      </c>
      <c r="E87" s="109"/>
      <c r="L87" s="81"/>
      <c r="N87" s="90"/>
      <c r="O87" s="90"/>
      <c r="P87" s="90"/>
    </row>
    <row r="88" spans="1:16">
      <c r="A88" s="365" t="s">
        <v>1207</v>
      </c>
      <c r="B88" s="366"/>
      <c r="C88" s="366"/>
      <c r="D88" s="366"/>
      <c r="E88" s="367"/>
      <c r="I88" s="81">
        <f t="shared" ref="I88:I151" si="23">C89/E89</f>
        <v>0.7</v>
      </c>
      <c r="J88" s="78">
        <f t="shared" ref="J88:J151" si="24">E89/100*70</f>
        <v>210</v>
      </c>
      <c r="K88" s="78">
        <f t="shared" ref="K88:K151" si="25">E89/100*80</f>
        <v>240</v>
      </c>
      <c r="L88" s="81">
        <f t="shared" ref="L88:L151" si="26">D89/E89</f>
        <v>0.8</v>
      </c>
      <c r="M88" s="78">
        <f t="shared" ref="M88:M151" si="27">E89*70/100</f>
        <v>210</v>
      </c>
      <c r="N88" s="90">
        <f t="shared" ref="N88:N151" si="28">M88-C89</f>
        <v>0</v>
      </c>
      <c r="O88" s="90">
        <f t="shared" ref="O88:O151" si="29">E89*80/100</f>
        <v>240</v>
      </c>
      <c r="P88" s="90">
        <f t="shared" ref="P88:P151" si="30">O88-D89</f>
        <v>0</v>
      </c>
    </row>
    <row r="89" spans="1:16">
      <c r="A89" s="91" t="s">
        <v>1208</v>
      </c>
      <c r="B89" s="111" t="s">
        <v>1209</v>
      </c>
      <c r="C89" s="88">
        <f t="shared" ref="C89:C122" si="31">E89-(E89*0.3)</f>
        <v>210</v>
      </c>
      <c r="D89" s="88">
        <f t="shared" si="22"/>
        <v>240</v>
      </c>
      <c r="E89" s="89">
        <v>300</v>
      </c>
      <c r="I89" s="81">
        <f t="shared" si="23"/>
        <v>0.7</v>
      </c>
      <c r="J89" s="78">
        <f t="shared" si="24"/>
        <v>140</v>
      </c>
      <c r="K89" s="78">
        <f t="shared" si="25"/>
        <v>160</v>
      </c>
      <c r="L89" s="81">
        <f t="shared" si="26"/>
        <v>0.8</v>
      </c>
      <c r="M89" s="78">
        <f t="shared" si="27"/>
        <v>140</v>
      </c>
      <c r="N89" s="90">
        <f t="shared" si="28"/>
        <v>0</v>
      </c>
      <c r="O89" s="90">
        <f t="shared" si="29"/>
        <v>160</v>
      </c>
      <c r="P89" s="90">
        <f t="shared" si="30"/>
        <v>0</v>
      </c>
    </row>
    <row r="90" spans="1:16">
      <c r="A90" s="91" t="s">
        <v>1210</v>
      </c>
      <c r="B90" s="111" t="s">
        <v>1211</v>
      </c>
      <c r="C90" s="88">
        <f t="shared" si="31"/>
        <v>140</v>
      </c>
      <c r="D90" s="88">
        <f t="shared" si="22"/>
        <v>160</v>
      </c>
      <c r="E90" s="89">
        <v>200</v>
      </c>
      <c r="I90" s="81">
        <f t="shared" si="23"/>
        <v>0.7</v>
      </c>
      <c r="J90" s="78">
        <f t="shared" si="24"/>
        <v>350</v>
      </c>
      <c r="K90" s="78">
        <f t="shared" si="25"/>
        <v>400</v>
      </c>
      <c r="L90" s="81">
        <f t="shared" si="26"/>
        <v>0.8</v>
      </c>
      <c r="M90" s="78">
        <f t="shared" si="27"/>
        <v>350</v>
      </c>
      <c r="N90" s="90">
        <f t="shared" si="28"/>
        <v>0</v>
      </c>
      <c r="O90" s="90">
        <f t="shared" si="29"/>
        <v>400</v>
      </c>
      <c r="P90" s="90">
        <f t="shared" si="30"/>
        <v>0</v>
      </c>
    </row>
    <row r="91" spans="1:16">
      <c r="A91" s="91" t="s">
        <v>1212</v>
      </c>
      <c r="B91" s="111" t="s">
        <v>1213</v>
      </c>
      <c r="C91" s="88">
        <f t="shared" si="31"/>
        <v>350</v>
      </c>
      <c r="D91" s="88">
        <f t="shared" si="22"/>
        <v>400</v>
      </c>
      <c r="E91" s="89">
        <v>500</v>
      </c>
      <c r="I91" s="81">
        <f t="shared" si="23"/>
        <v>0.7</v>
      </c>
      <c r="J91" s="78">
        <f t="shared" si="24"/>
        <v>140</v>
      </c>
      <c r="K91" s="78">
        <f t="shared" si="25"/>
        <v>160</v>
      </c>
      <c r="L91" s="81">
        <f t="shared" si="26"/>
        <v>0.8</v>
      </c>
      <c r="M91" s="78">
        <f t="shared" si="27"/>
        <v>140</v>
      </c>
      <c r="N91" s="90">
        <f t="shared" si="28"/>
        <v>0</v>
      </c>
      <c r="O91" s="90">
        <f t="shared" si="29"/>
        <v>160</v>
      </c>
      <c r="P91" s="90">
        <f t="shared" si="30"/>
        <v>0</v>
      </c>
    </row>
    <row r="92" spans="1:16">
      <c r="A92" s="91" t="s">
        <v>1214</v>
      </c>
      <c r="B92" s="111" t="s">
        <v>1215</v>
      </c>
      <c r="C92" s="88">
        <f t="shared" si="31"/>
        <v>140</v>
      </c>
      <c r="D92" s="88">
        <f t="shared" si="22"/>
        <v>160</v>
      </c>
      <c r="E92" s="89">
        <v>200</v>
      </c>
      <c r="I92" s="81">
        <f t="shared" si="23"/>
        <v>0.7</v>
      </c>
      <c r="J92" s="78">
        <f t="shared" si="24"/>
        <v>350</v>
      </c>
      <c r="K92" s="78">
        <f t="shared" si="25"/>
        <v>400</v>
      </c>
      <c r="L92" s="81">
        <f t="shared" si="26"/>
        <v>0.8</v>
      </c>
      <c r="M92" s="78">
        <f t="shared" si="27"/>
        <v>350</v>
      </c>
      <c r="N92" s="90">
        <f t="shared" si="28"/>
        <v>0</v>
      </c>
      <c r="O92" s="90">
        <f t="shared" si="29"/>
        <v>400</v>
      </c>
      <c r="P92" s="90">
        <f t="shared" si="30"/>
        <v>0</v>
      </c>
    </row>
    <row r="93" spans="1:16">
      <c r="A93" s="91" t="s">
        <v>1216</v>
      </c>
      <c r="B93" s="111" t="s">
        <v>1217</v>
      </c>
      <c r="C93" s="88">
        <f t="shared" si="31"/>
        <v>350</v>
      </c>
      <c r="D93" s="88">
        <f t="shared" si="22"/>
        <v>400</v>
      </c>
      <c r="E93" s="89">
        <v>500</v>
      </c>
      <c r="I93" s="81">
        <f t="shared" si="23"/>
        <v>0.7</v>
      </c>
      <c r="J93" s="78">
        <f t="shared" si="24"/>
        <v>700</v>
      </c>
      <c r="K93" s="78">
        <f t="shared" si="25"/>
        <v>800</v>
      </c>
      <c r="L93" s="81">
        <f t="shared" si="26"/>
        <v>0.8</v>
      </c>
      <c r="M93" s="78">
        <f t="shared" si="27"/>
        <v>700</v>
      </c>
      <c r="N93" s="90">
        <f t="shared" si="28"/>
        <v>0</v>
      </c>
      <c r="O93" s="90">
        <f t="shared" si="29"/>
        <v>800</v>
      </c>
      <c r="P93" s="90">
        <f t="shared" si="30"/>
        <v>0</v>
      </c>
    </row>
    <row r="94" spans="1:16" ht="37.5">
      <c r="A94" s="91" t="s">
        <v>1218</v>
      </c>
      <c r="B94" s="111" t="s">
        <v>1219</v>
      </c>
      <c r="C94" s="88">
        <f t="shared" si="31"/>
        <v>700</v>
      </c>
      <c r="D94" s="88">
        <f t="shared" si="22"/>
        <v>800</v>
      </c>
      <c r="E94" s="89">
        <v>1000</v>
      </c>
      <c r="I94" s="81">
        <f t="shared" si="23"/>
        <v>0.7</v>
      </c>
      <c r="J94" s="78">
        <f t="shared" si="24"/>
        <v>210</v>
      </c>
      <c r="K94" s="78">
        <f t="shared" si="25"/>
        <v>240</v>
      </c>
      <c r="L94" s="81">
        <f t="shared" si="26"/>
        <v>0.8</v>
      </c>
      <c r="M94" s="78">
        <f t="shared" si="27"/>
        <v>210</v>
      </c>
      <c r="N94" s="90">
        <f t="shared" si="28"/>
        <v>0</v>
      </c>
      <c r="O94" s="90">
        <f t="shared" si="29"/>
        <v>240</v>
      </c>
      <c r="P94" s="90">
        <f t="shared" si="30"/>
        <v>0</v>
      </c>
    </row>
    <row r="95" spans="1:16">
      <c r="A95" s="91" t="s">
        <v>1220</v>
      </c>
      <c r="B95" s="112" t="s">
        <v>1221</v>
      </c>
      <c r="C95" s="88">
        <f t="shared" si="31"/>
        <v>210</v>
      </c>
      <c r="D95" s="88">
        <f t="shared" si="22"/>
        <v>240</v>
      </c>
      <c r="E95" s="113">
        <v>300</v>
      </c>
      <c r="I95" s="81">
        <f t="shared" si="23"/>
        <v>0.7</v>
      </c>
      <c r="J95" s="78">
        <f t="shared" si="24"/>
        <v>105</v>
      </c>
      <c r="K95" s="78">
        <f t="shared" si="25"/>
        <v>120</v>
      </c>
      <c r="L95" s="81">
        <f t="shared" si="26"/>
        <v>0.8</v>
      </c>
      <c r="M95" s="78">
        <f t="shared" si="27"/>
        <v>105</v>
      </c>
      <c r="N95" s="90">
        <f t="shared" si="28"/>
        <v>0</v>
      </c>
      <c r="O95" s="90">
        <f t="shared" si="29"/>
        <v>120</v>
      </c>
      <c r="P95" s="90">
        <f t="shared" si="30"/>
        <v>0</v>
      </c>
    </row>
    <row r="96" spans="1:16">
      <c r="A96" s="91" t="s">
        <v>1222</v>
      </c>
      <c r="B96" s="111" t="s">
        <v>1223</v>
      </c>
      <c r="C96" s="88">
        <f t="shared" si="31"/>
        <v>105</v>
      </c>
      <c r="D96" s="88">
        <f t="shared" si="22"/>
        <v>120</v>
      </c>
      <c r="E96" s="89">
        <v>150</v>
      </c>
      <c r="I96" s="81">
        <f t="shared" si="23"/>
        <v>0.7</v>
      </c>
      <c r="J96" s="78">
        <f t="shared" si="24"/>
        <v>910</v>
      </c>
      <c r="K96" s="78">
        <f t="shared" si="25"/>
        <v>1040</v>
      </c>
      <c r="L96" s="81">
        <f t="shared" si="26"/>
        <v>0.8</v>
      </c>
      <c r="M96" s="78">
        <f t="shared" si="27"/>
        <v>910</v>
      </c>
      <c r="N96" s="90">
        <f t="shared" si="28"/>
        <v>0</v>
      </c>
      <c r="O96" s="90">
        <f t="shared" si="29"/>
        <v>1040</v>
      </c>
      <c r="P96" s="90">
        <f t="shared" si="30"/>
        <v>0</v>
      </c>
    </row>
    <row r="97" spans="1:16">
      <c r="A97" s="91" t="s">
        <v>1224</v>
      </c>
      <c r="B97" s="111" t="s">
        <v>1225</v>
      </c>
      <c r="C97" s="88">
        <f t="shared" si="31"/>
        <v>910</v>
      </c>
      <c r="D97" s="88">
        <f t="shared" si="22"/>
        <v>1040</v>
      </c>
      <c r="E97" s="89">
        <v>1300</v>
      </c>
      <c r="I97" s="81">
        <f t="shared" si="23"/>
        <v>0.7</v>
      </c>
      <c r="J97" s="78">
        <f t="shared" si="24"/>
        <v>105</v>
      </c>
      <c r="K97" s="78">
        <f t="shared" si="25"/>
        <v>120</v>
      </c>
      <c r="L97" s="81">
        <f t="shared" si="26"/>
        <v>0.8</v>
      </c>
      <c r="M97" s="78">
        <f t="shared" si="27"/>
        <v>105</v>
      </c>
      <c r="N97" s="90">
        <f t="shared" si="28"/>
        <v>0</v>
      </c>
      <c r="O97" s="90">
        <f t="shared" si="29"/>
        <v>120</v>
      </c>
      <c r="P97" s="90">
        <f t="shared" si="30"/>
        <v>0</v>
      </c>
    </row>
    <row r="98" spans="1:16">
      <c r="A98" s="91" t="s">
        <v>1226</v>
      </c>
      <c r="B98" s="111" t="s">
        <v>1227</v>
      </c>
      <c r="C98" s="88">
        <f t="shared" si="31"/>
        <v>105</v>
      </c>
      <c r="D98" s="88">
        <f t="shared" si="22"/>
        <v>120</v>
      </c>
      <c r="E98" s="89">
        <v>150</v>
      </c>
      <c r="I98" s="81">
        <f t="shared" si="23"/>
        <v>0.7</v>
      </c>
      <c r="J98" s="78">
        <f t="shared" si="24"/>
        <v>245</v>
      </c>
      <c r="K98" s="78">
        <f t="shared" si="25"/>
        <v>280</v>
      </c>
      <c r="L98" s="81">
        <f t="shared" si="26"/>
        <v>0.8</v>
      </c>
      <c r="M98" s="78">
        <f t="shared" si="27"/>
        <v>245</v>
      </c>
      <c r="N98" s="90">
        <f t="shared" si="28"/>
        <v>0</v>
      </c>
      <c r="O98" s="90">
        <f t="shared" si="29"/>
        <v>280</v>
      </c>
      <c r="P98" s="90">
        <f t="shared" si="30"/>
        <v>0</v>
      </c>
    </row>
    <row r="99" spans="1:16">
      <c r="A99" s="91" t="s">
        <v>1228</v>
      </c>
      <c r="B99" s="111" t="s">
        <v>196</v>
      </c>
      <c r="C99" s="88">
        <f t="shared" si="31"/>
        <v>245</v>
      </c>
      <c r="D99" s="88">
        <f t="shared" si="22"/>
        <v>280</v>
      </c>
      <c r="E99" s="89">
        <v>350</v>
      </c>
      <c r="I99" s="81">
        <f t="shared" si="23"/>
        <v>0.7</v>
      </c>
      <c r="J99" s="78">
        <f t="shared" si="24"/>
        <v>280</v>
      </c>
      <c r="K99" s="78">
        <f t="shared" si="25"/>
        <v>320</v>
      </c>
      <c r="L99" s="81">
        <f t="shared" si="26"/>
        <v>0.8</v>
      </c>
      <c r="M99" s="78">
        <f t="shared" si="27"/>
        <v>280</v>
      </c>
      <c r="N99" s="90">
        <f t="shared" si="28"/>
        <v>0</v>
      </c>
      <c r="O99" s="90">
        <f t="shared" si="29"/>
        <v>320</v>
      </c>
      <c r="P99" s="90">
        <f t="shared" si="30"/>
        <v>0</v>
      </c>
    </row>
    <row r="100" spans="1:16">
      <c r="A100" s="91" t="s">
        <v>1229</v>
      </c>
      <c r="B100" s="111" t="s">
        <v>195</v>
      </c>
      <c r="C100" s="88">
        <f t="shared" si="31"/>
        <v>280</v>
      </c>
      <c r="D100" s="88">
        <f t="shared" si="22"/>
        <v>320</v>
      </c>
      <c r="E100" s="89">
        <v>400</v>
      </c>
      <c r="I100" s="81">
        <f t="shared" si="23"/>
        <v>0.7</v>
      </c>
      <c r="J100" s="78">
        <f t="shared" si="24"/>
        <v>245</v>
      </c>
      <c r="K100" s="78">
        <f t="shared" si="25"/>
        <v>280</v>
      </c>
      <c r="L100" s="81">
        <f t="shared" si="26"/>
        <v>0.8</v>
      </c>
      <c r="M100" s="78">
        <f t="shared" si="27"/>
        <v>245</v>
      </c>
      <c r="N100" s="90">
        <f t="shared" si="28"/>
        <v>0</v>
      </c>
      <c r="O100" s="90">
        <f t="shared" si="29"/>
        <v>280</v>
      </c>
      <c r="P100" s="90">
        <f t="shared" si="30"/>
        <v>0</v>
      </c>
    </row>
    <row r="101" spans="1:16">
      <c r="A101" s="91" t="s">
        <v>1230</v>
      </c>
      <c r="B101" s="111" t="s">
        <v>1231</v>
      </c>
      <c r="C101" s="88">
        <f t="shared" si="31"/>
        <v>245</v>
      </c>
      <c r="D101" s="88">
        <f t="shared" si="22"/>
        <v>280</v>
      </c>
      <c r="E101" s="89">
        <v>350</v>
      </c>
      <c r="I101" s="81">
        <f t="shared" si="23"/>
        <v>0.7</v>
      </c>
      <c r="J101" s="78">
        <f t="shared" si="24"/>
        <v>210</v>
      </c>
      <c r="K101" s="78">
        <f t="shared" si="25"/>
        <v>240</v>
      </c>
      <c r="L101" s="81">
        <f t="shared" si="26"/>
        <v>0.8</v>
      </c>
      <c r="M101" s="78">
        <f t="shared" si="27"/>
        <v>210</v>
      </c>
      <c r="N101" s="90">
        <f t="shared" si="28"/>
        <v>0</v>
      </c>
      <c r="O101" s="90">
        <f t="shared" si="29"/>
        <v>240</v>
      </c>
      <c r="P101" s="90">
        <f t="shared" si="30"/>
        <v>0</v>
      </c>
    </row>
    <row r="102" spans="1:16" ht="37.5">
      <c r="A102" s="91" t="s">
        <v>1232</v>
      </c>
      <c r="B102" s="111" t="s">
        <v>1233</v>
      </c>
      <c r="C102" s="88">
        <f t="shared" si="31"/>
        <v>210</v>
      </c>
      <c r="D102" s="88">
        <f t="shared" si="22"/>
        <v>240</v>
      </c>
      <c r="E102" s="89">
        <v>300</v>
      </c>
      <c r="I102" s="81">
        <f t="shared" si="23"/>
        <v>0.7</v>
      </c>
      <c r="J102" s="78">
        <f t="shared" si="24"/>
        <v>280</v>
      </c>
      <c r="K102" s="78">
        <f t="shared" si="25"/>
        <v>320</v>
      </c>
      <c r="L102" s="81">
        <f t="shared" si="26"/>
        <v>0.8</v>
      </c>
      <c r="M102" s="78">
        <f t="shared" si="27"/>
        <v>280</v>
      </c>
      <c r="N102" s="90">
        <f t="shared" si="28"/>
        <v>0</v>
      </c>
      <c r="O102" s="90">
        <f t="shared" si="29"/>
        <v>320</v>
      </c>
      <c r="P102" s="90">
        <f t="shared" si="30"/>
        <v>0</v>
      </c>
    </row>
    <row r="103" spans="1:16">
      <c r="A103" s="91" t="s">
        <v>1234</v>
      </c>
      <c r="B103" s="111" t="s">
        <v>1235</v>
      </c>
      <c r="C103" s="88">
        <f t="shared" si="31"/>
        <v>280</v>
      </c>
      <c r="D103" s="88">
        <f t="shared" si="22"/>
        <v>320</v>
      </c>
      <c r="E103" s="89">
        <v>400</v>
      </c>
      <c r="I103" s="81">
        <f t="shared" si="23"/>
        <v>0.7</v>
      </c>
      <c r="J103" s="78">
        <f t="shared" si="24"/>
        <v>119</v>
      </c>
      <c r="K103" s="78">
        <f t="shared" si="25"/>
        <v>136</v>
      </c>
      <c r="L103" s="81">
        <f t="shared" si="26"/>
        <v>0.8</v>
      </c>
      <c r="M103" s="78">
        <f t="shared" si="27"/>
        <v>119</v>
      </c>
      <c r="N103" s="90">
        <f t="shared" si="28"/>
        <v>0</v>
      </c>
      <c r="O103" s="90">
        <f t="shared" si="29"/>
        <v>136</v>
      </c>
      <c r="P103" s="90">
        <f t="shared" si="30"/>
        <v>0</v>
      </c>
    </row>
    <row r="104" spans="1:16">
      <c r="A104" s="91" t="s">
        <v>1236</v>
      </c>
      <c r="B104" s="111" t="s">
        <v>885</v>
      </c>
      <c r="C104" s="88">
        <f t="shared" si="31"/>
        <v>119</v>
      </c>
      <c r="D104" s="88">
        <f t="shared" si="22"/>
        <v>136</v>
      </c>
      <c r="E104" s="89">
        <v>170</v>
      </c>
      <c r="I104" s="81">
        <f t="shared" si="23"/>
        <v>0.7</v>
      </c>
      <c r="J104" s="78">
        <f t="shared" si="24"/>
        <v>1470</v>
      </c>
      <c r="K104" s="78">
        <f t="shared" si="25"/>
        <v>1680</v>
      </c>
      <c r="L104" s="81">
        <f t="shared" si="26"/>
        <v>0.8</v>
      </c>
      <c r="M104" s="78">
        <f t="shared" si="27"/>
        <v>1470</v>
      </c>
      <c r="N104" s="90">
        <f t="shared" si="28"/>
        <v>0</v>
      </c>
      <c r="O104" s="90">
        <f t="shared" si="29"/>
        <v>1680</v>
      </c>
      <c r="P104" s="90">
        <f t="shared" si="30"/>
        <v>0</v>
      </c>
    </row>
    <row r="105" spans="1:16" ht="37.5">
      <c r="A105" s="91" t="s">
        <v>1237</v>
      </c>
      <c r="B105" s="111" t="s">
        <v>1238</v>
      </c>
      <c r="C105" s="88">
        <f t="shared" si="31"/>
        <v>1470</v>
      </c>
      <c r="D105" s="88">
        <f t="shared" si="22"/>
        <v>1680</v>
      </c>
      <c r="E105" s="89">
        <v>2100</v>
      </c>
      <c r="I105" s="81">
        <f t="shared" si="23"/>
        <v>0.7</v>
      </c>
      <c r="J105" s="78">
        <f t="shared" si="24"/>
        <v>245</v>
      </c>
      <c r="K105" s="78">
        <f t="shared" si="25"/>
        <v>280</v>
      </c>
      <c r="L105" s="81">
        <f t="shared" si="26"/>
        <v>0.8</v>
      </c>
      <c r="M105" s="78">
        <f t="shared" si="27"/>
        <v>245</v>
      </c>
      <c r="N105" s="90">
        <f t="shared" si="28"/>
        <v>0</v>
      </c>
      <c r="O105" s="90">
        <f t="shared" si="29"/>
        <v>280</v>
      </c>
      <c r="P105" s="90">
        <f t="shared" si="30"/>
        <v>0</v>
      </c>
    </row>
    <row r="106" spans="1:16">
      <c r="A106" s="91" t="s">
        <v>1239</v>
      </c>
      <c r="B106" s="111" t="s">
        <v>1240</v>
      </c>
      <c r="C106" s="88">
        <f t="shared" si="31"/>
        <v>245</v>
      </c>
      <c r="D106" s="88">
        <f t="shared" si="22"/>
        <v>280</v>
      </c>
      <c r="E106" s="89">
        <v>350</v>
      </c>
      <c r="I106" s="81">
        <f t="shared" si="23"/>
        <v>0.7</v>
      </c>
      <c r="J106" s="78">
        <f t="shared" si="24"/>
        <v>770</v>
      </c>
      <c r="K106" s="78">
        <f t="shared" si="25"/>
        <v>880</v>
      </c>
      <c r="L106" s="81">
        <f t="shared" si="26"/>
        <v>0.8</v>
      </c>
      <c r="M106" s="78">
        <f t="shared" si="27"/>
        <v>770</v>
      </c>
      <c r="N106" s="90">
        <f t="shared" si="28"/>
        <v>0</v>
      </c>
      <c r="O106" s="90">
        <f t="shared" si="29"/>
        <v>880</v>
      </c>
      <c r="P106" s="90">
        <f t="shared" si="30"/>
        <v>0</v>
      </c>
    </row>
    <row r="107" spans="1:16" ht="37.5">
      <c r="A107" s="91" t="s">
        <v>1241</v>
      </c>
      <c r="B107" s="111" t="s">
        <v>1242</v>
      </c>
      <c r="C107" s="88">
        <f t="shared" si="31"/>
        <v>770</v>
      </c>
      <c r="D107" s="88">
        <f t="shared" si="22"/>
        <v>880</v>
      </c>
      <c r="E107" s="114">
        <v>1100</v>
      </c>
      <c r="I107" s="81">
        <f t="shared" si="23"/>
        <v>0.7</v>
      </c>
      <c r="J107" s="78">
        <f t="shared" si="24"/>
        <v>350</v>
      </c>
      <c r="K107" s="78">
        <f t="shared" si="25"/>
        <v>400</v>
      </c>
      <c r="L107" s="81">
        <f t="shared" si="26"/>
        <v>0.8</v>
      </c>
      <c r="M107" s="78">
        <f t="shared" si="27"/>
        <v>350</v>
      </c>
      <c r="N107" s="90">
        <f t="shared" si="28"/>
        <v>0</v>
      </c>
      <c r="O107" s="90">
        <f t="shared" si="29"/>
        <v>400</v>
      </c>
      <c r="P107" s="90">
        <f t="shared" si="30"/>
        <v>0</v>
      </c>
    </row>
    <row r="108" spans="1:16">
      <c r="A108" s="91" t="s">
        <v>1243</v>
      </c>
      <c r="B108" s="111" t="s">
        <v>1244</v>
      </c>
      <c r="C108" s="88">
        <f t="shared" si="31"/>
        <v>350</v>
      </c>
      <c r="D108" s="88">
        <f t="shared" si="22"/>
        <v>400</v>
      </c>
      <c r="E108" s="89">
        <v>500</v>
      </c>
      <c r="I108" s="81">
        <f t="shared" si="23"/>
        <v>0.7</v>
      </c>
      <c r="J108" s="78">
        <f t="shared" si="24"/>
        <v>350</v>
      </c>
      <c r="K108" s="78">
        <f t="shared" si="25"/>
        <v>400</v>
      </c>
      <c r="L108" s="81">
        <f t="shared" si="26"/>
        <v>0.8</v>
      </c>
      <c r="M108" s="78">
        <f t="shared" si="27"/>
        <v>350</v>
      </c>
      <c r="N108" s="90">
        <f t="shared" si="28"/>
        <v>0</v>
      </c>
      <c r="O108" s="90">
        <f t="shared" si="29"/>
        <v>400</v>
      </c>
      <c r="P108" s="90">
        <f t="shared" si="30"/>
        <v>0</v>
      </c>
    </row>
    <row r="109" spans="1:16">
      <c r="A109" s="91" t="s">
        <v>1245</v>
      </c>
      <c r="B109" s="111" t="s">
        <v>1246</v>
      </c>
      <c r="C109" s="88">
        <f t="shared" si="31"/>
        <v>350</v>
      </c>
      <c r="D109" s="88">
        <f t="shared" si="22"/>
        <v>400</v>
      </c>
      <c r="E109" s="89">
        <v>500</v>
      </c>
      <c r="I109" s="81">
        <f t="shared" si="23"/>
        <v>0.7</v>
      </c>
      <c r="J109" s="78">
        <f t="shared" si="24"/>
        <v>140</v>
      </c>
      <c r="K109" s="78">
        <f t="shared" si="25"/>
        <v>160</v>
      </c>
      <c r="L109" s="81">
        <f t="shared" si="26"/>
        <v>0.8</v>
      </c>
      <c r="M109" s="78">
        <f t="shared" si="27"/>
        <v>140</v>
      </c>
      <c r="N109" s="90">
        <f t="shared" si="28"/>
        <v>0</v>
      </c>
      <c r="O109" s="90">
        <f t="shared" si="29"/>
        <v>160</v>
      </c>
      <c r="P109" s="90">
        <f t="shared" si="30"/>
        <v>0</v>
      </c>
    </row>
    <row r="110" spans="1:16">
      <c r="A110" s="91" t="s">
        <v>1247</v>
      </c>
      <c r="B110" s="111" t="s">
        <v>1248</v>
      </c>
      <c r="C110" s="88">
        <f t="shared" si="31"/>
        <v>140</v>
      </c>
      <c r="D110" s="88">
        <f t="shared" si="22"/>
        <v>160</v>
      </c>
      <c r="E110" s="89">
        <v>200</v>
      </c>
      <c r="I110" s="81">
        <f t="shared" si="23"/>
        <v>0.7</v>
      </c>
      <c r="J110" s="78">
        <f t="shared" si="24"/>
        <v>350</v>
      </c>
      <c r="K110" s="78">
        <f t="shared" si="25"/>
        <v>400</v>
      </c>
      <c r="L110" s="81">
        <f t="shared" si="26"/>
        <v>0.8</v>
      </c>
      <c r="M110" s="78">
        <f t="shared" si="27"/>
        <v>350</v>
      </c>
      <c r="N110" s="90">
        <f t="shared" si="28"/>
        <v>0</v>
      </c>
      <c r="O110" s="90">
        <f t="shared" si="29"/>
        <v>400</v>
      </c>
      <c r="P110" s="90">
        <f t="shared" si="30"/>
        <v>0</v>
      </c>
    </row>
    <row r="111" spans="1:16" ht="37.5">
      <c r="A111" s="91" t="s">
        <v>1249</v>
      </c>
      <c r="B111" s="111" t="s">
        <v>1250</v>
      </c>
      <c r="C111" s="88">
        <f t="shared" si="31"/>
        <v>350</v>
      </c>
      <c r="D111" s="88">
        <f t="shared" si="22"/>
        <v>400</v>
      </c>
      <c r="E111" s="89">
        <v>500</v>
      </c>
      <c r="I111" s="81">
        <f t="shared" si="23"/>
        <v>0.7</v>
      </c>
      <c r="J111" s="78">
        <f t="shared" si="24"/>
        <v>105</v>
      </c>
      <c r="K111" s="78">
        <f t="shared" si="25"/>
        <v>120</v>
      </c>
      <c r="L111" s="81">
        <f t="shared" si="26"/>
        <v>0.8</v>
      </c>
      <c r="M111" s="78">
        <f t="shared" si="27"/>
        <v>105</v>
      </c>
      <c r="N111" s="90">
        <f t="shared" si="28"/>
        <v>0</v>
      </c>
      <c r="O111" s="90">
        <f t="shared" si="29"/>
        <v>120</v>
      </c>
      <c r="P111" s="90">
        <f t="shared" si="30"/>
        <v>0</v>
      </c>
    </row>
    <row r="112" spans="1:16" ht="37.5">
      <c r="A112" s="91" t="s">
        <v>1251</v>
      </c>
      <c r="B112" s="111" t="s">
        <v>1252</v>
      </c>
      <c r="C112" s="88">
        <f t="shared" si="31"/>
        <v>105</v>
      </c>
      <c r="D112" s="88">
        <f t="shared" si="22"/>
        <v>120</v>
      </c>
      <c r="E112" s="89">
        <v>150</v>
      </c>
      <c r="I112" s="81">
        <f t="shared" si="23"/>
        <v>0.7</v>
      </c>
      <c r="J112" s="78">
        <f t="shared" si="24"/>
        <v>245</v>
      </c>
      <c r="K112" s="78">
        <f t="shared" si="25"/>
        <v>280</v>
      </c>
      <c r="L112" s="81">
        <f t="shared" si="26"/>
        <v>0.8</v>
      </c>
      <c r="M112" s="78">
        <f t="shared" si="27"/>
        <v>245</v>
      </c>
      <c r="N112" s="90">
        <f t="shared" si="28"/>
        <v>0</v>
      </c>
      <c r="O112" s="90">
        <f t="shared" si="29"/>
        <v>280</v>
      </c>
      <c r="P112" s="90">
        <f t="shared" si="30"/>
        <v>0</v>
      </c>
    </row>
    <row r="113" spans="1:20" ht="37.5">
      <c r="A113" s="91" t="s">
        <v>1253</v>
      </c>
      <c r="B113" s="111" t="s">
        <v>1254</v>
      </c>
      <c r="C113" s="88">
        <f t="shared" si="31"/>
        <v>245</v>
      </c>
      <c r="D113" s="88">
        <f t="shared" si="22"/>
        <v>280</v>
      </c>
      <c r="E113" s="89">
        <v>350</v>
      </c>
      <c r="I113" s="81">
        <f t="shared" si="23"/>
        <v>0.7</v>
      </c>
      <c r="J113" s="78">
        <f t="shared" si="24"/>
        <v>560</v>
      </c>
      <c r="K113" s="78">
        <f t="shared" si="25"/>
        <v>640</v>
      </c>
      <c r="L113" s="81">
        <f t="shared" si="26"/>
        <v>0.8</v>
      </c>
      <c r="M113" s="78">
        <f t="shared" si="27"/>
        <v>560</v>
      </c>
      <c r="N113" s="90">
        <f t="shared" si="28"/>
        <v>0</v>
      </c>
      <c r="O113" s="90">
        <f t="shared" si="29"/>
        <v>640</v>
      </c>
      <c r="P113" s="90">
        <f t="shared" si="30"/>
        <v>0</v>
      </c>
    </row>
    <row r="114" spans="1:20" ht="37.5">
      <c r="A114" s="91" t="s">
        <v>1255</v>
      </c>
      <c r="B114" s="111" t="s">
        <v>1256</v>
      </c>
      <c r="C114" s="88">
        <f t="shared" si="31"/>
        <v>560</v>
      </c>
      <c r="D114" s="88">
        <f t="shared" si="22"/>
        <v>640</v>
      </c>
      <c r="E114" s="89">
        <v>800</v>
      </c>
      <c r="I114" s="81">
        <f t="shared" si="23"/>
        <v>0.7</v>
      </c>
      <c r="J114" s="78">
        <f t="shared" si="24"/>
        <v>280</v>
      </c>
      <c r="K114" s="78">
        <f t="shared" si="25"/>
        <v>320</v>
      </c>
      <c r="L114" s="81">
        <f t="shared" si="26"/>
        <v>0.8</v>
      </c>
      <c r="M114" s="78">
        <f t="shared" si="27"/>
        <v>280</v>
      </c>
      <c r="N114" s="90">
        <f t="shared" si="28"/>
        <v>0</v>
      </c>
      <c r="O114" s="90">
        <f t="shared" si="29"/>
        <v>320</v>
      </c>
      <c r="P114" s="90">
        <f t="shared" si="30"/>
        <v>0</v>
      </c>
    </row>
    <row r="115" spans="1:20" s="103" customFormat="1">
      <c r="A115" s="91" t="s">
        <v>1257</v>
      </c>
      <c r="B115" s="111" t="s">
        <v>1258</v>
      </c>
      <c r="C115" s="88">
        <f t="shared" si="31"/>
        <v>280</v>
      </c>
      <c r="D115" s="88">
        <f t="shared" si="22"/>
        <v>320</v>
      </c>
      <c r="E115" s="89">
        <v>400</v>
      </c>
      <c r="F115" s="100"/>
      <c r="G115" s="100"/>
      <c r="H115" s="100"/>
      <c r="I115" s="101">
        <f t="shared" si="23"/>
        <v>0.7</v>
      </c>
      <c r="J115" s="100">
        <f t="shared" si="24"/>
        <v>630</v>
      </c>
      <c r="K115" s="100">
        <f t="shared" si="25"/>
        <v>720</v>
      </c>
      <c r="L115" s="101">
        <f t="shared" si="26"/>
        <v>0.8</v>
      </c>
      <c r="M115" s="100">
        <f t="shared" si="27"/>
        <v>630</v>
      </c>
      <c r="N115" s="102">
        <f t="shared" si="28"/>
        <v>0</v>
      </c>
      <c r="O115" s="102">
        <f t="shared" si="29"/>
        <v>720</v>
      </c>
      <c r="P115" s="102">
        <f t="shared" si="30"/>
        <v>0</v>
      </c>
      <c r="Q115" s="100"/>
      <c r="R115" s="100"/>
      <c r="S115" s="100"/>
      <c r="T115" s="100"/>
    </row>
    <row r="116" spans="1:20">
      <c r="A116" s="96" t="s">
        <v>1259</v>
      </c>
      <c r="B116" s="97" t="s">
        <v>1260</v>
      </c>
      <c r="C116" s="98">
        <f t="shared" si="31"/>
        <v>630</v>
      </c>
      <c r="D116" s="98">
        <f t="shared" si="22"/>
        <v>720</v>
      </c>
      <c r="E116" s="99">
        <v>900</v>
      </c>
      <c r="I116" s="81">
        <f t="shared" si="23"/>
        <v>0.7</v>
      </c>
      <c r="J116" s="78">
        <f t="shared" si="24"/>
        <v>175</v>
      </c>
      <c r="K116" s="78">
        <f t="shared" si="25"/>
        <v>200</v>
      </c>
      <c r="L116" s="81">
        <f t="shared" si="26"/>
        <v>0.8</v>
      </c>
      <c r="M116" s="78">
        <f t="shared" si="27"/>
        <v>175</v>
      </c>
      <c r="N116" s="90">
        <f t="shared" si="28"/>
        <v>0</v>
      </c>
      <c r="O116" s="90">
        <f t="shared" si="29"/>
        <v>200</v>
      </c>
      <c r="P116" s="90">
        <f t="shared" si="30"/>
        <v>0</v>
      </c>
    </row>
    <row r="117" spans="1:20">
      <c r="A117" s="91" t="s">
        <v>1261</v>
      </c>
      <c r="B117" s="111" t="s">
        <v>870</v>
      </c>
      <c r="C117" s="88">
        <f t="shared" si="31"/>
        <v>175</v>
      </c>
      <c r="D117" s="88">
        <f t="shared" si="22"/>
        <v>200</v>
      </c>
      <c r="E117" s="89">
        <v>250</v>
      </c>
      <c r="I117" s="81">
        <f t="shared" si="23"/>
        <v>0.7</v>
      </c>
      <c r="J117" s="78">
        <f t="shared" si="24"/>
        <v>560</v>
      </c>
      <c r="K117" s="78">
        <f t="shared" si="25"/>
        <v>640</v>
      </c>
      <c r="L117" s="81">
        <f t="shared" si="26"/>
        <v>0.8</v>
      </c>
      <c r="M117" s="78">
        <f t="shared" si="27"/>
        <v>560</v>
      </c>
      <c r="N117" s="90">
        <f t="shared" si="28"/>
        <v>0</v>
      </c>
      <c r="O117" s="90">
        <f t="shared" si="29"/>
        <v>640</v>
      </c>
      <c r="P117" s="90">
        <f t="shared" si="30"/>
        <v>0</v>
      </c>
    </row>
    <row r="118" spans="1:20" ht="37.5">
      <c r="A118" s="91" t="s">
        <v>1262</v>
      </c>
      <c r="B118" s="111" t="s">
        <v>1263</v>
      </c>
      <c r="C118" s="88">
        <f t="shared" si="31"/>
        <v>560</v>
      </c>
      <c r="D118" s="88">
        <f t="shared" si="22"/>
        <v>640</v>
      </c>
      <c r="E118" s="89">
        <v>800</v>
      </c>
      <c r="I118" s="81">
        <f t="shared" si="23"/>
        <v>0.7</v>
      </c>
      <c r="J118" s="78">
        <f t="shared" si="24"/>
        <v>1540</v>
      </c>
      <c r="K118" s="78">
        <f t="shared" si="25"/>
        <v>1760</v>
      </c>
      <c r="L118" s="81">
        <f t="shared" si="26"/>
        <v>0.8</v>
      </c>
      <c r="M118" s="78">
        <f t="shared" si="27"/>
        <v>1540</v>
      </c>
      <c r="N118" s="90">
        <f t="shared" si="28"/>
        <v>0</v>
      </c>
      <c r="O118" s="90">
        <f t="shared" si="29"/>
        <v>1760</v>
      </c>
      <c r="P118" s="90">
        <f t="shared" si="30"/>
        <v>0</v>
      </c>
    </row>
    <row r="119" spans="1:20" ht="37.5">
      <c r="A119" s="91" t="s">
        <v>1264</v>
      </c>
      <c r="B119" s="111" t="s">
        <v>867</v>
      </c>
      <c r="C119" s="88">
        <f t="shared" si="31"/>
        <v>1540</v>
      </c>
      <c r="D119" s="88">
        <f t="shared" si="22"/>
        <v>1760</v>
      </c>
      <c r="E119" s="88">
        <v>2200</v>
      </c>
      <c r="I119" s="81">
        <f t="shared" si="23"/>
        <v>0.7</v>
      </c>
      <c r="J119" s="78">
        <f t="shared" si="24"/>
        <v>1400</v>
      </c>
      <c r="K119" s="78">
        <f t="shared" si="25"/>
        <v>1600</v>
      </c>
      <c r="L119" s="81">
        <f t="shared" si="26"/>
        <v>0.8</v>
      </c>
      <c r="M119" s="78">
        <f t="shared" si="27"/>
        <v>1400</v>
      </c>
      <c r="N119" s="90">
        <f t="shared" si="28"/>
        <v>0</v>
      </c>
      <c r="O119" s="90">
        <f t="shared" si="29"/>
        <v>1600</v>
      </c>
      <c r="P119" s="90">
        <f t="shared" si="30"/>
        <v>0</v>
      </c>
    </row>
    <row r="120" spans="1:20">
      <c r="A120" s="91" t="s">
        <v>1265</v>
      </c>
      <c r="B120" s="111" t="s">
        <v>1266</v>
      </c>
      <c r="C120" s="88">
        <f t="shared" si="31"/>
        <v>1400</v>
      </c>
      <c r="D120" s="88">
        <f t="shared" si="22"/>
        <v>1600</v>
      </c>
      <c r="E120" s="88">
        <v>2000</v>
      </c>
      <c r="I120" s="81">
        <f t="shared" si="23"/>
        <v>0.7</v>
      </c>
      <c r="J120" s="78">
        <f t="shared" si="24"/>
        <v>112</v>
      </c>
      <c r="K120" s="78">
        <f t="shared" si="25"/>
        <v>128</v>
      </c>
      <c r="L120" s="81">
        <f t="shared" si="26"/>
        <v>0.8</v>
      </c>
      <c r="M120" s="78">
        <f t="shared" si="27"/>
        <v>112</v>
      </c>
      <c r="N120" s="90">
        <f t="shared" si="28"/>
        <v>0</v>
      </c>
      <c r="O120" s="90">
        <f t="shared" si="29"/>
        <v>128</v>
      </c>
      <c r="P120" s="90">
        <f t="shared" si="30"/>
        <v>0</v>
      </c>
    </row>
    <row r="121" spans="1:20">
      <c r="A121" s="91" t="s">
        <v>1267</v>
      </c>
      <c r="B121" s="111" t="s">
        <v>1268</v>
      </c>
      <c r="C121" s="88">
        <f t="shared" si="31"/>
        <v>112</v>
      </c>
      <c r="D121" s="88">
        <f t="shared" si="22"/>
        <v>128</v>
      </c>
      <c r="E121" s="89">
        <v>160</v>
      </c>
      <c r="I121" s="81">
        <f t="shared" si="23"/>
        <v>0.7</v>
      </c>
      <c r="J121" s="78">
        <f t="shared" si="24"/>
        <v>252</v>
      </c>
      <c r="K121" s="78">
        <f t="shared" si="25"/>
        <v>288</v>
      </c>
      <c r="L121" s="81">
        <f t="shared" si="26"/>
        <v>0.8</v>
      </c>
      <c r="M121" s="78">
        <f t="shared" si="27"/>
        <v>252</v>
      </c>
      <c r="N121" s="90">
        <f t="shared" si="28"/>
        <v>0</v>
      </c>
      <c r="O121" s="90">
        <f t="shared" si="29"/>
        <v>288</v>
      </c>
      <c r="P121" s="90">
        <f t="shared" si="30"/>
        <v>0</v>
      </c>
    </row>
    <row r="122" spans="1:20">
      <c r="A122" s="91" t="s">
        <v>1269</v>
      </c>
      <c r="B122" s="111" t="s">
        <v>1270</v>
      </c>
      <c r="C122" s="88">
        <f t="shared" si="31"/>
        <v>252</v>
      </c>
      <c r="D122" s="88">
        <f t="shared" si="22"/>
        <v>288</v>
      </c>
      <c r="E122" s="89">
        <v>360</v>
      </c>
      <c r="I122" s="81" t="e">
        <f t="shared" si="23"/>
        <v>#DIV/0!</v>
      </c>
      <c r="J122" s="78">
        <f t="shared" si="24"/>
        <v>0</v>
      </c>
      <c r="K122" s="78">
        <f t="shared" si="25"/>
        <v>0</v>
      </c>
      <c r="L122" s="81" t="e">
        <f t="shared" si="26"/>
        <v>#DIV/0!</v>
      </c>
      <c r="M122" s="78">
        <f t="shared" si="27"/>
        <v>0</v>
      </c>
      <c r="N122" s="90">
        <f t="shared" si="28"/>
        <v>0</v>
      </c>
      <c r="O122" s="90">
        <f t="shared" si="29"/>
        <v>0</v>
      </c>
      <c r="P122" s="90">
        <f t="shared" si="30"/>
        <v>0</v>
      </c>
    </row>
    <row r="123" spans="1:20">
      <c r="A123" s="365" t="s">
        <v>1271</v>
      </c>
      <c r="B123" s="366"/>
      <c r="C123" s="366"/>
      <c r="D123" s="366"/>
      <c r="E123" s="367"/>
      <c r="I123" s="81">
        <f t="shared" si="23"/>
        <v>0.7</v>
      </c>
      <c r="J123" s="78">
        <f t="shared" si="24"/>
        <v>770</v>
      </c>
      <c r="K123" s="78">
        <f t="shared" si="25"/>
        <v>880</v>
      </c>
      <c r="L123" s="81">
        <f t="shared" si="26"/>
        <v>0.8</v>
      </c>
      <c r="M123" s="78">
        <f t="shared" si="27"/>
        <v>770</v>
      </c>
      <c r="N123" s="90">
        <f t="shared" si="28"/>
        <v>0</v>
      </c>
      <c r="O123" s="90">
        <f t="shared" si="29"/>
        <v>880</v>
      </c>
      <c r="P123" s="90">
        <f t="shared" si="30"/>
        <v>0</v>
      </c>
    </row>
    <row r="124" spans="1:20" ht="37.5">
      <c r="A124" s="91" t="s">
        <v>1272</v>
      </c>
      <c r="B124" s="111" t="s">
        <v>1273</v>
      </c>
      <c r="C124" s="88">
        <f t="shared" ref="C124:C154" si="32">E124-(E124*0.3)</f>
        <v>770</v>
      </c>
      <c r="D124" s="88">
        <f t="shared" si="22"/>
        <v>880</v>
      </c>
      <c r="E124" s="88">
        <v>1100</v>
      </c>
      <c r="I124" s="81">
        <f t="shared" si="23"/>
        <v>0.7</v>
      </c>
      <c r="J124" s="78">
        <f t="shared" si="24"/>
        <v>1260</v>
      </c>
      <c r="K124" s="78">
        <f t="shared" si="25"/>
        <v>1440</v>
      </c>
      <c r="L124" s="81">
        <f t="shared" si="26"/>
        <v>0.8</v>
      </c>
      <c r="M124" s="78">
        <f t="shared" si="27"/>
        <v>1260</v>
      </c>
      <c r="N124" s="90">
        <f t="shared" si="28"/>
        <v>0</v>
      </c>
      <c r="O124" s="90">
        <f t="shared" si="29"/>
        <v>1440</v>
      </c>
      <c r="P124" s="90">
        <f t="shared" si="30"/>
        <v>0</v>
      </c>
    </row>
    <row r="125" spans="1:20">
      <c r="A125" s="91" t="s">
        <v>1274</v>
      </c>
      <c r="B125" s="111" t="s">
        <v>1275</v>
      </c>
      <c r="C125" s="88">
        <f t="shared" si="32"/>
        <v>1260</v>
      </c>
      <c r="D125" s="88">
        <f t="shared" si="22"/>
        <v>1440</v>
      </c>
      <c r="E125" s="88">
        <v>1800</v>
      </c>
      <c r="I125" s="81">
        <f t="shared" si="23"/>
        <v>0.7</v>
      </c>
      <c r="J125" s="78">
        <f t="shared" si="24"/>
        <v>630</v>
      </c>
      <c r="K125" s="78">
        <f t="shared" si="25"/>
        <v>720</v>
      </c>
      <c r="L125" s="81">
        <f t="shared" si="26"/>
        <v>0.8</v>
      </c>
      <c r="M125" s="78">
        <f t="shared" si="27"/>
        <v>630</v>
      </c>
      <c r="N125" s="90">
        <f t="shared" si="28"/>
        <v>0</v>
      </c>
      <c r="O125" s="90">
        <f t="shared" si="29"/>
        <v>720</v>
      </c>
      <c r="P125" s="90">
        <f t="shared" si="30"/>
        <v>0</v>
      </c>
    </row>
    <row r="126" spans="1:20" ht="37.5">
      <c r="A126" s="91" t="s">
        <v>1276</v>
      </c>
      <c r="B126" s="111" t="s">
        <v>1277</v>
      </c>
      <c r="C126" s="88">
        <f t="shared" si="32"/>
        <v>630</v>
      </c>
      <c r="D126" s="88">
        <f t="shared" si="22"/>
        <v>720</v>
      </c>
      <c r="E126" s="89">
        <v>900</v>
      </c>
      <c r="I126" s="81">
        <f t="shared" si="23"/>
        <v>0.7</v>
      </c>
      <c r="J126" s="78">
        <f t="shared" si="24"/>
        <v>490</v>
      </c>
      <c r="K126" s="78">
        <f t="shared" si="25"/>
        <v>560</v>
      </c>
      <c r="L126" s="81">
        <f t="shared" si="26"/>
        <v>0.8</v>
      </c>
      <c r="M126" s="78">
        <f t="shared" si="27"/>
        <v>490</v>
      </c>
      <c r="N126" s="90">
        <f t="shared" si="28"/>
        <v>0</v>
      </c>
      <c r="O126" s="90">
        <f t="shared" si="29"/>
        <v>560</v>
      </c>
      <c r="P126" s="90">
        <f t="shared" si="30"/>
        <v>0</v>
      </c>
    </row>
    <row r="127" spans="1:20">
      <c r="A127" s="91" t="s">
        <v>1278</v>
      </c>
      <c r="B127" s="111" t="s">
        <v>1279</v>
      </c>
      <c r="C127" s="88">
        <f t="shared" si="32"/>
        <v>490</v>
      </c>
      <c r="D127" s="88">
        <f t="shared" si="22"/>
        <v>560</v>
      </c>
      <c r="E127" s="89">
        <v>700</v>
      </c>
      <c r="I127" s="81">
        <f t="shared" si="23"/>
        <v>0.7</v>
      </c>
      <c r="J127" s="78">
        <f t="shared" si="24"/>
        <v>525</v>
      </c>
      <c r="K127" s="78">
        <f t="shared" si="25"/>
        <v>600</v>
      </c>
      <c r="L127" s="81">
        <f t="shared" si="26"/>
        <v>0.8</v>
      </c>
      <c r="M127" s="78">
        <f t="shared" si="27"/>
        <v>525</v>
      </c>
      <c r="N127" s="90">
        <f t="shared" si="28"/>
        <v>0</v>
      </c>
      <c r="O127" s="90">
        <f t="shared" si="29"/>
        <v>600</v>
      </c>
      <c r="P127" s="90">
        <f t="shared" si="30"/>
        <v>0</v>
      </c>
    </row>
    <row r="128" spans="1:20" ht="37.5">
      <c r="A128" s="91" t="s">
        <v>1280</v>
      </c>
      <c r="B128" s="111" t="s">
        <v>1281</v>
      </c>
      <c r="C128" s="88">
        <f t="shared" si="32"/>
        <v>525</v>
      </c>
      <c r="D128" s="88">
        <f t="shared" si="22"/>
        <v>600</v>
      </c>
      <c r="E128" s="89">
        <v>750</v>
      </c>
      <c r="I128" s="81">
        <f t="shared" si="23"/>
        <v>0.7</v>
      </c>
      <c r="J128" s="78">
        <f t="shared" si="24"/>
        <v>420</v>
      </c>
      <c r="K128" s="78">
        <f t="shared" si="25"/>
        <v>480</v>
      </c>
      <c r="L128" s="81">
        <f t="shared" si="26"/>
        <v>0.8</v>
      </c>
      <c r="M128" s="78">
        <f t="shared" si="27"/>
        <v>420</v>
      </c>
      <c r="N128" s="90">
        <f t="shared" si="28"/>
        <v>0</v>
      </c>
      <c r="O128" s="90">
        <f t="shared" si="29"/>
        <v>480</v>
      </c>
      <c r="P128" s="90">
        <f t="shared" si="30"/>
        <v>0</v>
      </c>
    </row>
    <row r="129" spans="1:16">
      <c r="A129" s="91" t="s">
        <v>1282</v>
      </c>
      <c r="B129" s="111" t="s">
        <v>1283</v>
      </c>
      <c r="C129" s="88">
        <f t="shared" si="32"/>
        <v>420</v>
      </c>
      <c r="D129" s="88">
        <f t="shared" si="22"/>
        <v>480</v>
      </c>
      <c r="E129" s="89">
        <v>600</v>
      </c>
      <c r="I129" s="81">
        <f t="shared" si="23"/>
        <v>0.7</v>
      </c>
      <c r="J129" s="78">
        <f t="shared" si="24"/>
        <v>630</v>
      </c>
      <c r="K129" s="78">
        <f t="shared" si="25"/>
        <v>720</v>
      </c>
      <c r="L129" s="81">
        <f t="shared" si="26"/>
        <v>0.8</v>
      </c>
      <c r="M129" s="78">
        <f t="shared" si="27"/>
        <v>630</v>
      </c>
      <c r="N129" s="90">
        <f t="shared" si="28"/>
        <v>0</v>
      </c>
      <c r="O129" s="90">
        <f t="shared" si="29"/>
        <v>720</v>
      </c>
      <c r="P129" s="90">
        <f t="shared" si="30"/>
        <v>0</v>
      </c>
    </row>
    <row r="130" spans="1:16" ht="56.25">
      <c r="A130" s="91" t="s">
        <v>1284</v>
      </c>
      <c r="B130" s="111" t="s">
        <v>1285</v>
      </c>
      <c r="C130" s="88">
        <f t="shared" si="32"/>
        <v>630</v>
      </c>
      <c r="D130" s="88">
        <f t="shared" si="22"/>
        <v>720</v>
      </c>
      <c r="E130" s="89">
        <v>900</v>
      </c>
      <c r="I130" s="81">
        <f t="shared" si="23"/>
        <v>0.7</v>
      </c>
      <c r="J130" s="78">
        <f t="shared" si="24"/>
        <v>1400</v>
      </c>
      <c r="K130" s="78">
        <f t="shared" si="25"/>
        <v>1600</v>
      </c>
      <c r="L130" s="81">
        <f t="shared" si="26"/>
        <v>0.8</v>
      </c>
      <c r="M130" s="78">
        <f t="shared" si="27"/>
        <v>1400</v>
      </c>
      <c r="N130" s="90">
        <f t="shared" si="28"/>
        <v>0</v>
      </c>
      <c r="O130" s="90">
        <f t="shared" si="29"/>
        <v>1600</v>
      </c>
      <c r="P130" s="90">
        <f t="shared" si="30"/>
        <v>0</v>
      </c>
    </row>
    <row r="131" spans="1:16" ht="56.25">
      <c r="A131" s="91" t="s">
        <v>1286</v>
      </c>
      <c r="B131" s="111" t="s">
        <v>1287</v>
      </c>
      <c r="C131" s="88">
        <f t="shared" si="32"/>
        <v>1400</v>
      </c>
      <c r="D131" s="88">
        <f t="shared" si="22"/>
        <v>1600</v>
      </c>
      <c r="E131" s="88">
        <v>2000</v>
      </c>
      <c r="I131" s="81">
        <f t="shared" si="23"/>
        <v>0.7</v>
      </c>
      <c r="J131" s="78">
        <f t="shared" si="24"/>
        <v>350</v>
      </c>
      <c r="K131" s="78">
        <f t="shared" si="25"/>
        <v>400</v>
      </c>
      <c r="L131" s="81">
        <f t="shared" si="26"/>
        <v>0.8</v>
      </c>
      <c r="M131" s="78">
        <f t="shared" si="27"/>
        <v>350</v>
      </c>
      <c r="N131" s="90">
        <f t="shared" si="28"/>
        <v>0</v>
      </c>
      <c r="O131" s="90">
        <f t="shared" si="29"/>
        <v>400</v>
      </c>
      <c r="P131" s="90">
        <f t="shared" si="30"/>
        <v>0</v>
      </c>
    </row>
    <row r="132" spans="1:16" ht="37.5">
      <c r="A132" s="91" t="s">
        <v>1288</v>
      </c>
      <c r="B132" s="111" t="s">
        <v>1289</v>
      </c>
      <c r="C132" s="88">
        <f t="shared" si="32"/>
        <v>350</v>
      </c>
      <c r="D132" s="88">
        <f t="shared" si="22"/>
        <v>400</v>
      </c>
      <c r="E132" s="89">
        <v>500</v>
      </c>
      <c r="I132" s="81">
        <f t="shared" si="23"/>
        <v>0.7</v>
      </c>
      <c r="J132" s="78">
        <f t="shared" si="24"/>
        <v>595</v>
      </c>
      <c r="K132" s="78">
        <f t="shared" si="25"/>
        <v>680</v>
      </c>
      <c r="L132" s="81">
        <f t="shared" si="26"/>
        <v>0.8</v>
      </c>
      <c r="M132" s="78">
        <f t="shared" si="27"/>
        <v>595</v>
      </c>
      <c r="N132" s="90">
        <f t="shared" si="28"/>
        <v>0</v>
      </c>
      <c r="O132" s="90">
        <f t="shared" si="29"/>
        <v>680</v>
      </c>
      <c r="P132" s="90">
        <f t="shared" si="30"/>
        <v>0</v>
      </c>
    </row>
    <row r="133" spans="1:16" ht="37.5">
      <c r="A133" s="91" t="s">
        <v>1290</v>
      </c>
      <c r="B133" s="111" t="s">
        <v>1291</v>
      </c>
      <c r="C133" s="88">
        <f t="shared" si="32"/>
        <v>595</v>
      </c>
      <c r="D133" s="88">
        <f t="shared" si="22"/>
        <v>680</v>
      </c>
      <c r="E133" s="89">
        <v>850</v>
      </c>
      <c r="I133" s="81">
        <f t="shared" si="23"/>
        <v>0.7</v>
      </c>
      <c r="J133" s="78">
        <f t="shared" si="24"/>
        <v>700</v>
      </c>
      <c r="K133" s="78">
        <f t="shared" si="25"/>
        <v>800</v>
      </c>
      <c r="L133" s="81">
        <f t="shared" si="26"/>
        <v>0.8</v>
      </c>
      <c r="M133" s="78">
        <f t="shared" si="27"/>
        <v>700</v>
      </c>
      <c r="N133" s="90">
        <f t="shared" si="28"/>
        <v>0</v>
      </c>
      <c r="O133" s="90">
        <f t="shared" si="29"/>
        <v>800</v>
      </c>
      <c r="P133" s="90">
        <f t="shared" si="30"/>
        <v>0</v>
      </c>
    </row>
    <row r="134" spans="1:16" ht="75">
      <c r="A134" s="91" t="s">
        <v>1292</v>
      </c>
      <c r="B134" s="111" t="s">
        <v>1293</v>
      </c>
      <c r="C134" s="88">
        <f t="shared" si="32"/>
        <v>700</v>
      </c>
      <c r="D134" s="88">
        <f t="shared" si="22"/>
        <v>800</v>
      </c>
      <c r="E134" s="89">
        <v>1000</v>
      </c>
      <c r="I134" s="81">
        <f t="shared" si="23"/>
        <v>0.7</v>
      </c>
      <c r="J134" s="78">
        <f t="shared" si="24"/>
        <v>700</v>
      </c>
      <c r="K134" s="78">
        <f t="shared" si="25"/>
        <v>800</v>
      </c>
      <c r="L134" s="81">
        <f t="shared" si="26"/>
        <v>0.8</v>
      </c>
      <c r="M134" s="78">
        <f t="shared" si="27"/>
        <v>700</v>
      </c>
      <c r="N134" s="90">
        <f t="shared" si="28"/>
        <v>0</v>
      </c>
      <c r="O134" s="90">
        <f t="shared" si="29"/>
        <v>800</v>
      </c>
      <c r="P134" s="90">
        <f t="shared" si="30"/>
        <v>0</v>
      </c>
    </row>
    <row r="135" spans="1:16" ht="75">
      <c r="A135" s="91" t="s">
        <v>1294</v>
      </c>
      <c r="B135" s="111" t="s">
        <v>1295</v>
      </c>
      <c r="C135" s="88">
        <f t="shared" si="32"/>
        <v>700</v>
      </c>
      <c r="D135" s="88">
        <f t="shared" si="22"/>
        <v>800</v>
      </c>
      <c r="E135" s="89">
        <v>1000</v>
      </c>
      <c r="I135" s="81">
        <f t="shared" si="23"/>
        <v>0.7</v>
      </c>
      <c r="J135" s="78">
        <f t="shared" si="24"/>
        <v>770</v>
      </c>
      <c r="K135" s="78">
        <f t="shared" si="25"/>
        <v>880</v>
      </c>
      <c r="L135" s="81">
        <f t="shared" si="26"/>
        <v>0.8</v>
      </c>
      <c r="M135" s="78">
        <f t="shared" si="27"/>
        <v>770</v>
      </c>
      <c r="N135" s="90">
        <f t="shared" si="28"/>
        <v>0</v>
      </c>
      <c r="O135" s="90">
        <f t="shared" si="29"/>
        <v>880</v>
      </c>
      <c r="P135" s="90">
        <f t="shared" si="30"/>
        <v>0</v>
      </c>
    </row>
    <row r="136" spans="1:16" ht="75">
      <c r="A136" s="91" t="s">
        <v>1296</v>
      </c>
      <c r="B136" s="111" t="s">
        <v>314</v>
      </c>
      <c r="C136" s="88">
        <f t="shared" si="32"/>
        <v>770</v>
      </c>
      <c r="D136" s="88">
        <f t="shared" si="22"/>
        <v>880</v>
      </c>
      <c r="E136" s="89">
        <v>1100</v>
      </c>
      <c r="I136" s="81">
        <f t="shared" si="23"/>
        <v>0.7</v>
      </c>
      <c r="J136" s="78">
        <f t="shared" si="24"/>
        <v>840</v>
      </c>
      <c r="K136" s="78">
        <f t="shared" si="25"/>
        <v>960</v>
      </c>
      <c r="L136" s="81">
        <f t="shared" si="26"/>
        <v>0.8</v>
      </c>
      <c r="M136" s="78">
        <f t="shared" si="27"/>
        <v>840</v>
      </c>
      <c r="N136" s="90">
        <f t="shared" si="28"/>
        <v>0</v>
      </c>
      <c r="O136" s="90">
        <f t="shared" si="29"/>
        <v>960</v>
      </c>
      <c r="P136" s="90">
        <f t="shared" si="30"/>
        <v>0</v>
      </c>
    </row>
    <row r="137" spans="1:16" ht="75">
      <c r="A137" s="91" t="s">
        <v>1297</v>
      </c>
      <c r="B137" s="111" t="s">
        <v>1298</v>
      </c>
      <c r="C137" s="88">
        <f t="shared" si="32"/>
        <v>840</v>
      </c>
      <c r="D137" s="88">
        <f t="shared" si="22"/>
        <v>960</v>
      </c>
      <c r="E137" s="88">
        <v>1200</v>
      </c>
      <c r="I137" s="81">
        <f t="shared" si="23"/>
        <v>0.7</v>
      </c>
      <c r="J137" s="78">
        <f t="shared" si="24"/>
        <v>315</v>
      </c>
      <c r="K137" s="78">
        <f t="shared" si="25"/>
        <v>360</v>
      </c>
      <c r="L137" s="81">
        <f t="shared" si="26"/>
        <v>0.8</v>
      </c>
      <c r="M137" s="78">
        <f t="shared" si="27"/>
        <v>315</v>
      </c>
      <c r="N137" s="90">
        <f t="shared" si="28"/>
        <v>0</v>
      </c>
      <c r="O137" s="90">
        <f t="shared" si="29"/>
        <v>360</v>
      </c>
      <c r="P137" s="90">
        <f t="shared" si="30"/>
        <v>0</v>
      </c>
    </row>
    <row r="138" spans="1:16">
      <c r="A138" s="91" t="s">
        <v>1299</v>
      </c>
      <c r="B138" s="111" t="s">
        <v>340</v>
      </c>
      <c r="C138" s="88">
        <f t="shared" si="32"/>
        <v>315</v>
      </c>
      <c r="D138" s="88">
        <f t="shared" si="22"/>
        <v>360</v>
      </c>
      <c r="E138" s="89">
        <v>450</v>
      </c>
      <c r="I138" s="81">
        <f t="shared" si="23"/>
        <v>0.7</v>
      </c>
      <c r="J138" s="78">
        <f t="shared" si="24"/>
        <v>350</v>
      </c>
      <c r="K138" s="78">
        <f t="shared" si="25"/>
        <v>400</v>
      </c>
      <c r="L138" s="81">
        <f t="shared" si="26"/>
        <v>0.8</v>
      </c>
      <c r="M138" s="78">
        <f t="shared" si="27"/>
        <v>350</v>
      </c>
      <c r="N138" s="90">
        <f t="shared" si="28"/>
        <v>0</v>
      </c>
      <c r="O138" s="90">
        <f t="shared" si="29"/>
        <v>400</v>
      </c>
      <c r="P138" s="90">
        <f t="shared" si="30"/>
        <v>0</v>
      </c>
    </row>
    <row r="139" spans="1:16" ht="37.5">
      <c r="A139" s="91" t="s">
        <v>1300</v>
      </c>
      <c r="B139" s="111" t="s">
        <v>1301</v>
      </c>
      <c r="C139" s="88">
        <f t="shared" si="32"/>
        <v>350</v>
      </c>
      <c r="D139" s="88">
        <f t="shared" si="22"/>
        <v>400</v>
      </c>
      <c r="E139" s="89">
        <v>500</v>
      </c>
      <c r="I139" s="81">
        <f t="shared" si="23"/>
        <v>0.7</v>
      </c>
      <c r="J139" s="78">
        <f t="shared" si="24"/>
        <v>420</v>
      </c>
      <c r="K139" s="78">
        <f t="shared" si="25"/>
        <v>480</v>
      </c>
      <c r="L139" s="81">
        <f t="shared" si="26"/>
        <v>0.8</v>
      </c>
      <c r="M139" s="78">
        <f t="shared" si="27"/>
        <v>420</v>
      </c>
      <c r="N139" s="90">
        <f t="shared" si="28"/>
        <v>0</v>
      </c>
      <c r="O139" s="90">
        <f t="shared" si="29"/>
        <v>480</v>
      </c>
      <c r="P139" s="90">
        <f t="shared" si="30"/>
        <v>0</v>
      </c>
    </row>
    <row r="140" spans="1:16">
      <c r="A140" s="91" t="s">
        <v>1302</v>
      </c>
      <c r="B140" s="111" t="s">
        <v>1303</v>
      </c>
      <c r="C140" s="88">
        <f t="shared" si="32"/>
        <v>420</v>
      </c>
      <c r="D140" s="88">
        <f t="shared" si="22"/>
        <v>480</v>
      </c>
      <c r="E140" s="89">
        <v>600</v>
      </c>
      <c r="I140" s="81">
        <f t="shared" si="23"/>
        <v>0.7</v>
      </c>
      <c r="J140" s="78">
        <f t="shared" si="24"/>
        <v>420</v>
      </c>
      <c r="K140" s="78">
        <f t="shared" si="25"/>
        <v>480</v>
      </c>
      <c r="L140" s="81">
        <f t="shared" si="26"/>
        <v>0.8</v>
      </c>
      <c r="M140" s="78">
        <f t="shared" si="27"/>
        <v>420</v>
      </c>
      <c r="N140" s="90">
        <f t="shared" si="28"/>
        <v>0</v>
      </c>
      <c r="O140" s="90">
        <f t="shared" si="29"/>
        <v>480</v>
      </c>
      <c r="P140" s="90">
        <f t="shared" si="30"/>
        <v>0</v>
      </c>
    </row>
    <row r="141" spans="1:16">
      <c r="A141" s="91" t="s">
        <v>1304</v>
      </c>
      <c r="B141" s="111" t="s">
        <v>1305</v>
      </c>
      <c r="C141" s="88">
        <f t="shared" si="32"/>
        <v>420</v>
      </c>
      <c r="D141" s="88">
        <f t="shared" si="22"/>
        <v>480</v>
      </c>
      <c r="E141" s="89">
        <v>600</v>
      </c>
      <c r="I141" s="81">
        <f t="shared" si="23"/>
        <v>0.7</v>
      </c>
      <c r="J141" s="78">
        <f t="shared" si="24"/>
        <v>420</v>
      </c>
      <c r="K141" s="78">
        <f t="shared" si="25"/>
        <v>480</v>
      </c>
      <c r="L141" s="81">
        <f t="shared" si="26"/>
        <v>0.8</v>
      </c>
      <c r="M141" s="78">
        <f t="shared" si="27"/>
        <v>420</v>
      </c>
      <c r="N141" s="90">
        <f t="shared" si="28"/>
        <v>0</v>
      </c>
      <c r="O141" s="90">
        <f t="shared" si="29"/>
        <v>480</v>
      </c>
      <c r="P141" s="90">
        <f t="shared" si="30"/>
        <v>0</v>
      </c>
    </row>
    <row r="142" spans="1:16">
      <c r="A142" s="91" t="s">
        <v>1306</v>
      </c>
      <c r="B142" s="111" t="s">
        <v>1307</v>
      </c>
      <c r="C142" s="88">
        <f t="shared" si="32"/>
        <v>420</v>
      </c>
      <c r="D142" s="88">
        <f t="shared" si="22"/>
        <v>480</v>
      </c>
      <c r="E142" s="89">
        <v>600</v>
      </c>
      <c r="I142" s="81">
        <f t="shared" si="23"/>
        <v>0.7</v>
      </c>
      <c r="J142" s="78">
        <f t="shared" si="24"/>
        <v>560</v>
      </c>
      <c r="K142" s="78">
        <f t="shared" si="25"/>
        <v>640</v>
      </c>
      <c r="L142" s="81">
        <f t="shared" si="26"/>
        <v>0.8</v>
      </c>
      <c r="M142" s="78">
        <f t="shared" si="27"/>
        <v>560</v>
      </c>
      <c r="N142" s="90">
        <f t="shared" si="28"/>
        <v>0</v>
      </c>
      <c r="O142" s="90">
        <f t="shared" si="29"/>
        <v>640</v>
      </c>
      <c r="P142" s="90">
        <f t="shared" si="30"/>
        <v>0</v>
      </c>
    </row>
    <row r="143" spans="1:16" ht="37.5">
      <c r="A143" s="91" t="s">
        <v>1308</v>
      </c>
      <c r="B143" s="111" t="s">
        <v>1309</v>
      </c>
      <c r="C143" s="88">
        <f t="shared" si="32"/>
        <v>560</v>
      </c>
      <c r="D143" s="88">
        <f t="shared" si="22"/>
        <v>640</v>
      </c>
      <c r="E143" s="89">
        <v>800</v>
      </c>
      <c r="I143" s="81">
        <f t="shared" si="23"/>
        <v>0.7</v>
      </c>
      <c r="J143" s="78">
        <f t="shared" si="24"/>
        <v>455</v>
      </c>
      <c r="K143" s="78">
        <f t="shared" si="25"/>
        <v>520</v>
      </c>
      <c r="L143" s="81">
        <f t="shared" si="26"/>
        <v>0.8</v>
      </c>
      <c r="M143" s="78">
        <f t="shared" si="27"/>
        <v>455</v>
      </c>
      <c r="N143" s="90">
        <f t="shared" si="28"/>
        <v>0</v>
      </c>
      <c r="O143" s="90">
        <f t="shared" si="29"/>
        <v>520</v>
      </c>
      <c r="P143" s="90">
        <f t="shared" si="30"/>
        <v>0</v>
      </c>
    </row>
    <row r="144" spans="1:16">
      <c r="A144" s="91" t="s">
        <v>1310</v>
      </c>
      <c r="B144" s="111" t="s">
        <v>1311</v>
      </c>
      <c r="C144" s="88">
        <f t="shared" si="32"/>
        <v>455</v>
      </c>
      <c r="D144" s="88">
        <f t="shared" si="22"/>
        <v>520</v>
      </c>
      <c r="E144" s="89">
        <v>650</v>
      </c>
      <c r="I144" s="81">
        <f t="shared" si="23"/>
        <v>0.7</v>
      </c>
      <c r="J144" s="78">
        <f t="shared" si="24"/>
        <v>1750</v>
      </c>
      <c r="K144" s="78">
        <f t="shared" si="25"/>
        <v>2000</v>
      </c>
      <c r="L144" s="81">
        <f t="shared" si="26"/>
        <v>0.8</v>
      </c>
      <c r="M144" s="78">
        <f t="shared" si="27"/>
        <v>1750</v>
      </c>
      <c r="N144" s="90">
        <f t="shared" si="28"/>
        <v>0</v>
      </c>
      <c r="O144" s="90">
        <f t="shared" si="29"/>
        <v>2000</v>
      </c>
      <c r="P144" s="90">
        <f t="shared" si="30"/>
        <v>0</v>
      </c>
    </row>
    <row r="145" spans="1:16" ht="37.5">
      <c r="A145" s="91" t="s">
        <v>1312</v>
      </c>
      <c r="B145" s="111" t="s">
        <v>1313</v>
      </c>
      <c r="C145" s="88">
        <f t="shared" si="32"/>
        <v>1750</v>
      </c>
      <c r="D145" s="88">
        <f t="shared" si="22"/>
        <v>2000</v>
      </c>
      <c r="E145" s="88">
        <v>2500</v>
      </c>
      <c r="I145" s="81">
        <f t="shared" si="23"/>
        <v>0.7</v>
      </c>
      <c r="J145" s="78">
        <f t="shared" si="24"/>
        <v>385</v>
      </c>
      <c r="K145" s="78">
        <f t="shared" si="25"/>
        <v>440</v>
      </c>
      <c r="L145" s="81">
        <f t="shared" si="26"/>
        <v>0.8</v>
      </c>
      <c r="M145" s="78">
        <f t="shared" si="27"/>
        <v>385</v>
      </c>
      <c r="N145" s="90">
        <f t="shared" si="28"/>
        <v>0</v>
      </c>
      <c r="O145" s="90">
        <f t="shared" si="29"/>
        <v>440</v>
      </c>
      <c r="P145" s="90">
        <f t="shared" si="30"/>
        <v>0</v>
      </c>
    </row>
    <row r="146" spans="1:16" ht="37.5">
      <c r="A146" s="91" t="s">
        <v>1314</v>
      </c>
      <c r="B146" s="111" t="s">
        <v>1315</v>
      </c>
      <c r="C146" s="88">
        <f t="shared" si="32"/>
        <v>385</v>
      </c>
      <c r="D146" s="88">
        <f t="shared" ref="D146:D211" si="33">E146-(E146*0.2)</f>
        <v>440</v>
      </c>
      <c r="E146" s="89">
        <v>550</v>
      </c>
      <c r="I146" s="81">
        <f t="shared" si="23"/>
        <v>0.7</v>
      </c>
      <c r="J146" s="78">
        <f t="shared" si="24"/>
        <v>1400</v>
      </c>
      <c r="K146" s="78">
        <f t="shared" si="25"/>
        <v>1600</v>
      </c>
      <c r="L146" s="81">
        <f t="shared" si="26"/>
        <v>0.8</v>
      </c>
      <c r="M146" s="78">
        <f t="shared" si="27"/>
        <v>1400</v>
      </c>
      <c r="N146" s="90">
        <f t="shared" si="28"/>
        <v>0</v>
      </c>
      <c r="O146" s="90">
        <f t="shared" si="29"/>
        <v>1600</v>
      </c>
      <c r="P146" s="90">
        <f t="shared" si="30"/>
        <v>0</v>
      </c>
    </row>
    <row r="147" spans="1:16" ht="37.5">
      <c r="A147" s="91" t="s">
        <v>1316</v>
      </c>
      <c r="B147" s="104" t="s">
        <v>1317</v>
      </c>
      <c r="C147" s="88">
        <f t="shared" si="32"/>
        <v>1400</v>
      </c>
      <c r="D147" s="88">
        <f t="shared" si="33"/>
        <v>1600</v>
      </c>
      <c r="E147" s="105">
        <v>2000</v>
      </c>
      <c r="I147" s="81">
        <f t="shared" si="23"/>
        <v>0.7</v>
      </c>
      <c r="J147" s="78">
        <f t="shared" si="24"/>
        <v>1260</v>
      </c>
      <c r="K147" s="78">
        <f t="shared" si="25"/>
        <v>1440</v>
      </c>
      <c r="L147" s="81">
        <f t="shared" si="26"/>
        <v>0.8</v>
      </c>
      <c r="M147" s="78">
        <f t="shared" si="27"/>
        <v>1260</v>
      </c>
      <c r="N147" s="90">
        <f t="shared" si="28"/>
        <v>0</v>
      </c>
      <c r="O147" s="90">
        <f t="shared" si="29"/>
        <v>1440</v>
      </c>
      <c r="P147" s="90">
        <f t="shared" si="30"/>
        <v>0</v>
      </c>
    </row>
    <row r="148" spans="1:16" ht="37.5">
      <c r="A148" s="91" t="s">
        <v>1318</v>
      </c>
      <c r="B148" s="104" t="s">
        <v>1319</v>
      </c>
      <c r="C148" s="88">
        <f t="shared" si="32"/>
        <v>1260</v>
      </c>
      <c r="D148" s="88">
        <f t="shared" si="33"/>
        <v>1440</v>
      </c>
      <c r="E148" s="106">
        <v>1800</v>
      </c>
      <c r="I148" s="81">
        <f t="shared" si="23"/>
        <v>0.7</v>
      </c>
      <c r="J148" s="78">
        <f t="shared" si="24"/>
        <v>840</v>
      </c>
      <c r="K148" s="78">
        <f t="shared" si="25"/>
        <v>960</v>
      </c>
      <c r="L148" s="81">
        <f t="shared" si="26"/>
        <v>0.8</v>
      </c>
      <c r="M148" s="78">
        <f t="shared" si="27"/>
        <v>840</v>
      </c>
      <c r="N148" s="90">
        <f t="shared" si="28"/>
        <v>0</v>
      </c>
      <c r="O148" s="90">
        <f t="shared" si="29"/>
        <v>960</v>
      </c>
      <c r="P148" s="90">
        <f t="shared" si="30"/>
        <v>0</v>
      </c>
    </row>
    <row r="149" spans="1:16" ht="37.5">
      <c r="A149" s="91" t="s">
        <v>1320</v>
      </c>
      <c r="B149" s="104" t="s">
        <v>1321</v>
      </c>
      <c r="C149" s="88">
        <f t="shared" si="32"/>
        <v>840</v>
      </c>
      <c r="D149" s="88">
        <f t="shared" si="33"/>
        <v>960</v>
      </c>
      <c r="E149" s="106">
        <v>1200</v>
      </c>
      <c r="I149" s="81">
        <f t="shared" si="23"/>
        <v>0.7</v>
      </c>
      <c r="J149" s="78">
        <f t="shared" si="24"/>
        <v>840</v>
      </c>
      <c r="K149" s="78">
        <f t="shared" si="25"/>
        <v>960</v>
      </c>
      <c r="L149" s="81">
        <f t="shared" si="26"/>
        <v>0.8</v>
      </c>
      <c r="M149" s="78">
        <f t="shared" si="27"/>
        <v>840</v>
      </c>
      <c r="N149" s="90">
        <f t="shared" si="28"/>
        <v>0</v>
      </c>
      <c r="O149" s="90">
        <f t="shared" si="29"/>
        <v>960</v>
      </c>
      <c r="P149" s="90">
        <f t="shared" si="30"/>
        <v>0</v>
      </c>
    </row>
    <row r="150" spans="1:16" ht="37.5">
      <c r="A150" s="91" t="s">
        <v>1322</v>
      </c>
      <c r="B150" s="104" t="s">
        <v>1323</v>
      </c>
      <c r="C150" s="88">
        <f t="shared" si="32"/>
        <v>840</v>
      </c>
      <c r="D150" s="88">
        <f t="shared" si="33"/>
        <v>960</v>
      </c>
      <c r="E150" s="106">
        <v>1200</v>
      </c>
      <c r="I150" s="81">
        <f t="shared" si="23"/>
        <v>0.7</v>
      </c>
      <c r="J150" s="78">
        <f t="shared" si="24"/>
        <v>840</v>
      </c>
      <c r="K150" s="78">
        <f t="shared" si="25"/>
        <v>960</v>
      </c>
      <c r="L150" s="81">
        <f t="shared" si="26"/>
        <v>0.8</v>
      </c>
      <c r="M150" s="78">
        <f t="shared" si="27"/>
        <v>840</v>
      </c>
      <c r="N150" s="90">
        <f t="shared" si="28"/>
        <v>0</v>
      </c>
      <c r="O150" s="90">
        <f t="shared" si="29"/>
        <v>960</v>
      </c>
      <c r="P150" s="90">
        <f t="shared" si="30"/>
        <v>0</v>
      </c>
    </row>
    <row r="151" spans="1:16" ht="37.5">
      <c r="A151" s="91" t="s">
        <v>1324</v>
      </c>
      <c r="B151" s="104" t="s">
        <v>1325</v>
      </c>
      <c r="C151" s="88">
        <f t="shared" si="32"/>
        <v>840</v>
      </c>
      <c r="D151" s="88">
        <f t="shared" si="33"/>
        <v>960</v>
      </c>
      <c r="E151" s="106">
        <v>1200</v>
      </c>
      <c r="I151" s="81">
        <f t="shared" si="23"/>
        <v>0.7</v>
      </c>
      <c r="J151" s="78">
        <f t="shared" si="24"/>
        <v>700</v>
      </c>
      <c r="K151" s="78">
        <f t="shared" si="25"/>
        <v>800</v>
      </c>
      <c r="L151" s="81">
        <f t="shared" si="26"/>
        <v>0.8</v>
      </c>
      <c r="M151" s="78">
        <f t="shared" si="27"/>
        <v>700</v>
      </c>
      <c r="N151" s="90">
        <f t="shared" si="28"/>
        <v>0</v>
      </c>
      <c r="O151" s="90">
        <f t="shared" si="29"/>
        <v>800</v>
      </c>
      <c r="P151" s="90">
        <f t="shared" si="30"/>
        <v>0</v>
      </c>
    </row>
    <row r="152" spans="1:16" ht="37.5">
      <c r="A152" s="91" t="s">
        <v>1326</v>
      </c>
      <c r="B152" s="104" t="s">
        <v>1327</v>
      </c>
      <c r="C152" s="88">
        <f t="shared" si="32"/>
        <v>700</v>
      </c>
      <c r="D152" s="88">
        <f t="shared" si="33"/>
        <v>800</v>
      </c>
      <c r="E152" s="106">
        <v>1000</v>
      </c>
      <c r="I152" s="81">
        <f t="shared" ref="I152:I162" si="34">C153/E153</f>
        <v>0.7</v>
      </c>
      <c r="J152" s="78">
        <f t="shared" ref="J152:J162" si="35">E153/100*70</f>
        <v>560</v>
      </c>
      <c r="K152" s="78">
        <f t="shared" ref="K152:K162" si="36">E153/100*80</f>
        <v>640</v>
      </c>
      <c r="L152" s="81">
        <f t="shared" ref="L152:L162" si="37">D153/E153</f>
        <v>0.8</v>
      </c>
      <c r="M152" s="78">
        <f t="shared" ref="M152:M162" si="38">E153*70/100</f>
        <v>560</v>
      </c>
      <c r="N152" s="90">
        <f t="shared" ref="N152:N162" si="39">M152-C153</f>
        <v>0</v>
      </c>
      <c r="O152" s="90">
        <f t="shared" ref="O152:O162" si="40">E153*80/100</f>
        <v>640</v>
      </c>
      <c r="P152" s="90">
        <f t="shared" ref="P152:P162" si="41">O152-D153</f>
        <v>0</v>
      </c>
    </row>
    <row r="153" spans="1:16" ht="37.5">
      <c r="A153" s="91" t="s">
        <v>1328</v>
      </c>
      <c r="B153" s="104" t="s">
        <v>1329</v>
      </c>
      <c r="C153" s="88">
        <f t="shared" si="32"/>
        <v>560</v>
      </c>
      <c r="D153" s="88">
        <f t="shared" si="33"/>
        <v>640</v>
      </c>
      <c r="E153" s="106">
        <v>800</v>
      </c>
      <c r="I153" s="81">
        <f t="shared" si="34"/>
        <v>0.7</v>
      </c>
      <c r="J153" s="78">
        <f t="shared" si="35"/>
        <v>700</v>
      </c>
      <c r="K153" s="78">
        <f t="shared" si="36"/>
        <v>800</v>
      </c>
      <c r="L153" s="81">
        <f t="shared" si="37"/>
        <v>0.8</v>
      </c>
      <c r="M153" s="78">
        <f t="shared" si="38"/>
        <v>700</v>
      </c>
      <c r="N153" s="90">
        <f t="shared" si="39"/>
        <v>0</v>
      </c>
      <c r="O153" s="90">
        <f t="shared" si="40"/>
        <v>800</v>
      </c>
      <c r="P153" s="90">
        <f t="shared" si="41"/>
        <v>0</v>
      </c>
    </row>
    <row r="154" spans="1:16" ht="37.5">
      <c r="A154" s="91" t="s">
        <v>1330</v>
      </c>
      <c r="B154" s="104" t="s">
        <v>1331</v>
      </c>
      <c r="C154" s="88">
        <f t="shared" si="32"/>
        <v>700</v>
      </c>
      <c r="D154" s="88">
        <f t="shared" si="33"/>
        <v>800</v>
      </c>
      <c r="E154" s="106">
        <v>1000</v>
      </c>
      <c r="I154" s="81" t="e">
        <f t="shared" si="34"/>
        <v>#DIV/0!</v>
      </c>
      <c r="J154" s="78">
        <f t="shared" si="35"/>
        <v>0</v>
      </c>
      <c r="K154" s="78">
        <f t="shared" si="36"/>
        <v>0</v>
      </c>
      <c r="L154" s="81" t="e">
        <f t="shared" si="37"/>
        <v>#DIV/0!</v>
      </c>
      <c r="M154" s="78">
        <f t="shared" si="38"/>
        <v>0</v>
      </c>
      <c r="N154" s="90">
        <f t="shared" si="39"/>
        <v>0</v>
      </c>
      <c r="O154" s="90">
        <f t="shared" si="40"/>
        <v>0</v>
      </c>
      <c r="P154" s="90">
        <f t="shared" si="41"/>
        <v>0</v>
      </c>
    </row>
    <row r="155" spans="1:16">
      <c r="A155" s="358" t="s">
        <v>1332</v>
      </c>
      <c r="B155" s="359"/>
      <c r="C155" s="359"/>
      <c r="D155" s="359"/>
      <c r="E155" s="360"/>
      <c r="I155" s="81">
        <f t="shared" si="34"/>
        <v>0.7</v>
      </c>
      <c r="J155" s="78">
        <f t="shared" si="35"/>
        <v>455</v>
      </c>
      <c r="K155" s="78">
        <f t="shared" si="36"/>
        <v>520</v>
      </c>
      <c r="L155" s="81">
        <f t="shared" si="37"/>
        <v>0.8</v>
      </c>
      <c r="M155" s="78">
        <f t="shared" si="38"/>
        <v>455</v>
      </c>
      <c r="N155" s="90">
        <f t="shared" si="39"/>
        <v>0</v>
      </c>
      <c r="O155" s="90">
        <f t="shared" si="40"/>
        <v>520</v>
      </c>
      <c r="P155" s="90">
        <f t="shared" si="41"/>
        <v>0</v>
      </c>
    </row>
    <row r="156" spans="1:16">
      <c r="A156" s="91" t="s">
        <v>1333</v>
      </c>
      <c r="B156" s="87" t="s">
        <v>1334</v>
      </c>
      <c r="C156" s="88">
        <f t="shared" ref="C156:C157" si="42">E156-(E156*0.3)</f>
        <v>455</v>
      </c>
      <c r="D156" s="88">
        <f t="shared" si="33"/>
        <v>520</v>
      </c>
      <c r="E156" s="89">
        <v>650</v>
      </c>
      <c r="I156" s="81">
        <f t="shared" si="34"/>
        <v>0.7</v>
      </c>
      <c r="J156" s="78">
        <f t="shared" si="35"/>
        <v>1610</v>
      </c>
      <c r="K156" s="78">
        <f t="shared" si="36"/>
        <v>1840</v>
      </c>
      <c r="L156" s="81">
        <f t="shared" si="37"/>
        <v>0.8</v>
      </c>
      <c r="M156" s="78">
        <f t="shared" si="38"/>
        <v>1610</v>
      </c>
      <c r="N156" s="90">
        <f t="shared" si="39"/>
        <v>0</v>
      </c>
      <c r="O156" s="90">
        <f t="shared" si="40"/>
        <v>1840</v>
      </c>
      <c r="P156" s="90">
        <f t="shared" si="41"/>
        <v>0</v>
      </c>
    </row>
    <row r="157" spans="1:16">
      <c r="A157" s="91" t="s">
        <v>1335</v>
      </c>
      <c r="B157" s="92" t="s">
        <v>1336</v>
      </c>
      <c r="C157" s="88">
        <f t="shared" si="42"/>
        <v>1610</v>
      </c>
      <c r="D157" s="88">
        <f t="shared" si="33"/>
        <v>1840</v>
      </c>
      <c r="E157" s="88">
        <v>2300</v>
      </c>
      <c r="I157" s="81" t="e">
        <f t="shared" si="34"/>
        <v>#DIV/0!</v>
      </c>
      <c r="J157" s="78">
        <f t="shared" si="35"/>
        <v>0</v>
      </c>
      <c r="K157" s="78">
        <f t="shared" si="36"/>
        <v>0</v>
      </c>
      <c r="L157" s="81" t="e">
        <f t="shared" si="37"/>
        <v>#DIV/0!</v>
      </c>
      <c r="M157" s="78">
        <f t="shared" si="38"/>
        <v>0</v>
      </c>
      <c r="N157" s="90">
        <f t="shared" si="39"/>
        <v>0</v>
      </c>
      <c r="O157" s="90">
        <f t="shared" si="40"/>
        <v>0</v>
      </c>
      <c r="P157" s="90">
        <f t="shared" si="41"/>
        <v>0</v>
      </c>
    </row>
    <row r="158" spans="1:16">
      <c r="A158" s="358" t="s">
        <v>1337</v>
      </c>
      <c r="B158" s="359"/>
      <c r="C158" s="359"/>
      <c r="D158" s="359"/>
      <c r="E158" s="360"/>
      <c r="I158" s="81">
        <f t="shared" si="34"/>
        <v>0.7</v>
      </c>
      <c r="J158" s="78">
        <f t="shared" si="35"/>
        <v>420</v>
      </c>
      <c r="K158" s="78">
        <f t="shared" si="36"/>
        <v>480</v>
      </c>
      <c r="L158" s="81">
        <f t="shared" si="37"/>
        <v>0.8</v>
      </c>
      <c r="M158" s="78">
        <f t="shared" si="38"/>
        <v>420</v>
      </c>
      <c r="N158" s="90">
        <f t="shared" si="39"/>
        <v>0</v>
      </c>
      <c r="O158" s="90">
        <f t="shared" si="40"/>
        <v>480</v>
      </c>
      <c r="P158" s="90">
        <f t="shared" si="41"/>
        <v>0</v>
      </c>
    </row>
    <row r="159" spans="1:16">
      <c r="A159" s="91" t="s">
        <v>1338</v>
      </c>
      <c r="B159" s="87" t="s">
        <v>1339</v>
      </c>
      <c r="C159" s="88">
        <f t="shared" ref="C159:C165" si="43">E159-(E159*0.3)</f>
        <v>420</v>
      </c>
      <c r="D159" s="88">
        <f t="shared" si="33"/>
        <v>480</v>
      </c>
      <c r="E159" s="89">
        <v>600</v>
      </c>
      <c r="I159" s="81">
        <f t="shared" si="34"/>
        <v>0.7</v>
      </c>
      <c r="J159" s="78">
        <f t="shared" si="35"/>
        <v>560</v>
      </c>
      <c r="K159" s="78">
        <f t="shared" si="36"/>
        <v>640</v>
      </c>
      <c r="L159" s="81">
        <f t="shared" si="37"/>
        <v>0.8</v>
      </c>
      <c r="M159" s="78">
        <f t="shared" si="38"/>
        <v>560</v>
      </c>
      <c r="N159" s="90">
        <f t="shared" si="39"/>
        <v>0</v>
      </c>
      <c r="O159" s="90">
        <f t="shared" si="40"/>
        <v>640</v>
      </c>
      <c r="P159" s="90">
        <f t="shared" si="41"/>
        <v>0</v>
      </c>
    </row>
    <row r="160" spans="1:16">
      <c r="A160" s="91" t="s">
        <v>1340</v>
      </c>
      <c r="B160" s="87" t="s">
        <v>1341</v>
      </c>
      <c r="C160" s="88">
        <f t="shared" si="43"/>
        <v>560</v>
      </c>
      <c r="D160" s="88">
        <f t="shared" si="33"/>
        <v>640</v>
      </c>
      <c r="E160" s="89">
        <v>800</v>
      </c>
      <c r="I160" s="81">
        <f t="shared" si="34"/>
        <v>0.7</v>
      </c>
      <c r="J160" s="78">
        <f t="shared" si="35"/>
        <v>700</v>
      </c>
      <c r="K160" s="78">
        <f t="shared" si="36"/>
        <v>800</v>
      </c>
      <c r="L160" s="81">
        <f t="shared" si="37"/>
        <v>0.8</v>
      </c>
      <c r="M160" s="78">
        <f t="shared" si="38"/>
        <v>700</v>
      </c>
      <c r="N160" s="90">
        <f t="shared" si="39"/>
        <v>0</v>
      </c>
      <c r="O160" s="90">
        <f t="shared" si="40"/>
        <v>800</v>
      </c>
      <c r="P160" s="90">
        <f t="shared" si="41"/>
        <v>0</v>
      </c>
    </row>
    <row r="161" spans="1:16">
      <c r="A161" s="91" t="s">
        <v>1342</v>
      </c>
      <c r="B161" s="87" t="s">
        <v>1343</v>
      </c>
      <c r="C161" s="88">
        <f t="shared" si="43"/>
        <v>700</v>
      </c>
      <c r="D161" s="88">
        <f t="shared" si="33"/>
        <v>800</v>
      </c>
      <c r="E161" s="89">
        <v>1000</v>
      </c>
      <c r="I161" s="81">
        <f t="shared" si="34"/>
        <v>0.7</v>
      </c>
      <c r="J161" s="78">
        <f t="shared" si="35"/>
        <v>490</v>
      </c>
      <c r="K161" s="78">
        <f t="shared" si="36"/>
        <v>560</v>
      </c>
      <c r="L161" s="81">
        <f t="shared" si="37"/>
        <v>0.8</v>
      </c>
      <c r="M161" s="78">
        <f t="shared" si="38"/>
        <v>490</v>
      </c>
      <c r="N161" s="90">
        <f t="shared" si="39"/>
        <v>0</v>
      </c>
      <c r="O161" s="90">
        <f t="shared" si="40"/>
        <v>560</v>
      </c>
      <c r="P161" s="90">
        <f t="shared" si="41"/>
        <v>0</v>
      </c>
    </row>
    <row r="162" spans="1:16" ht="37.5">
      <c r="A162" s="91" t="s">
        <v>1344</v>
      </c>
      <c r="B162" s="87" t="s">
        <v>1345</v>
      </c>
      <c r="C162" s="88">
        <f t="shared" si="43"/>
        <v>490</v>
      </c>
      <c r="D162" s="88">
        <f t="shared" si="33"/>
        <v>560</v>
      </c>
      <c r="E162" s="89">
        <v>700</v>
      </c>
      <c r="I162" s="81">
        <f t="shared" si="34"/>
        <v>0.7</v>
      </c>
      <c r="J162" s="78">
        <f t="shared" si="35"/>
        <v>1610</v>
      </c>
      <c r="K162" s="78">
        <f t="shared" si="36"/>
        <v>1840</v>
      </c>
      <c r="L162" s="81">
        <f t="shared" si="37"/>
        <v>0.8</v>
      </c>
      <c r="M162" s="78">
        <f t="shared" si="38"/>
        <v>1610</v>
      </c>
      <c r="N162" s="90">
        <f t="shared" si="39"/>
        <v>0</v>
      </c>
      <c r="O162" s="90">
        <f t="shared" si="40"/>
        <v>1840</v>
      </c>
      <c r="P162" s="90">
        <f t="shared" si="41"/>
        <v>0</v>
      </c>
    </row>
    <row r="163" spans="1:16">
      <c r="A163" s="91" t="s">
        <v>1346</v>
      </c>
      <c r="B163" s="87" t="s">
        <v>1347</v>
      </c>
      <c r="C163" s="88">
        <f t="shared" si="43"/>
        <v>1610</v>
      </c>
      <c r="D163" s="88">
        <f t="shared" si="33"/>
        <v>1840</v>
      </c>
      <c r="E163" s="88">
        <v>2300</v>
      </c>
      <c r="L163" s="81"/>
      <c r="N163" s="90"/>
      <c r="O163" s="90"/>
      <c r="P163" s="90"/>
    </row>
    <row r="164" spans="1:16" ht="37.5">
      <c r="A164" s="91" t="s">
        <v>1348</v>
      </c>
      <c r="B164" s="87" t="s">
        <v>1349</v>
      </c>
      <c r="C164" s="88">
        <f t="shared" si="43"/>
        <v>560</v>
      </c>
      <c r="D164" s="88">
        <f t="shared" si="33"/>
        <v>640</v>
      </c>
      <c r="E164" s="88">
        <v>800</v>
      </c>
      <c r="I164" s="81">
        <f t="shared" ref="I164:I213" si="44">C165/E165</f>
        <v>0.7</v>
      </c>
      <c r="J164" s="78">
        <f t="shared" ref="J164:J215" si="45">E165/100*70</f>
        <v>350</v>
      </c>
      <c r="K164" s="78">
        <f t="shared" ref="K164:K215" si="46">E165/100*80</f>
        <v>400</v>
      </c>
      <c r="L164" s="81">
        <f t="shared" ref="L164:L215" si="47">D165/E165</f>
        <v>0.8</v>
      </c>
      <c r="M164" s="78">
        <f t="shared" ref="M164:M213" si="48">E165*70/100</f>
        <v>350</v>
      </c>
      <c r="N164" s="90">
        <f t="shared" ref="N164:N213" si="49">M164-C165</f>
        <v>0</v>
      </c>
      <c r="O164" s="90">
        <f t="shared" ref="O164:O213" si="50">E165*80/100</f>
        <v>400</v>
      </c>
      <c r="P164" s="90">
        <f t="shared" ref="P164:P213" si="51">O164-D165</f>
        <v>0</v>
      </c>
    </row>
    <row r="165" spans="1:16">
      <c r="A165" s="91" t="s">
        <v>1350</v>
      </c>
      <c r="B165" s="87" t="s">
        <v>1351</v>
      </c>
      <c r="C165" s="88">
        <f t="shared" si="43"/>
        <v>350</v>
      </c>
      <c r="D165" s="88">
        <f t="shared" si="33"/>
        <v>400</v>
      </c>
      <c r="E165" s="88">
        <v>500</v>
      </c>
      <c r="I165" s="81" t="e">
        <f t="shared" si="44"/>
        <v>#DIV/0!</v>
      </c>
      <c r="J165" s="78">
        <f t="shared" si="45"/>
        <v>0</v>
      </c>
      <c r="K165" s="78">
        <f t="shared" si="46"/>
        <v>0</v>
      </c>
      <c r="L165" s="81" t="e">
        <f t="shared" si="47"/>
        <v>#DIV/0!</v>
      </c>
      <c r="M165" s="78">
        <f t="shared" si="48"/>
        <v>0</v>
      </c>
      <c r="N165" s="90">
        <f t="shared" si="49"/>
        <v>0</v>
      </c>
      <c r="O165" s="90">
        <f t="shared" si="50"/>
        <v>0</v>
      </c>
      <c r="P165" s="90">
        <f t="shared" si="51"/>
        <v>0</v>
      </c>
    </row>
    <row r="166" spans="1:16">
      <c r="A166" s="358" t="s">
        <v>1352</v>
      </c>
      <c r="B166" s="359"/>
      <c r="C166" s="359"/>
      <c r="D166" s="359"/>
      <c r="E166" s="360"/>
      <c r="I166" s="81">
        <f t="shared" si="44"/>
        <v>0.7</v>
      </c>
      <c r="J166" s="78">
        <f t="shared" si="45"/>
        <v>560</v>
      </c>
      <c r="K166" s="78">
        <f t="shared" si="46"/>
        <v>640</v>
      </c>
      <c r="L166" s="81">
        <f t="shared" si="47"/>
        <v>0.8</v>
      </c>
      <c r="M166" s="78">
        <f t="shared" si="48"/>
        <v>560</v>
      </c>
      <c r="N166" s="90">
        <f t="shared" si="49"/>
        <v>0</v>
      </c>
      <c r="O166" s="90">
        <f t="shared" si="50"/>
        <v>640</v>
      </c>
      <c r="P166" s="90">
        <f t="shared" si="51"/>
        <v>0</v>
      </c>
    </row>
    <row r="167" spans="1:16">
      <c r="A167" s="91" t="s">
        <v>1353</v>
      </c>
      <c r="B167" s="115" t="s">
        <v>170</v>
      </c>
      <c r="C167" s="88">
        <f t="shared" ref="C167:C180" si="52">E167-(E167*0.3)</f>
        <v>560</v>
      </c>
      <c r="D167" s="88">
        <f t="shared" si="33"/>
        <v>640</v>
      </c>
      <c r="E167" s="89">
        <v>800</v>
      </c>
      <c r="I167" s="81">
        <f t="shared" si="44"/>
        <v>0.7</v>
      </c>
      <c r="J167" s="78">
        <f t="shared" si="45"/>
        <v>490</v>
      </c>
      <c r="K167" s="78">
        <f t="shared" si="46"/>
        <v>560</v>
      </c>
      <c r="L167" s="81">
        <f t="shared" si="47"/>
        <v>0.8</v>
      </c>
      <c r="M167" s="78">
        <f t="shared" si="48"/>
        <v>490</v>
      </c>
      <c r="N167" s="90">
        <f t="shared" si="49"/>
        <v>0</v>
      </c>
      <c r="O167" s="90">
        <f t="shared" si="50"/>
        <v>560</v>
      </c>
      <c r="P167" s="90">
        <f t="shared" si="51"/>
        <v>0</v>
      </c>
    </row>
    <row r="168" spans="1:16">
      <c r="A168" s="91" t="s">
        <v>1354</v>
      </c>
      <c r="B168" s="115" t="s">
        <v>171</v>
      </c>
      <c r="C168" s="88">
        <f t="shared" si="52"/>
        <v>490</v>
      </c>
      <c r="D168" s="88">
        <f t="shared" si="33"/>
        <v>560</v>
      </c>
      <c r="E168" s="89">
        <v>700</v>
      </c>
      <c r="I168" s="81">
        <f t="shared" si="44"/>
        <v>0.7</v>
      </c>
      <c r="J168" s="78">
        <f t="shared" si="45"/>
        <v>595</v>
      </c>
      <c r="K168" s="78">
        <f t="shared" si="46"/>
        <v>680</v>
      </c>
      <c r="L168" s="81">
        <f t="shared" si="47"/>
        <v>0.8</v>
      </c>
      <c r="M168" s="78">
        <f t="shared" si="48"/>
        <v>595</v>
      </c>
      <c r="N168" s="90">
        <f t="shared" si="49"/>
        <v>0</v>
      </c>
      <c r="O168" s="90">
        <f t="shared" si="50"/>
        <v>680</v>
      </c>
      <c r="P168" s="90">
        <f t="shared" si="51"/>
        <v>0</v>
      </c>
    </row>
    <row r="169" spans="1:16">
      <c r="A169" s="91" t="s">
        <v>1355</v>
      </c>
      <c r="B169" s="115" t="s">
        <v>159</v>
      </c>
      <c r="C169" s="88">
        <f t="shared" si="52"/>
        <v>595</v>
      </c>
      <c r="D169" s="88">
        <f t="shared" si="33"/>
        <v>680</v>
      </c>
      <c r="E169" s="89">
        <v>850</v>
      </c>
      <c r="I169" s="81">
        <f t="shared" si="44"/>
        <v>0.7</v>
      </c>
      <c r="J169" s="78">
        <f t="shared" si="45"/>
        <v>525</v>
      </c>
      <c r="K169" s="78">
        <f t="shared" si="46"/>
        <v>600</v>
      </c>
      <c r="L169" s="81">
        <f t="shared" si="47"/>
        <v>0.8</v>
      </c>
      <c r="M169" s="78">
        <f t="shared" si="48"/>
        <v>525</v>
      </c>
      <c r="N169" s="90">
        <f t="shared" si="49"/>
        <v>0</v>
      </c>
      <c r="O169" s="90">
        <f t="shared" si="50"/>
        <v>600</v>
      </c>
      <c r="P169" s="90">
        <f t="shared" si="51"/>
        <v>0</v>
      </c>
    </row>
    <row r="170" spans="1:16">
      <c r="A170" s="91" t="s">
        <v>1356</v>
      </c>
      <c r="B170" s="115" t="s">
        <v>1357</v>
      </c>
      <c r="C170" s="88">
        <f t="shared" si="52"/>
        <v>525</v>
      </c>
      <c r="D170" s="88">
        <f t="shared" si="33"/>
        <v>600</v>
      </c>
      <c r="E170" s="89">
        <v>750</v>
      </c>
      <c r="I170" s="81">
        <f t="shared" si="44"/>
        <v>0.7</v>
      </c>
      <c r="J170" s="78">
        <f t="shared" si="45"/>
        <v>490</v>
      </c>
      <c r="K170" s="78">
        <f t="shared" si="46"/>
        <v>560</v>
      </c>
      <c r="L170" s="81">
        <f t="shared" si="47"/>
        <v>0.8</v>
      </c>
      <c r="M170" s="78">
        <f t="shared" si="48"/>
        <v>490</v>
      </c>
      <c r="N170" s="90">
        <f t="shared" si="49"/>
        <v>0</v>
      </c>
      <c r="O170" s="90">
        <f t="shared" si="50"/>
        <v>560</v>
      </c>
      <c r="P170" s="90">
        <f t="shared" si="51"/>
        <v>0</v>
      </c>
    </row>
    <row r="171" spans="1:16" ht="37.5">
      <c r="A171" s="91" t="s">
        <v>1358</v>
      </c>
      <c r="B171" s="115" t="s">
        <v>1359</v>
      </c>
      <c r="C171" s="88">
        <f t="shared" si="52"/>
        <v>490</v>
      </c>
      <c r="D171" s="88">
        <f t="shared" si="33"/>
        <v>560</v>
      </c>
      <c r="E171" s="89">
        <v>700</v>
      </c>
      <c r="I171" s="81">
        <f t="shared" si="44"/>
        <v>0.7</v>
      </c>
      <c r="J171" s="78">
        <f t="shared" si="45"/>
        <v>1260</v>
      </c>
      <c r="K171" s="78">
        <f t="shared" si="46"/>
        <v>1440</v>
      </c>
      <c r="L171" s="81">
        <f t="shared" si="47"/>
        <v>0.8</v>
      </c>
      <c r="M171" s="78">
        <f t="shared" si="48"/>
        <v>1260</v>
      </c>
      <c r="N171" s="90">
        <f t="shared" si="49"/>
        <v>0</v>
      </c>
      <c r="O171" s="90">
        <f t="shared" si="50"/>
        <v>1440</v>
      </c>
      <c r="P171" s="90">
        <f t="shared" si="51"/>
        <v>0</v>
      </c>
    </row>
    <row r="172" spans="1:16">
      <c r="A172" s="91" t="s">
        <v>1360</v>
      </c>
      <c r="B172" s="115" t="s">
        <v>1361</v>
      </c>
      <c r="C172" s="88">
        <f t="shared" si="52"/>
        <v>1260</v>
      </c>
      <c r="D172" s="88">
        <f t="shared" si="33"/>
        <v>1440</v>
      </c>
      <c r="E172" s="89">
        <v>1800</v>
      </c>
      <c r="I172" s="81">
        <f t="shared" si="44"/>
        <v>0.7</v>
      </c>
      <c r="J172" s="78">
        <f t="shared" si="45"/>
        <v>1330</v>
      </c>
      <c r="K172" s="78">
        <f t="shared" si="46"/>
        <v>1520</v>
      </c>
      <c r="L172" s="81">
        <f t="shared" si="47"/>
        <v>0.8</v>
      </c>
      <c r="M172" s="78">
        <f t="shared" si="48"/>
        <v>1330</v>
      </c>
      <c r="N172" s="90">
        <f t="shared" si="49"/>
        <v>0</v>
      </c>
      <c r="O172" s="90">
        <f t="shared" si="50"/>
        <v>1520</v>
      </c>
      <c r="P172" s="90">
        <f t="shared" si="51"/>
        <v>0</v>
      </c>
    </row>
    <row r="173" spans="1:16">
      <c r="A173" s="91" t="s">
        <v>1362</v>
      </c>
      <c r="B173" s="115" t="s">
        <v>1363</v>
      </c>
      <c r="C173" s="88">
        <f t="shared" si="52"/>
        <v>1330</v>
      </c>
      <c r="D173" s="88">
        <f t="shared" si="33"/>
        <v>1520</v>
      </c>
      <c r="E173" s="89">
        <v>1900</v>
      </c>
      <c r="I173" s="81">
        <f t="shared" si="44"/>
        <v>0.7</v>
      </c>
      <c r="J173" s="78">
        <f t="shared" si="45"/>
        <v>1750</v>
      </c>
      <c r="K173" s="78">
        <f t="shared" si="46"/>
        <v>2000</v>
      </c>
      <c r="L173" s="81">
        <f t="shared" si="47"/>
        <v>0.8</v>
      </c>
      <c r="M173" s="78">
        <f t="shared" si="48"/>
        <v>1750</v>
      </c>
      <c r="N173" s="90">
        <f t="shared" si="49"/>
        <v>0</v>
      </c>
      <c r="O173" s="90">
        <f t="shared" si="50"/>
        <v>2000</v>
      </c>
      <c r="P173" s="90">
        <f t="shared" si="51"/>
        <v>0</v>
      </c>
    </row>
    <row r="174" spans="1:16" ht="37.5">
      <c r="A174" s="91" t="s">
        <v>1364</v>
      </c>
      <c r="B174" s="115" t="s">
        <v>1365</v>
      </c>
      <c r="C174" s="88">
        <f t="shared" si="52"/>
        <v>1750</v>
      </c>
      <c r="D174" s="88">
        <f t="shared" si="33"/>
        <v>2000</v>
      </c>
      <c r="E174" s="89">
        <v>2500</v>
      </c>
      <c r="I174" s="81">
        <f t="shared" si="44"/>
        <v>0.7</v>
      </c>
      <c r="J174" s="78">
        <f t="shared" si="45"/>
        <v>1750</v>
      </c>
      <c r="K174" s="78">
        <f t="shared" si="46"/>
        <v>2000</v>
      </c>
      <c r="L174" s="81">
        <f t="shared" si="47"/>
        <v>0.8</v>
      </c>
      <c r="M174" s="78">
        <f t="shared" si="48"/>
        <v>1750</v>
      </c>
      <c r="N174" s="90">
        <f t="shared" si="49"/>
        <v>0</v>
      </c>
      <c r="O174" s="90">
        <f t="shared" si="50"/>
        <v>2000</v>
      </c>
      <c r="P174" s="90">
        <f t="shared" si="51"/>
        <v>0</v>
      </c>
    </row>
    <row r="175" spans="1:16" ht="37.5">
      <c r="A175" s="91" t="s">
        <v>1366</v>
      </c>
      <c r="B175" s="115" t="s">
        <v>1367</v>
      </c>
      <c r="C175" s="88">
        <f t="shared" si="52"/>
        <v>1750</v>
      </c>
      <c r="D175" s="88">
        <f t="shared" si="33"/>
        <v>2000</v>
      </c>
      <c r="E175" s="89">
        <v>2500</v>
      </c>
      <c r="I175" s="81">
        <f t="shared" si="44"/>
        <v>0.7</v>
      </c>
      <c r="J175" s="78">
        <f t="shared" si="45"/>
        <v>490</v>
      </c>
      <c r="K175" s="78">
        <f t="shared" si="46"/>
        <v>560</v>
      </c>
      <c r="L175" s="81">
        <f t="shared" si="47"/>
        <v>0.8</v>
      </c>
      <c r="M175" s="78">
        <f t="shared" si="48"/>
        <v>490</v>
      </c>
      <c r="N175" s="90">
        <f t="shared" si="49"/>
        <v>0</v>
      </c>
      <c r="O175" s="90">
        <f t="shared" si="50"/>
        <v>560</v>
      </c>
      <c r="P175" s="90">
        <f t="shared" si="51"/>
        <v>0</v>
      </c>
    </row>
    <row r="176" spans="1:16">
      <c r="A176" s="91" t="s">
        <v>1368</v>
      </c>
      <c r="B176" s="115" t="s">
        <v>1369</v>
      </c>
      <c r="C176" s="88">
        <f t="shared" si="52"/>
        <v>490</v>
      </c>
      <c r="D176" s="88">
        <f t="shared" si="33"/>
        <v>560</v>
      </c>
      <c r="E176" s="89">
        <v>700</v>
      </c>
      <c r="I176" s="81">
        <f t="shared" si="44"/>
        <v>0.7</v>
      </c>
      <c r="J176" s="78">
        <f t="shared" si="45"/>
        <v>525</v>
      </c>
      <c r="K176" s="78">
        <f t="shared" si="46"/>
        <v>600</v>
      </c>
      <c r="L176" s="81">
        <f t="shared" si="47"/>
        <v>0.8</v>
      </c>
      <c r="M176" s="78">
        <f t="shared" si="48"/>
        <v>525</v>
      </c>
      <c r="N176" s="90">
        <f t="shared" si="49"/>
        <v>0</v>
      </c>
      <c r="O176" s="90">
        <f t="shared" si="50"/>
        <v>600</v>
      </c>
      <c r="P176" s="90">
        <f t="shared" si="51"/>
        <v>0</v>
      </c>
    </row>
    <row r="177" spans="1:16">
      <c r="A177" s="91" t="s">
        <v>1370</v>
      </c>
      <c r="B177" s="115" t="s">
        <v>1371</v>
      </c>
      <c r="C177" s="88">
        <f t="shared" si="52"/>
        <v>525</v>
      </c>
      <c r="D177" s="88">
        <f t="shared" si="33"/>
        <v>600</v>
      </c>
      <c r="E177" s="89">
        <v>750</v>
      </c>
      <c r="I177" s="81">
        <f t="shared" si="44"/>
        <v>0.7</v>
      </c>
      <c r="J177" s="78">
        <f t="shared" si="45"/>
        <v>2660</v>
      </c>
      <c r="K177" s="78">
        <f t="shared" si="46"/>
        <v>3040</v>
      </c>
      <c r="L177" s="81">
        <f t="shared" si="47"/>
        <v>0.8</v>
      </c>
      <c r="M177" s="78">
        <f t="shared" si="48"/>
        <v>2660</v>
      </c>
      <c r="N177" s="90">
        <f t="shared" si="49"/>
        <v>0</v>
      </c>
      <c r="O177" s="90">
        <f t="shared" si="50"/>
        <v>3040</v>
      </c>
      <c r="P177" s="90">
        <f t="shared" si="51"/>
        <v>0</v>
      </c>
    </row>
    <row r="178" spans="1:16">
      <c r="A178" s="91" t="s">
        <v>1372</v>
      </c>
      <c r="B178" s="115" t="s">
        <v>1373</v>
      </c>
      <c r="C178" s="88">
        <f t="shared" si="52"/>
        <v>2660</v>
      </c>
      <c r="D178" s="88">
        <f t="shared" si="33"/>
        <v>3040</v>
      </c>
      <c r="E178" s="89">
        <v>3800</v>
      </c>
      <c r="I178" s="81">
        <f t="shared" si="44"/>
        <v>0.7</v>
      </c>
      <c r="J178" s="78">
        <f t="shared" si="45"/>
        <v>1610</v>
      </c>
      <c r="K178" s="78">
        <f t="shared" si="46"/>
        <v>1840</v>
      </c>
      <c r="L178" s="81">
        <f t="shared" si="47"/>
        <v>0.8</v>
      </c>
      <c r="M178" s="78">
        <f t="shared" si="48"/>
        <v>1610</v>
      </c>
      <c r="N178" s="90">
        <f t="shared" si="49"/>
        <v>0</v>
      </c>
      <c r="O178" s="90">
        <f t="shared" si="50"/>
        <v>1840</v>
      </c>
      <c r="P178" s="90">
        <f t="shared" si="51"/>
        <v>0</v>
      </c>
    </row>
    <row r="179" spans="1:16" ht="37.5">
      <c r="A179" s="91" t="s">
        <v>1374</v>
      </c>
      <c r="B179" s="115" t="s">
        <v>1375</v>
      </c>
      <c r="C179" s="88">
        <f t="shared" si="52"/>
        <v>1610</v>
      </c>
      <c r="D179" s="88">
        <f t="shared" si="33"/>
        <v>1840</v>
      </c>
      <c r="E179" s="89">
        <v>2300</v>
      </c>
      <c r="I179" s="81">
        <f t="shared" si="44"/>
        <v>0.7</v>
      </c>
      <c r="J179" s="78">
        <f t="shared" si="45"/>
        <v>245</v>
      </c>
      <c r="K179" s="78">
        <f t="shared" si="46"/>
        <v>280</v>
      </c>
      <c r="L179" s="81">
        <f t="shared" si="47"/>
        <v>0.8</v>
      </c>
      <c r="M179" s="78">
        <f t="shared" si="48"/>
        <v>245</v>
      </c>
      <c r="N179" s="90">
        <f t="shared" si="49"/>
        <v>0</v>
      </c>
      <c r="O179" s="90">
        <f t="shared" si="50"/>
        <v>280</v>
      </c>
      <c r="P179" s="90">
        <f t="shared" si="51"/>
        <v>0</v>
      </c>
    </row>
    <row r="180" spans="1:16">
      <c r="A180" s="91" t="s">
        <v>1376</v>
      </c>
      <c r="B180" s="115" t="s">
        <v>1377</v>
      </c>
      <c r="C180" s="88">
        <f t="shared" si="52"/>
        <v>245</v>
      </c>
      <c r="D180" s="88">
        <f t="shared" si="33"/>
        <v>280</v>
      </c>
      <c r="E180" s="89">
        <v>350</v>
      </c>
      <c r="I180" s="81" t="e">
        <f t="shared" si="44"/>
        <v>#DIV/0!</v>
      </c>
      <c r="J180" s="78">
        <f t="shared" si="45"/>
        <v>0</v>
      </c>
      <c r="K180" s="78">
        <f t="shared" si="46"/>
        <v>0</v>
      </c>
      <c r="L180" s="81" t="e">
        <f t="shared" si="47"/>
        <v>#DIV/0!</v>
      </c>
      <c r="M180" s="78">
        <f t="shared" si="48"/>
        <v>0</v>
      </c>
      <c r="N180" s="90">
        <f t="shared" si="49"/>
        <v>0</v>
      </c>
      <c r="O180" s="90">
        <f t="shared" si="50"/>
        <v>0</v>
      </c>
      <c r="P180" s="90">
        <f t="shared" si="51"/>
        <v>0</v>
      </c>
    </row>
    <row r="181" spans="1:16">
      <c r="A181" s="358" t="s">
        <v>1378</v>
      </c>
      <c r="B181" s="359"/>
      <c r="C181" s="359"/>
      <c r="D181" s="359"/>
      <c r="E181" s="360"/>
      <c r="I181" s="81">
        <f t="shared" si="44"/>
        <v>0.7</v>
      </c>
      <c r="J181" s="78">
        <f t="shared" si="45"/>
        <v>105</v>
      </c>
      <c r="K181" s="78">
        <f t="shared" si="46"/>
        <v>120</v>
      </c>
      <c r="L181" s="81">
        <f t="shared" si="47"/>
        <v>0.8</v>
      </c>
      <c r="M181" s="78">
        <f t="shared" si="48"/>
        <v>105</v>
      </c>
      <c r="N181" s="90">
        <f t="shared" si="49"/>
        <v>0</v>
      </c>
      <c r="O181" s="90">
        <f t="shared" si="50"/>
        <v>120</v>
      </c>
      <c r="P181" s="90">
        <f t="shared" si="51"/>
        <v>0</v>
      </c>
    </row>
    <row r="182" spans="1:16" ht="56.25">
      <c r="A182" s="91" t="s">
        <v>1379</v>
      </c>
      <c r="B182" s="87" t="s">
        <v>1380</v>
      </c>
      <c r="C182" s="88">
        <f t="shared" ref="C182" si="53">E182-(E182*0.3)</f>
        <v>105</v>
      </c>
      <c r="D182" s="88">
        <f t="shared" si="33"/>
        <v>120</v>
      </c>
      <c r="E182" s="89">
        <v>150</v>
      </c>
      <c r="I182" s="81" t="e">
        <f t="shared" si="44"/>
        <v>#DIV/0!</v>
      </c>
      <c r="J182" s="78">
        <f t="shared" si="45"/>
        <v>0</v>
      </c>
      <c r="K182" s="78">
        <f t="shared" si="46"/>
        <v>0</v>
      </c>
      <c r="L182" s="81" t="e">
        <f t="shared" si="47"/>
        <v>#DIV/0!</v>
      </c>
      <c r="M182" s="78">
        <f t="shared" si="48"/>
        <v>0</v>
      </c>
      <c r="N182" s="90">
        <f t="shared" si="49"/>
        <v>0</v>
      </c>
      <c r="O182" s="90">
        <f t="shared" si="50"/>
        <v>0</v>
      </c>
      <c r="P182" s="90">
        <f t="shared" si="51"/>
        <v>0</v>
      </c>
    </row>
    <row r="183" spans="1:16">
      <c r="A183" s="358" t="s">
        <v>1381</v>
      </c>
      <c r="B183" s="359"/>
      <c r="C183" s="359"/>
      <c r="D183" s="359"/>
      <c r="E183" s="360"/>
      <c r="I183" s="81">
        <f t="shared" si="44"/>
        <v>0.7</v>
      </c>
      <c r="J183" s="78">
        <f t="shared" si="45"/>
        <v>385</v>
      </c>
      <c r="K183" s="78">
        <f t="shared" si="46"/>
        <v>440</v>
      </c>
      <c r="L183" s="81">
        <f t="shared" si="47"/>
        <v>0.8</v>
      </c>
      <c r="M183" s="78">
        <f t="shared" si="48"/>
        <v>385</v>
      </c>
      <c r="N183" s="90">
        <f t="shared" si="49"/>
        <v>0</v>
      </c>
      <c r="O183" s="90">
        <f t="shared" si="50"/>
        <v>440</v>
      </c>
      <c r="P183" s="90">
        <f t="shared" si="51"/>
        <v>0</v>
      </c>
    </row>
    <row r="184" spans="1:16">
      <c r="A184" s="89">
        <v>10001</v>
      </c>
      <c r="B184" s="116" t="s">
        <v>1382</v>
      </c>
      <c r="C184" s="88">
        <f t="shared" ref="C184:C209" si="54">E184-(E184*0.3)</f>
        <v>385</v>
      </c>
      <c r="D184" s="88">
        <f t="shared" si="33"/>
        <v>440</v>
      </c>
      <c r="E184" s="89">
        <v>550</v>
      </c>
      <c r="I184" s="81">
        <f t="shared" si="44"/>
        <v>0.7</v>
      </c>
      <c r="J184" s="78">
        <f t="shared" si="45"/>
        <v>175</v>
      </c>
      <c r="K184" s="78">
        <f t="shared" si="46"/>
        <v>200</v>
      </c>
      <c r="L184" s="81">
        <f t="shared" si="47"/>
        <v>0.8</v>
      </c>
      <c r="M184" s="78">
        <f t="shared" si="48"/>
        <v>175</v>
      </c>
      <c r="N184" s="90">
        <f t="shared" si="49"/>
        <v>0</v>
      </c>
      <c r="O184" s="90">
        <f t="shared" si="50"/>
        <v>200</v>
      </c>
      <c r="P184" s="90">
        <f t="shared" si="51"/>
        <v>0</v>
      </c>
    </row>
    <row r="185" spans="1:16">
      <c r="A185" s="89">
        <v>10002</v>
      </c>
      <c r="B185" s="116" t="s">
        <v>1383</v>
      </c>
      <c r="C185" s="88">
        <f t="shared" si="54"/>
        <v>175</v>
      </c>
      <c r="D185" s="88">
        <f t="shared" si="33"/>
        <v>200</v>
      </c>
      <c r="E185" s="89">
        <v>250</v>
      </c>
      <c r="I185" s="81">
        <f t="shared" si="44"/>
        <v>0.7</v>
      </c>
      <c r="J185" s="78">
        <f t="shared" si="45"/>
        <v>420</v>
      </c>
      <c r="K185" s="78">
        <f t="shared" si="46"/>
        <v>480</v>
      </c>
      <c r="L185" s="81">
        <f t="shared" si="47"/>
        <v>0.8</v>
      </c>
      <c r="M185" s="78">
        <f t="shared" si="48"/>
        <v>420</v>
      </c>
      <c r="N185" s="90">
        <f t="shared" si="49"/>
        <v>0</v>
      </c>
      <c r="O185" s="90">
        <f t="shared" si="50"/>
        <v>480</v>
      </c>
      <c r="P185" s="90">
        <f t="shared" si="51"/>
        <v>0</v>
      </c>
    </row>
    <row r="186" spans="1:16" ht="37.5">
      <c r="A186" s="89">
        <v>10003</v>
      </c>
      <c r="B186" s="116" t="s">
        <v>1384</v>
      </c>
      <c r="C186" s="88">
        <f t="shared" si="54"/>
        <v>420</v>
      </c>
      <c r="D186" s="88">
        <f t="shared" si="33"/>
        <v>480</v>
      </c>
      <c r="E186" s="89">
        <v>600</v>
      </c>
      <c r="I186" s="81">
        <f t="shared" si="44"/>
        <v>0.7</v>
      </c>
      <c r="J186" s="78">
        <f t="shared" si="45"/>
        <v>245</v>
      </c>
      <c r="K186" s="78">
        <f t="shared" si="46"/>
        <v>280</v>
      </c>
      <c r="L186" s="81">
        <f t="shared" si="47"/>
        <v>0.8</v>
      </c>
      <c r="M186" s="78">
        <f t="shared" si="48"/>
        <v>245</v>
      </c>
      <c r="N186" s="90">
        <f t="shared" si="49"/>
        <v>0</v>
      </c>
      <c r="O186" s="90">
        <f t="shared" si="50"/>
        <v>280</v>
      </c>
      <c r="P186" s="90">
        <f t="shared" si="51"/>
        <v>0</v>
      </c>
    </row>
    <row r="187" spans="1:16" ht="37.5">
      <c r="A187" s="89">
        <v>10004</v>
      </c>
      <c r="B187" s="116" t="s">
        <v>1385</v>
      </c>
      <c r="C187" s="88">
        <f t="shared" si="54"/>
        <v>245</v>
      </c>
      <c r="D187" s="88">
        <f t="shared" si="33"/>
        <v>280</v>
      </c>
      <c r="E187" s="89">
        <v>350</v>
      </c>
      <c r="I187" s="81">
        <f t="shared" si="44"/>
        <v>0.7</v>
      </c>
      <c r="J187" s="78">
        <f t="shared" si="45"/>
        <v>420</v>
      </c>
      <c r="K187" s="78">
        <f t="shared" si="46"/>
        <v>480</v>
      </c>
      <c r="L187" s="81">
        <f t="shared" si="47"/>
        <v>0.8</v>
      </c>
      <c r="M187" s="78">
        <f t="shared" si="48"/>
        <v>420</v>
      </c>
      <c r="N187" s="90">
        <f t="shared" si="49"/>
        <v>0</v>
      </c>
      <c r="O187" s="90">
        <f t="shared" si="50"/>
        <v>480</v>
      </c>
      <c r="P187" s="90">
        <f t="shared" si="51"/>
        <v>0</v>
      </c>
    </row>
    <row r="188" spans="1:16" ht="37.5">
      <c r="A188" s="89">
        <v>10005</v>
      </c>
      <c r="B188" s="115" t="s">
        <v>1386</v>
      </c>
      <c r="C188" s="88">
        <f t="shared" si="54"/>
        <v>420</v>
      </c>
      <c r="D188" s="88">
        <f t="shared" si="33"/>
        <v>480</v>
      </c>
      <c r="E188" s="89">
        <v>600</v>
      </c>
      <c r="I188" s="81">
        <f t="shared" si="44"/>
        <v>0.7</v>
      </c>
      <c r="J188" s="78">
        <f t="shared" si="45"/>
        <v>245</v>
      </c>
      <c r="K188" s="78">
        <f t="shared" si="46"/>
        <v>280</v>
      </c>
      <c r="L188" s="81">
        <f t="shared" si="47"/>
        <v>0.8</v>
      </c>
      <c r="M188" s="78">
        <f t="shared" si="48"/>
        <v>245</v>
      </c>
      <c r="N188" s="90">
        <f t="shared" si="49"/>
        <v>0</v>
      </c>
      <c r="O188" s="90">
        <f t="shared" si="50"/>
        <v>280</v>
      </c>
      <c r="P188" s="90">
        <f t="shared" si="51"/>
        <v>0</v>
      </c>
    </row>
    <row r="189" spans="1:16">
      <c r="A189" s="89">
        <v>10006</v>
      </c>
      <c r="B189" s="115" t="s">
        <v>1387</v>
      </c>
      <c r="C189" s="88">
        <f t="shared" si="54"/>
        <v>245</v>
      </c>
      <c r="D189" s="88">
        <f t="shared" si="33"/>
        <v>280</v>
      </c>
      <c r="E189" s="89">
        <v>350</v>
      </c>
      <c r="I189" s="81">
        <f t="shared" si="44"/>
        <v>0.7</v>
      </c>
      <c r="J189" s="78">
        <f t="shared" si="45"/>
        <v>525</v>
      </c>
      <c r="K189" s="78">
        <f t="shared" si="46"/>
        <v>600</v>
      </c>
      <c r="L189" s="81">
        <f t="shared" si="47"/>
        <v>0.8</v>
      </c>
      <c r="M189" s="78">
        <f t="shared" si="48"/>
        <v>525</v>
      </c>
      <c r="N189" s="90">
        <f t="shared" si="49"/>
        <v>0</v>
      </c>
      <c r="O189" s="90">
        <f t="shared" si="50"/>
        <v>600</v>
      </c>
      <c r="P189" s="90">
        <f t="shared" si="51"/>
        <v>0</v>
      </c>
    </row>
    <row r="190" spans="1:16">
      <c r="A190" s="89">
        <v>10007</v>
      </c>
      <c r="B190" s="116" t="s">
        <v>1388</v>
      </c>
      <c r="C190" s="88">
        <f t="shared" si="54"/>
        <v>525</v>
      </c>
      <c r="D190" s="88">
        <f t="shared" si="33"/>
        <v>600</v>
      </c>
      <c r="E190" s="89">
        <v>750</v>
      </c>
      <c r="I190" s="81">
        <f t="shared" si="44"/>
        <v>0.7</v>
      </c>
      <c r="J190" s="78">
        <f t="shared" si="45"/>
        <v>175</v>
      </c>
      <c r="K190" s="78">
        <f t="shared" si="46"/>
        <v>200</v>
      </c>
      <c r="L190" s="81">
        <f t="shared" si="47"/>
        <v>0.8</v>
      </c>
      <c r="M190" s="78">
        <f t="shared" si="48"/>
        <v>175</v>
      </c>
      <c r="N190" s="90">
        <f t="shared" si="49"/>
        <v>0</v>
      </c>
      <c r="O190" s="90">
        <f t="shared" si="50"/>
        <v>200</v>
      </c>
      <c r="P190" s="90">
        <f t="shared" si="51"/>
        <v>0</v>
      </c>
    </row>
    <row r="191" spans="1:16">
      <c r="A191" s="89">
        <v>10008</v>
      </c>
      <c r="B191" s="115" t="s">
        <v>1389</v>
      </c>
      <c r="C191" s="88">
        <f t="shared" si="54"/>
        <v>175</v>
      </c>
      <c r="D191" s="88">
        <f t="shared" si="33"/>
        <v>200</v>
      </c>
      <c r="E191" s="89">
        <v>250</v>
      </c>
      <c r="I191" s="81">
        <f t="shared" si="44"/>
        <v>0.7</v>
      </c>
      <c r="J191" s="78">
        <f t="shared" si="45"/>
        <v>1190</v>
      </c>
      <c r="K191" s="78">
        <f t="shared" si="46"/>
        <v>1360</v>
      </c>
      <c r="L191" s="81">
        <f t="shared" si="47"/>
        <v>0.8</v>
      </c>
      <c r="M191" s="78">
        <f t="shared" si="48"/>
        <v>1190</v>
      </c>
      <c r="N191" s="90">
        <f t="shared" si="49"/>
        <v>0</v>
      </c>
      <c r="O191" s="90">
        <f t="shared" si="50"/>
        <v>1360</v>
      </c>
      <c r="P191" s="90">
        <f t="shared" si="51"/>
        <v>0</v>
      </c>
    </row>
    <row r="192" spans="1:16">
      <c r="A192" s="89">
        <v>10009</v>
      </c>
      <c r="B192" s="116" t="s">
        <v>1390</v>
      </c>
      <c r="C192" s="88">
        <f t="shared" si="54"/>
        <v>1190</v>
      </c>
      <c r="D192" s="88">
        <f t="shared" si="33"/>
        <v>1360</v>
      </c>
      <c r="E192" s="88">
        <v>1700</v>
      </c>
      <c r="I192" s="81">
        <f t="shared" si="44"/>
        <v>0.7</v>
      </c>
      <c r="J192" s="78">
        <f t="shared" si="45"/>
        <v>525</v>
      </c>
      <c r="K192" s="78">
        <f t="shared" si="46"/>
        <v>600</v>
      </c>
      <c r="L192" s="81">
        <f t="shared" si="47"/>
        <v>0.8</v>
      </c>
      <c r="M192" s="78">
        <f t="shared" si="48"/>
        <v>525</v>
      </c>
      <c r="N192" s="90">
        <f t="shared" si="49"/>
        <v>0</v>
      </c>
      <c r="O192" s="90">
        <f t="shared" si="50"/>
        <v>600</v>
      </c>
      <c r="P192" s="90">
        <f t="shared" si="51"/>
        <v>0</v>
      </c>
    </row>
    <row r="193" spans="1:16">
      <c r="A193" s="89">
        <v>10010</v>
      </c>
      <c r="B193" s="115" t="s">
        <v>1391</v>
      </c>
      <c r="C193" s="88">
        <f t="shared" si="54"/>
        <v>525</v>
      </c>
      <c r="D193" s="88">
        <f t="shared" si="33"/>
        <v>600</v>
      </c>
      <c r="E193" s="89">
        <v>750</v>
      </c>
      <c r="I193" s="81">
        <f t="shared" si="44"/>
        <v>0.7</v>
      </c>
      <c r="J193" s="78">
        <f t="shared" si="45"/>
        <v>105</v>
      </c>
      <c r="K193" s="78">
        <f t="shared" si="46"/>
        <v>120</v>
      </c>
      <c r="L193" s="81">
        <f t="shared" si="47"/>
        <v>0.8</v>
      </c>
      <c r="M193" s="78">
        <f t="shared" si="48"/>
        <v>105</v>
      </c>
      <c r="N193" s="90">
        <f t="shared" si="49"/>
        <v>0</v>
      </c>
      <c r="O193" s="90">
        <f t="shared" si="50"/>
        <v>120</v>
      </c>
      <c r="P193" s="90">
        <f t="shared" si="51"/>
        <v>0</v>
      </c>
    </row>
    <row r="194" spans="1:16">
      <c r="A194" s="89">
        <v>10011</v>
      </c>
      <c r="B194" s="116" t="s">
        <v>1392</v>
      </c>
      <c r="C194" s="88">
        <f t="shared" si="54"/>
        <v>105</v>
      </c>
      <c r="D194" s="88">
        <f t="shared" si="33"/>
        <v>120</v>
      </c>
      <c r="E194" s="89">
        <v>150</v>
      </c>
      <c r="I194" s="81">
        <f t="shared" si="44"/>
        <v>0.7</v>
      </c>
      <c r="J194" s="78">
        <f t="shared" si="45"/>
        <v>175</v>
      </c>
      <c r="K194" s="78">
        <f t="shared" si="46"/>
        <v>200</v>
      </c>
      <c r="L194" s="81">
        <f t="shared" si="47"/>
        <v>0.8</v>
      </c>
      <c r="M194" s="78">
        <f t="shared" si="48"/>
        <v>175</v>
      </c>
      <c r="N194" s="90">
        <f t="shared" si="49"/>
        <v>0</v>
      </c>
      <c r="O194" s="90">
        <f t="shared" si="50"/>
        <v>200</v>
      </c>
      <c r="P194" s="90">
        <f t="shared" si="51"/>
        <v>0</v>
      </c>
    </row>
    <row r="195" spans="1:16" ht="37.5">
      <c r="A195" s="89">
        <v>10012</v>
      </c>
      <c r="B195" s="116" t="s">
        <v>1393</v>
      </c>
      <c r="C195" s="88">
        <f t="shared" si="54"/>
        <v>175</v>
      </c>
      <c r="D195" s="88">
        <f t="shared" si="33"/>
        <v>200</v>
      </c>
      <c r="E195" s="89">
        <v>250</v>
      </c>
      <c r="I195" s="81">
        <f t="shared" si="44"/>
        <v>0.7</v>
      </c>
      <c r="J195" s="78">
        <f t="shared" si="45"/>
        <v>280</v>
      </c>
      <c r="K195" s="78">
        <f t="shared" si="46"/>
        <v>320</v>
      </c>
      <c r="L195" s="81">
        <f t="shared" si="47"/>
        <v>0.8</v>
      </c>
      <c r="M195" s="78">
        <f t="shared" si="48"/>
        <v>280</v>
      </c>
      <c r="N195" s="90">
        <f t="shared" si="49"/>
        <v>0</v>
      </c>
      <c r="O195" s="90">
        <f t="shared" si="50"/>
        <v>320</v>
      </c>
      <c r="P195" s="90">
        <f t="shared" si="51"/>
        <v>0</v>
      </c>
    </row>
    <row r="196" spans="1:16" ht="37.5">
      <c r="A196" s="89">
        <v>10013</v>
      </c>
      <c r="B196" s="115" t="s">
        <v>1394</v>
      </c>
      <c r="C196" s="88">
        <f t="shared" si="54"/>
        <v>280</v>
      </c>
      <c r="D196" s="88">
        <f t="shared" si="33"/>
        <v>320</v>
      </c>
      <c r="E196" s="89">
        <v>400</v>
      </c>
      <c r="I196" s="81">
        <f t="shared" si="44"/>
        <v>0.7</v>
      </c>
      <c r="J196" s="78">
        <f t="shared" si="45"/>
        <v>315</v>
      </c>
      <c r="K196" s="78">
        <f t="shared" si="46"/>
        <v>360</v>
      </c>
      <c r="L196" s="81">
        <f t="shared" si="47"/>
        <v>0.8</v>
      </c>
      <c r="M196" s="78">
        <f t="shared" si="48"/>
        <v>315</v>
      </c>
      <c r="N196" s="90">
        <f t="shared" si="49"/>
        <v>0</v>
      </c>
      <c r="O196" s="90">
        <f t="shared" si="50"/>
        <v>360</v>
      </c>
      <c r="P196" s="90">
        <f t="shared" si="51"/>
        <v>0</v>
      </c>
    </row>
    <row r="197" spans="1:16" ht="37.5">
      <c r="A197" s="89">
        <v>10014</v>
      </c>
      <c r="B197" s="116" t="s">
        <v>1395</v>
      </c>
      <c r="C197" s="88">
        <f t="shared" si="54"/>
        <v>315</v>
      </c>
      <c r="D197" s="88">
        <f t="shared" si="33"/>
        <v>360</v>
      </c>
      <c r="E197" s="89">
        <v>450</v>
      </c>
      <c r="I197" s="81">
        <f t="shared" si="44"/>
        <v>0.7</v>
      </c>
      <c r="J197" s="78">
        <f t="shared" si="45"/>
        <v>175</v>
      </c>
      <c r="K197" s="78">
        <f t="shared" si="46"/>
        <v>200</v>
      </c>
      <c r="L197" s="81">
        <f t="shared" si="47"/>
        <v>0.8</v>
      </c>
      <c r="M197" s="78">
        <f t="shared" si="48"/>
        <v>175</v>
      </c>
      <c r="N197" s="90">
        <f t="shared" si="49"/>
        <v>0</v>
      </c>
      <c r="O197" s="90">
        <f t="shared" si="50"/>
        <v>200</v>
      </c>
      <c r="P197" s="90">
        <f t="shared" si="51"/>
        <v>0</v>
      </c>
    </row>
    <row r="198" spans="1:16">
      <c r="A198" s="89">
        <v>10015</v>
      </c>
      <c r="B198" s="116" t="s">
        <v>1396</v>
      </c>
      <c r="C198" s="88">
        <f t="shared" si="54"/>
        <v>175</v>
      </c>
      <c r="D198" s="88">
        <f t="shared" si="33"/>
        <v>200</v>
      </c>
      <c r="E198" s="89">
        <v>250</v>
      </c>
      <c r="I198" s="81">
        <f t="shared" si="44"/>
        <v>0.7</v>
      </c>
      <c r="J198" s="78">
        <f t="shared" si="45"/>
        <v>210</v>
      </c>
      <c r="K198" s="78">
        <f t="shared" si="46"/>
        <v>240</v>
      </c>
      <c r="L198" s="81">
        <f t="shared" si="47"/>
        <v>0.8</v>
      </c>
      <c r="M198" s="78">
        <f t="shared" si="48"/>
        <v>210</v>
      </c>
      <c r="N198" s="90">
        <f t="shared" si="49"/>
        <v>0</v>
      </c>
      <c r="O198" s="90">
        <f t="shared" si="50"/>
        <v>240</v>
      </c>
      <c r="P198" s="90">
        <f t="shared" si="51"/>
        <v>0</v>
      </c>
    </row>
    <row r="199" spans="1:16">
      <c r="A199" s="89">
        <v>10016</v>
      </c>
      <c r="B199" s="116" t="s">
        <v>1397</v>
      </c>
      <c r="C199" s="88">
        <f t="shared" si="54"/>
        <v>210</v>
      </c>
      <c r="D199" s="88">
        <f t="shared" si="33"/>
        <v>240</v>
      </c>
      <c r="E199" s="89">
        <v>300</v>
      </c>
      <c r="I199" s="81">
        <f t="shared" si="44"/>
        <v>0.7</v>
      </c>
      <c r="J199" s="78">
        <f t="shared" si="45"/>
        <v>420</v>
      </c>
      <c r="K199" s="78">
        <f t="shared" si="46"/>
        <v>480</v>
      </c>
      <c r="L199" s="81">
        <f t="shared" si="47"/>
        <v>0.8</v>
      </c>
      <c r="M199" s="78">
        <f t="shared" si="48"/>
        <v>420</v>
      </c>
      <c r="N199" s="90">
        <f t="shared" si="49"/>
        <v>0</v>
      </c>
      <c r="O199" s="90">
        <f t="shared" si="50"/>
        <v>480</v>
      </c>
      <c r="P199" s="90">
        <f t="shared" si="51"/>
        <v>0</v>
      </c>
    </row>
    <row r="200" spans="1:16">
      <c r="A200" s="89">
        <v>10017</v>
      </c>
      <c r="B200" s="116" t="s">
        <v>1398</v>
      </c>
      <c r="C200" s="88">
        <f t="shared" si="54"/>
        <v>420</v>
      </c>
      <c r="D200" s="88">
        <f t="shared" si="33"/>
        <v>480</v>
      </c>
      <c r="E200" s="89">
        <v>600</v>
      </c>
      <c r="I200" s="81">
        <f t="shared" si="44"/>
        <v>0.7</v>
      </c>
      <c r="J200" s="78">
        <f t="shared" si="45"/>
        <v>560</v>
      </c>
      <c r="K200" s="78">
        <f t="shared" si="46"/>
        <v>640</v>
      </c>
      <c r="L200" s="81">
        <f t="shared" si="47"/>
        <v>0.8</v>
      </c>
      <c r="M200" s="78">
        <f t="shared" si="48"/>
        <v>560</v>
      </c>
      <c r="N200" s="90">
        <f t="shared" si="49"/>
        <v>0</v>
      </c>
      <c r="O200" s="90">
        <f t="shared" si="50"/>
        <v>640</v>
      </c>
      <c r="P200" s="90">
        <f t="shared" si="51"/>
        <v>0</v>
      </c>
    </row>
    <row r="201" spans="1:16">
      <c r="A201" s="89">
        <v>10018</v>
      </c>
      <c r="B201" s="116" t="s">
        <v>1399</v>
      </c>
      <c r="C201" s="88">
        <f t="shared" si="54"/>
        <v>560</v>
      </c>
      <c r="D201" s="88">
        <f t="shared" si="33"/>
        <v>640</v>
      </c>
      <c r="E201" s="89">
        <v>800</v>
      </c>
      <c r="I201" s="81">
        <f t="shared" si="44"/>
        <v>0.7</v>
      </c>
      <c r="J201" s="78">
        <f t="shared" si="45"/>
        <v>700</v>
      </c>
      <c r="K201" s="78">
        <f t="shared" si="46"/>
        <v>800</v>
      </c>
      <c r="L201" s="81">
        <f t="shared" si="47"/>
        <v>0.8</v>
      </c>
      <c r="M201" s="78">
        <f t="shared" si="48"/>
        <v>700</v>
      </c>
      <c r="N201" s="90">
        <f t="shared" si="49"/>
        <v>0</v>
      </c>
      <c r="O201" s="90">
        <f t="shared" si="50"/>
        <v>800</v>
      </c>
      <c r="P201" s="90">
        <f t="shared" si="51"/>
        <v>0</v>
      </c>
    </row>
    <row r="202" spans="1:16">
      <c r="A202" s="89">
        <v>10019</v>
      </c>
      <c r="B202" s="116" t="s">
        <v>1400</v>
      </c>
      <c r="C202" s="88">
        <f t="shared" si="54"/>
        <v>700</v>
      </c>
      <c r="D202" s="88">
        <f t="shared" si="33"/>
        <v>800</v>
      </c>
      <c r="E202" s="89">
        <v>1000</v>
      </c>
      <c r="I202" s="81">
        <f t="shared" si="44"/>
        <v>0.7</v>
      </c>
      <c r="J202" s="78">
        <f t="shared" si="45"/>
        <v>105</v>
      </c>
      <c r="K202" s="78">
        <f t="shared" si="46"/>
        <v>120</v>
      </c>
      <c r="L202" s="81">
        <f t="shared" si="47"/>
        <v>0.8</v>
      </c>
      <c r="M202" s="78">
        <f t="shared" si="48"/>
        <v>105</v>
      </c>
      <c r="N202" s="90">
        <f t="shared" si="49"/>
        <v>0</v>
      </c>
      <c r="O202" s="90">
        <f t="shared" si="50"/>
        <v>120</v>
      </c>
      <c r="P202" s="90">
        <f t="shared" si="51"/>
        <v>0</v>
      </c>
    </row>
    <row r="203" spans="1:16" ht="37.5">
      <c r="A203" s="89">
        <v>10020</v>
      </c>
      <c r="B203" s="115" t="s">
        <v>1401</v>
      </c>
      <c r="C203" s="88">
        <f t="shared" si="54"/>
        <v>105</v>
      </c>
      <c r="D203" s="88">
        <f t="shared" si="33"/>
        <v>120</v>
      </c>
      <c r="E203" s="89">
        <v>150</v>
      </c>
      <c r="I203" s="81">
        <f t="shared" si="44"/>
        <v>0.7</v>
      </c>
      <c r="J203" s="78">
        <f t="shared" si="45"/>
        <v>280</v>
      </c>
      <c r="K203" s="78">
        <f t="shared" si="46"/>
        <v>320</v>
      </c>
      <c r="L203" s="81">
        <f t="shared" si="47"/>
        <v>0.8</v>
      </c>
      <c r="M203" s="78">
        <f t="shared" si="48"/>
        <v>280</v>
      </c>
      <c r="N203" s="90">
        <f t="shared" si="49"/>
        <v>0</v>
      </c>
      <c r="O203" s="90">
        <f t="shared" si="50"/>
        <v>320</v>
      </c>
      <c r="P203" s="90">
        <f t="shared" si="51"/>
        <v>0</v>
      </c>
    </row>
    <row r="204" spans="1:16" ht="37.5">
      <c r="A204" s="89">
        <v>10021</v>
      </c>
      <c r="B204" s="115" t="s">
        <v>1402</v>
      </c>
      <c r="C204" s="88">
        <f t="shared" si="54"/>
        <v>280</v>
      </c>
      <c r="D204" s="88">
        <f t="shared" si="33"/>
        <v>320</v>
      </c>
      <c r="E204" s="89">
        <v>400</v>
      </c>
      <c r="I204" s="81">
        <f t="shared" si="44"/>
        <v>0.7</v>
      </c>
      <c r="J204" s="78">
        <f t="shared" si="45"/>
        <v>315</v>
      </c>
      <c r="K204" s="78">
        <f t="shared" si="46"/>
        <v>360</v>
      </c>
      <c r="L204" s="81">
        <f t="shared" si="47"/>
        <v>0.8</v>
      </c>
      <c r="M204" s="78">
        <f t="shared" si="48"/>
        <v>315</v>
      </c>
      <c r="N204" s="90">
        <f t="shared" si="49"/>
        <v>0</v>
      </c>
      <c r="O204" s="90">
        <f t="shared" si="50"/>
        <v>360</v>
      </c>
      <c r="P204" s="90">
        <f t="shared" si="51"/>
        <v>0</v>
      </c>
    </row>
    <row r="205" spans="1:16" ht="37.5">
      <c r="A205" s="89">
        <v>10022</v>
      </c>
      <c r="B205" s="116" t="s">
        <v>1403</v>
      </c>
      <c r="C205" s="88">
        <f t="shared" si="54"/>
        <v>315</v>
      </c>
      <c r="D205" s="88">
        <f t="shared" si="33"/>
        <v>360</v>
      </c>
      <c r="E205" s="89">
        <v>450</v>
      </c>
      <c r="I205" s="81">
        <f t="shared" si="44"/>
        <v>0.7</v>
      </c>
      <c r="J205" s="78">
        <f t="shared" si="45"/>
        <v>140</v>
      </c>
      <c r="K205" s="78">
        <f t="shared" si="46"/>
        <v>160</v>
      </c>
      <c r="L205" s="81">
        <f t="shared" si="47"/>
        <v>0.8</v>
      </c>
      <c r="M205" s="78">
        <f t="shared" si="48"/>
        <v>140</v>
      </c>
      <c r="N205" s="90">
        <f t="shared" si="49"/>
        <v>0</v>
      </c>
      <c r="O205" s="90">
        <f t="shared" si="50"/>
        <v>160</v>
      </c>
      <c r="P205" s="90">
        <f t="shared" si="51"/>
        <v>0</v>
      </c>
    </row>
    <row r="206" spans="1:16">
      <c r="A206" s="89">
        <v>10023</v>
      </c>
      <c r="B206" s="116" t="s">
        <v>1404</v>
      </c>
      <c r="C206" s="88">
        <f t="shared" si="54"/>
        <v>140</v>
      </c>
      <c r="D206" s="88">
        <f t="shared" si="33"/>
        <v>160</v>
      </c>
      <c r="E206" s="89">
        <v>200</v>
      </c>
      <c r="I206" s="81">
        <f t="shared" si="44"/>
        <v>0.7</v>
      </c>
      <c r="J206" s="78">
        <f t="shared" si="45"/>
        <v>350</v>
      </c>
      <c r="K206" s="78">
        <f t="shared" si="46"/>
        <v>400</v>
      </c>
      <c r="L206" s="81">
        <f t="shared" si="47"/>
        <v>0.8</v>
      </c>
      <c r="M206" s="78">
        <f t="shared" si="48"/>
        <v>350</v>
      </c>
      <c r="N206" s="90">
        <f t="shared" si="49"/>
        <v>0</v>
      </c>
      <c r="O206" s="90">
        <f t="shared" si="50"/>
        <v>400</v>
      </c>
      <c r="P206" s="90">
        <f t="shared" si="51"/>
        <v>0</v>
      </c>
    </row>
    <row r="207" spans="1:16">
      <c r="A207" s="89">
        <v>10024</v>
      </c>
      <c r="B207" s="116" t="s">
        <v>1405</v>
      </c>
      <c r="C207" s="88">
        <f t="shared" si="54"/>
        <v>350</v>
      </c>
      <c r="D207" s="88">
        <f t="shared" si="33"/>
        <v>400</v>
      </c>
      <c r="E207" s="89">
        <v>500</v>
      </c>
      <c r="I207" s="81">
        <f t="shared" si="44"/>
        <v>0.7</v>
      </c>
      <c r="J207" s="78">
        <f t="shared" si="45"/>
        <v>350</v>
      </c>
      <c r="K207" s="78">
        <f t="shared" si="46"/>
        <v>400</v>
      </c>
      <c r="L207" s="81">
        <f t="shared" si="47"/>
        <v>0.8</v>
      </c>
      <c r="M207" s="78">
        <f t="shared" si="48"/>
        <v>350</v>
      </c>
      <c r="N207" s="90">
        <f t="shared" si="49"/>
        <v>0</v>
      </c>
      <c r="O207" s="90">
        <f t="shared" si="50"/>
        <v>400</v>
      </c>
      <c r="P207" s="90">
        <f t="shared" si="51"/>
        <v>0</v>
      </c>
    </row>
    <row r="208" spans="1:16" ht="37.5">
      <c r="A208" s="89">
        <v>10025</v>
      </c>
      <c r="B208" s="115" t="s">
        <v>1406</v>
      </c>
      <c r="C208" s="88">
        <f t="shared" si="54"/>
        <v>350</v>
      </c>
      <c r="D208" s="88">
        <f t="shared" si="33"/>
        <v>400</v>
      </c>
      <c r="E208" s="89">
        <v>500</v>
      </c>
      <c r="I208" s="81">
        <f t="shared" si="44"/>
        <v>0.7</v>
      </c>
      <c r="J208" s="78">
        <f t="shared" si="45"/>
        <v>210</v>
      </c>
      <c r="K208" s="78">
        <f t="shared" si="46"/>
        <v>240</v>
      </c>
      <c r="L208" s="81">
        <f t="shared" si="47"/>
        <v>0.8</v>
      </c>
      <c r="M208" s="78">
        <f t="shared" si="48"/>
        <v>210</v>
      </c>
      <c r="N208" s="90">
        <f t="shared" si="49"/>
        <v>0</v>
      </c>
      <c r="O208" s="90">
        <f t="shared" si="50"/>
        <v>240</v>
      </c>
      <c r="P208" s="90">
        <f t="shared" si="51"/>
        <v>0</v>
      </c>
    </row>
    <row r="209" spans="1:16">
      <c r="A209" s="89">
        <v>10026</v>
      </c>
      <c r="B209" s="116" t="s">
        <v>1407</v>
      </c>
      <c r="C209" s="88">
        <f t="shared" si="54"/>
        <v>210</v>
      </c>
      <c r="D209" s="88">
        <f t="shared" si="33"/>
        <v>240</v>
      </c>
      <c r="E209" s="89">
        <v>300</v>
      </c>
      <c r="I209" s="81" t="e">
        <f t="shared" si="44"/>
        <v>#DIV/0!</v>
      </c>
      <c r="J209" s="78">
        <f t="shared" si="45"/>
        <v>0</v>
      </c>
      <c r="K209" s="78">
        <f t="shared" si="46"/>
        <v>0</v>
      </c>
      <c r="L209" s="81" t="e">
        <f t="shared" si="47"/>
        <v>#DIV/0!</v>
      </c>
      <c r="M209" s="78">
        <f t="shared" si="48"/>
        <v>0</v>
      </c>
      <c r="N209" s="90">
        <f t="shared" si="49"/>
        <v>0</v>
      </c>
      <c r="O209" s="90">
        <f t="shared" si="50"/>
        <v>0</v>
      </c>
      <c r="P209" s="90">
        <f t="shared" si="51"/>
        <v>0</v>
      </c>
    </row>
    <row r="210" spans="1:16">
      <c r="A210" s="361" t="s">
        <v>1408</v>
      </c>
      <c r="B210" s="362"/>
      <c r="C210" s="362"/>
      <c r="D210" s="362"/>
      <c r="E210" s="363"/>
      <c r="I210" s="81">
        <f t="shared" si="44"/>
        <v>0.7</v>
      </c>
      <c r="J210" s="78">
        <f t="shared" si="45"/>
        <v>210</v>
      </c>
      <c r="K210" s="78">
        <f t="shared" si="46"/>
        <v>240</v>
      </c>
      <c r="L210" s="81">
        <f t="shared" si="47"/>
        <v>0.8</v>
      </c>
      <c r="M210" s="78">
        <f t="shared" si="48"/>
        <v>210</v>
      </c>
      <c r="N210" s="90">
        <f t="shared" si="49"/>
        <v>0</v>
      </c>
      <c r="O210" s="90">
        <f t="shared" si="50"/>
        <v>240</v>
      </c>
      <c r="P210" s="90">
        <f t="shared" si="51"/>
        <v>0</v>
      </c>
    </row>
    <row r="211" spans="1:16">
      <c r="A211" s="355">
        <v>11001</v>
      </c>
      <c r="B211" s="356" t="s">
        <v>1409</v>
      </c>
      <c r="C211" s="357">
        <f t="shared" ref="C211:C216" si="55">E211-(E211*0.3)</f>
        <v>210</v>
      </c>
      <c r="D211" s="357">
        <f t="shared" si="33"/>
        <v>240</v>
      </c>
      <c r="E211" s="355">
        <v>300</v>
      </c>
      <c r="I211" s="81" t="e">
        <f t="shared" si="44"/>
        <v>#DIV/0!</v>
      </c>
      <c r="J211" s="78">
        <f t="shared" si="45"/>
        <v>0</v>
      </c>
      <c r="K211" s="78">
        <f t="shared" si="46"/>
        <v>0</v>
      </c>
      <c r="L211" s="81" t="e">
        <f t="shared" si="47"/>
        <v>#DIV/0!</v>
      </c>
      <c r="M211" s="78">
        <f t="shared" si="48"/>
        <v>0</v>
      </c>
      <c r="N211" s="90">
        <f t="shared" si="49"/>
        <v>0</v>
      </c>
      <c r="O211" s="90">
        <f t="shared" si="50"/>
        <v>0</v>
      </c>
      <c r="P211" s="90">
        <f t="shared" si="51"/>
        <v>0</v>
      </c>
    </row>
    <row r="212" spans="1:16">
      <c r="A212" s="355"/>
      <c r="B212" s="356"/>
      <c r="C212" s="357"/>
      <c r="D212" s="357"/>
      <c r="E212" s="355"/>
      <c r="I212" s="81">
        <f t="shared" si="44"/>
        <v>0.7</v>
      </c>
      <c r="J212" s="78">
        <f t="shared" si="45"/>
        <v>175</v>
      </c>
      <c r="K212" s="78">
        <f t="shared" si="46"/>
        <v>200</v>
      </c>
      <c r="L212" s="81">
        <f t="shared" si="47"/>
        <v>0.8</v>
      </c>
      <c r="M212" s="78">
        <f t="shared" si="48"/>
        <v>175</v>
      </c>
      <c r="N212" s="90">
        <f t="shared" si="49"/>
        <v>0</v>
      </c>
      <c r="O212" s="90">
        <f t="shared" si="50"/>
        <v>200</v>
      </c>
      <c r="P212" s="90">
        <f t="shared" si="51"/>
        <v>0</v>
      </c>
    </row>
    <row r="213" spans="1:16">
      <c r="A213" s="355">
        <v>11002</v>
      </c>
      <c r="B213" s="356" t="s">
        <v>1410</v>
      </c>
      <c r="C213" s="357">
        <f t="shared" si="55"/>
        <v>175</v>
      </c>
      <c r="D213" s="357">
        <f t="shared" ref="D213:D216" si="56">E213-(E213*0.2)</f>
        <v>200</v>
      </c>
      <c r="E213" s="355">
        <v>250</v>
      </c>
      <c r="I213" s="81" t="e">
        <f t="shared" si="44"/>
        <v>#DIV/0!</v>
      </c>
      <c r="J213" s="78">
        <f t="shared" si="45"/>
        <v>0</v>
      </c>
      <c r="K213" s="78">
        <f t="shared" si="46"/>
        <v>0</v>
      </c>
      <c r="L213" s="81" t="e">
        <f t="shared" si="47"/>
        <v>#DIV/0!</v>
      </c>
      <c r="M213" s="78">
        <f t="shared" si="48"/>
        <v>0</v>
      </c>
      <c r="N213" s="90">
        <f t="shared" si="49"/>
        <v>0</v>
      </c>
      <c r="O213" s="90">
        <f t="shared" si="50"/>
        <v>0</v>
      </c>
      <c r="P213" s="90">
        <f t="shared" si="51"/>
        <v>0</v>
      </c>
    </row>
    <row r="214" spans="1:16">
      <c r="A214" s="355"/>
      <c r="B214" s="356"/>
      <c r="C214" s="357"/>
      <c r="D214" s="357"/>
      <c r="E214" s="355"/>
      <c r="L214" s="81"/>
      <c r="N214" s="90"/>
      <c r="O214" s="90"/>
      <c r="P214" s="90"/>
    </row>
    <row r="215" spans="1:16">
      <c r="A215" s="350" t="s">
        <v>1411</v>
      </c>
      <c r="B215" s="351"/>
      <c r="C215" s="351"/>
      <c r="D215" s="351"/>
      <c r="E215" s="352"/>
      <c r="I215" s="81">
        <f>C216/E216</f>
        <v>0.7</v>
      </c>
      <c r="J215" s="78">
        <f t="shared" si="45"/>
        <v>210</v>
      </c>
      <c r="K215" s="78">
        <f t="shared" si="46"/>
        <v>240</v>
      </c>
      <c r="L215" s="81">
        <f t="shared" si="47"/>
        <v>0.8</v>
      </c>
      <c r="M215" s="78">
        <f>E216*70/100</f>
        <v>210</v>
      </c>
      <c r="N215" s="90">
        <f>M215-C216</f>
        <v>0</v>
      </c>
      <c r="O215" s="90">
        <f>E216*80/100</f>
        <v>240</v>
      </c>
      <c r="P215" s="90">
        <f>O215-D216</f>
        <v>0</v>
      </c>
    </row>
    <row r="216" spans="1:16" ht="56.25">
      <c r="A216" s="89">
        <v>13001</v>
      </c>
      <c r="B216" s="87" t="s">
        <v>1412</v>
      </c>
      <c r="C216" s="88">
        <f t="shared" si="55"/>
        <v>210</v>
      </c>
      <c r="D216" s="88">
        <f t="shared" si="56"/>
        <v>240</v>
      </c>
      <c r="E216" s="89">
        <v>300</v>
      </c>
    </row>
    <row r="217" spans="1:16">
      <c r="A217" s="353" t="s">
        <v>1413</v>
      </c>
      <c r="B217" s="353"/>
      <c r="C217" s="353"/>
      <c r="D217" s="353"/>
      <c r="E217" s="353"/>
    </row>
    <row r="218" spans="1:16">
      <c r="A218" s="354"/>
      <c r="B218" s="354"/>
      <c r="C218" s="354"/>
      <c r="D218" s="354"/>
      <c r="E218" s="354"/>
    </row>
  </sheetData>
  <mergeCells count="38">
    <mergeCell ref="A7:E7"/>
    <mergeCell ref="D1:E1"/>
    <mergeCell ref="C2:E2"/>
    <mergeCell ref="B3:E3"/>
    <mergeCell ref="A5:E5"/>
    <mergeCell ref="A6:E6"/>
    <mergeCell ref="A8:E8"/>
    <mergeCell ref="A9:A11"/>
    <mergeCell ref="B9:B11"/>
    <mergeCell ref="C9:E9"/>
    <mergeCell ref="C10:C11"/>
    <mergeCell ref="D10:D11"/>
    <mergeCell ref="E10:E11"/>
    <mergeCell ref="A210:E210"/>
    <mergeCell ref="T11:T14"/>
    <mergeCell ref="A12:E12"/>
    <mergeCell ref="A41:E41"/>
    <mergeCell ref="A52:E52"/>
    <mergeCell ref="A88:E88"/>
    <mergeCell ref="A123:E123"/>
    <mergeCell ref="A155:E155"/>
    <mergeCell ref="A158:E158"/>
    <mergeCell ref="A166:E166"/>
    <mergeCell ref="A181:E181"/>
    <mergeCell ref="A183:E183"/>
    <mergeCell ref="A215:E215"/>
    <mergeCell ref="A217:E217"/>
    <mergeCell ref="A218:E218"/>
    <mergeCell ref="A211:A212"/>
    <mergeCell ref="B211:B212"/>
    <mergeCell ref="C211:C212"/>
    <mergeCell ref="D211:D212"/>
    <mergeCell ref="E211:E212"/>
    <mergeCell ref="A213:A214"/>
    <mergeCell ref="B213:B214"/>
    <mergeCell ref="C213:C214"/>
    <mergeCell ref="D213:D214"/>
    <mergeCell ref="E213:E214"/>
  </mergeCells>
  <pageMargins left="0.25" right="0.25" top="0.75" bottom="0.75" header="0.3" footer="0.3"/>
  <pageSetup paperSize="9" scale="72" fitToHeight="0" orientation="portrait" r:id="rId1"/>
  <rowBreaks count="1" manualBreakCount="1">
    <brk id="40" max="3" man="1"/>
  </rowBreaks>
</worksheet>
</file>

<file path=xl/worksheets/sheet3.xml><?xml version="1.0" encoding="utf-8"?>
<worksheet xmlns="http://schemas.openxmlformats.org/spreadsheetml/2006/main" xmlns:r="http://schemas.openxmlformats.org/officeDocument/2006/relationships">
  <sheetPr>
    <pageSetUpPr fitToPage="1"/>
  </sheetPr>
  <dimension ref="A1:CQ1524"/>
  <sheetViews>
    <sheetView showGridLines="0" view="pageBreakPreview" zoomScaleNormal="85" zoomScaleSheetLayoutView="100" workbookViewId="0">
      <selection activeCell="D4" sqref="D4"/>
    </sheetView>
  </sheetViews>
  <sheetFormatPr defaultColWidth="8.85546875" defaultRowHeight="18.75"/>
  <cols>
    <col min="1" max="1" width="18.42578125" style="118" customWidth="1"/>
    <col min="2" max="2" width="67.42578125" style="119" customWidth="1"/>
    <col min="3" max="3" width="12.42578125" style="120" customWidth="1"/>
    <col min="4" max="4" width="41.42578125" style="168" customWidth="1"/>
    <col min="5" max="5" width="23.140625" style="168" customWidth="1"/>
    <col min="6" max="6" width="9.140625" style="123" customWidth="1"/>
    <col min="7" max="26" width="9.140625" style="124" customWidth="1"/>
    <col min="27" max="95" width="8.85546875" style="125"/>
    <col min="96" max="16384" width="8.85546875" style="126"/>
  </cols>
  <sheetData>
    <row r="1" spans="1:95">
      <c r="D1" s="121"/>
      <c r="E1" s="122" t="s">
        <v>1414</v>
      </c>
    </row>
    <row r="2" spans="1:95">
      <c r="D2" s="127"/>
      <c r="E2" s="122" t="s">
        <v>1</v>
      </c>
    </row>
    <row r="3" spans="1:95">
      <c r="D3" s="394" t="s">
        <v>1050</v>
      </c>
      <c r="E3" s="394"/>
    </row>
    <row r="4" spans="1:95" s="125" customFormat="1">
      <c r="A4" s="128"/>
      <c r="B4" s="129"/>
      <c r="C4" s="130"/>
      <c r="D4" s="131"/>
      <c r="E4" s="131"/>
      <c r="F4" s="123"/>
      <c r="G4" s="124"/>
      <c r="H4" s="124"/>
      <c r="I4" s="124"/>
      <c r="J4" s="124"/>
      <c r="K4" s="124"/>
      <c r="L4" s="124"/>
      <c r="M4" s="124"/>
      <c r="N4" s="124"/>
      <c r="O4" s="124"/>
      <c r="P4" s="124"/>
      <c r="Q4" s="124"/>
      <c r="R4" s="124"/>
      <c r="S4" s="124"/>
      <c r="T4" s="124"/>
      <c r="U4" s="124"/>
      <c r="V4" s="124"/>
      <c r="W4" s="124"/>
      <c r="X4" s="124"/>
      <c r="Y4" s="124"/>
      <c r="Z4" s="124"/>
    </row>
    <row r="5" spans="1:95" s="125" customFormat="1" ht="67.5" customHeight="1">
      <c r="A5" s="395" t="s">
        <v>1415</v>
      </c>
      <c r="B5" s="395"/>
      <c r="C5" s="395"/>
      <c r="D5" s="395"/>
      <c r="E5" s="395"/>
      <c r="F5" s="123"/>
      <c r="G5" s="124"/>
      <c r="H5" s="124"/>
      <c r="I5" s="124"/>
      <c r="J5" s="124"/>
      <c r="K5" s="124"/>
      <c r="L5" s="124"/>
      <c r="M5" s="124"/>
      <c r="N5" s="124"/>
      <c r="O5" s="124"/>
      <c r="P5" s="124"/>
      <c r="Q5" s="124"/>
      <c r="R5" s="124"/>
      <c r="S5" s="124"/>
      <c r="T5" s="124"/>
      <c r="U5" s="124"/>
      <c r="V5" s="124"/>
      <c r="W5" s="124"/>
      <c r="X5" s="124"/>
      <c r="Y5" s="124"/>
      <c r="Z5" s="124"/>
    </row>
    <row r="6" spans="1:95" s="125" customFormat="1">
      <c r="A6" s="132"/>
      <c r="B6" s="132"/>
      <c r="C6" s="132"/>
      <c r="D6" s="132"/>
      <c r="E6" s="132"/>
      <c r="F6" s="123"/>
      <c r="G6" s="124"/>
      <c r="H6" s="124"/>
      <c r="I6" s="124"/>
      <c r="J6" s="124"/>
      <c r="K6" s="124"/>
      <c r="L6" s="124"/>
      <c r="M6" s="124"/>
      <c r="N6" s="124"/>
      <c r="O6" s="124"/>
      <c r="P6" s="124"/>
      <c r="Q6" s="124"/>
      <c r="R6" s="124"/>
      <c r="S6" s="124"/>
      <c r="T6" s="124"/>
      <c r="U6" s="124"/>
      <c r="V6" s="124"/>
      <c r="W6" s="124"/>
      <c r="X6" s="124"/>
      <c r="Y6" s="124"/>
      <c r="Z6" s="124"/>
    </row>
    <row r="7" spans="1:95" s="125" customFormat="1">
      <c r="A7" s="396" t="s">
        <v>5</v>
      </c>
      <c r="B7" s="397" t="s">
        <v>1056</v>
      </c>
      <c r="C7" s="397" t="s">
        <v>1416</v>
      </c>
      <c r="D7" s="398" t="s">
        <v>7</v>
      </c>
      <c r="E7" s="398"/>
      <c r="F7" s="123"/>
      <c r="G7" s="124"/>
      <c r="H7" s="124"/>
      <c r="I7" s="124"/>
      <c r="J7" s="124"/>
      <c r="K7" s="124"/>
      <c r="L7" s="124"/>
      <c r="M7" s="124"/>
      <c r="N7" s="124"/>
      <c r="O7" s="124"/>
      <c r="P7" s="124"/>
      <c r="Q7" s="124"/>
      <c r="R7" s="124"/>
      <c r="S7" s="124"/>
      <c r="T7" s="124"/>
      <c r="U7" s="124"/>
      <c r="V7" s="124"/>
      <c r="W7" s="124"/>
      <c r="X7" s="124"/>
      <c r="Y7" s="124"/>
      <c r="Z7" s="124"/>
    </row>
    <row r="8" spans="1:95">
      <c r="A8" s="396"/>
      <c r="B8" s="397"/>
      <c r="C8" s="397"/>
      <c r="D8" s="399" t="s">
        <v>8</v>
      </c>
      <c r="E8" s="399" t="s">
        <v>9</v>
      </c>
      <c r="K8" s="393"/>
      <c r="L8" s="393"/>
      <c r="M8" s="393"/>
      <c r="N8" s="393"/>
      <c r="O8" s="393"/>
      <c r="P8" s="393"/>
    </row>
    <row r="9" spans="1:95">
      <c r="A9" s="396"/>
      <c r="B9" s="397"/>
      <c r="C9" s="397"/>
      <c r="D9" s="399"/>
      <c r="E9" s="399"/>
    </row>
    <row r="10" spans="1:95">
      <c r="A10" s="396"/>
      <c r="B10" s="397"/>
      <c r="C10" s="397"/>
      <c r="D10" s="399"/>
      <c r="E10" s="399"/>
      <c r="N10" s="133"/>
      <c r="O10" s="133"/>
    </row>
    <row r="11" spans="1:95">
      <c r="A11" s="396"/>
      <c r="B11" s="397"/>
      <c r="C11" s="397"/>
      <c r="D11" s="399"/>
      <c r="E11" s="399"/>
    </row>
    <row r="12" spans="1:95" s="134" customFormat="1">
      <c r="A12" s="378" t="s">
        <v>1417</v>
      </c>
      <c r="B12" s="379"/>
      <c r="C12" s="379"/>
      <c r="D12" s="379"/>
      <c r="E12" s="379"/>
      <c r="F12" s="123"/>
      <c r="G12" s="124"/>
      <c r="H12" s="124"/>
      <c r="I12" s="124"/>
      <c r="J12" s="124"/>
      <c r="K12" s="124"/>
      <c r="L12" s="124"/>
      <c r="M12" s="124"/>
      <c r="N12" s="124"/>
      <c r="O12" s="124"/>
      <c r="P12" s="124"/>
      <c r="Q12" s="124"/>
      <c r="R12" s="124"/>
      <c r="S12" s="124"/>
      <c r="T12" s="124"/>
      <c r="U12" s="124"/>
      <c r="V12" s="124"/>
      <c r="W12" s="124"/>
      <c r="X12" s="124"/>
      <c r="Y12" s="124"/>
      <c r="Z12" s="124"/>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row>
    <row r="13" spans="1:95">
      <c r="A13" s="135" t="s">
        <v>1418</v>
      </c>
      <c r="B13" s="136" t="s">
        <v>1419</v>
      </c>
      <c r="C13" s="137" t="s">
        <v>1420</v>
      </c>
      <c r="D13" s="138">
        <v>129.5</v>
      </c>
      <c r="E13" s="138">
        <v>150</v>
      </c>
    </row>
    <row r="14" spans="1:95" ht="37.5">
      <c r="A14" s="135" t="s">
        <v>1421</v>
      </c>
      <c r="B14" s="136" t="s">
        <v>1422</v>
      </c>
      <c r="C14" s="137" t="s">
        <v>1423</v>
      </c>
      <c r="D14" s="138">
        <v>175</v>
      </c>
      <c r="E14" s="138">
        <v>200</v>
      </c>
    </row>
    <row r="15" spans="1:95" ht="37.5">
      <c r="A15" s="135" t="s">
        <v>1424</v>
      </c>
      <c r="B15" s="136" t="s">
        <v>1425</v>
      </c>
      <c r="C15" s="137" t="s">
        <v>1423</v>
      </c>
      <c r="D15" s="138">
        <v>269.5</v>
      </c>
      <c r="E15" s="138">
        <v>310</v>
      </c>
    </row>
    <row r="16" spans="1:95" ht="37.5">
      <c r="A16" s="135" t="s">
        <v>1426</v>
      </c>
      <c r="B16" s="136" t="s">
        <v>1427</v>
      </c>
      <c r="C16" s="137" t="s">
        <v>1423</v>
      </c>
      <c r="D16" s="138">
        <v>195</v>
      </c>
      <c r="E16" s="138">
        <v>225</v>
      </c>
    </row>
    <row r="17" spans="1:95" s="134" customFormat="1">
      <c r="A17" s="378" t="s">
        <v>1428</v>
      </c>
      <c r="B17" s="379"/>
      <c r="C17" s="379"/>
      <c r="D17" s="379"/>
      <c r="E17" s="379"/>
      <c r="F17" s="123"/>
      <c r="G17" s="124"/>
      <c r="H17" s="124"/>
      <c r="I17" s="124"/>
      <c r="J17" s="124"/>
      <c r="K17" s="124"/>
      <c r="L17" s="124"/>
      <c r="M17" s="124"/>
      <c r="N17" s="124"/>
      <c r="O17" s="124"/>
      <c r="P17" s="124"/>
      <c r="Q17" s="124"/>
      <c r="R17" s="124"/>
      <c r="S17" s="124"/>
      <c r="T17" s="124"/>
      <c r="U17" s="124"/>
      <c r="V17" s="124"/>
      <c r="W17" s="124"/>
      <c r="X17" s="124"/>
      <c r="Y17" s="124"/>
      <c r="Z17" s="124"/>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row>
    <row r="18" spans="1:95">
      <c r="A18" s="135" t="s">
        <v>1429</v>
      </c>
      <c r="B18" s="136" t="s">
        <v>1430</v>
      </c>
      <c r="C18" s="137" t="s">
        <v>1431</v>
      </c>
      <c r="D18" s="138">
        <v>415</v>
      </c>
      <c r="E18" s="138">
        <v>470</v>
      </c>
    </row>
    <row r="19" spans="1:95" ht="56.25">
      <c r="A19" s="135" t="s">
        <v>1432</v>
      </c>
      <c r="B19" s="136" t="s">
        <v>1433</v>
      </c>
      <c r="C19" s="137" t="s">
        <v>1434</v>
      </c>
      <c r="D19" s="138">
        <v>435</v>
      </c>
      <c r="E19" s="138">
        <v>495</v>
      </c>
    </row>
    <row r="20" spans="1:95">
      <c r="A20" s="135" t="s">
        <v>1435</v>
      </c>
      <c r="B20" s="136" t="s">
        <v>1436</v>
      </c>
      <c r="C20" s="139" t="s">
        <v>1434</v>
      </c>
      <c r="D20" s="138">
        <v>800</v>
      </c>
      <c r="E20" s="138">
        <v>910</v>
      </c>
    </row>
    <row r="21" spans="1:95">
      <c r="A21" s="135" t="s">
        <v>1437</v>
      </c>
      <c r="B21" s="140" t="s">
        <v>1438</v>
      </c>
      <c r="C21" s="141" t="s">
        <v>1431</v>
      </c>
      <c r="D21" s="138">
        <v>514.5</v>
      </c>
      <c r="E21" s="138">
        <v>590</v>
      </c>
    </row>
    <row r="22" spans="1:95" ht="37.5">
      <c r="A22" s="135" t="s">
        <v>1439</v>
      </c>
      <c r="B22" s="140" t="s">
        <v>1440</v>
      </c>
      <c r="C22" s="141" t="s">
        <v>1431</v>
      </c>
      <c r="D22" s="138">
        <v>434</v>
      </c>
      <c r="E22" s="138">
        <v>496</v>
      </c>
    </row>
    <row r="23" spans="1:95" s="134" customFormat="1">
      <c r="A23" s="378" t="s">
        <v>1441</v>
      </c>
      <c r="B23" s="379"/>
      <c r="C23" s="379"/>
      <c r="D23" s="379"/>
      <c r="E23" s="379"/>
      <c r="F23" s="123"/>
      <c r="G23" s="124"/>
      <c r="H23" s="124"/>
      <c r="I23" s="124"/>
      <c r="J23" s="124"/>
      <c r="K23" s="124"/>
      <c r="L23" s="124"/>
      <c r="M23" s="124"/>
      <c r="N23" s="124"/>
      <c r="O23" s="124"/>
      <c r="P23" s="124"/>
      <c r="Q23" s="124"/>
      <c r="R23" s="124"/>
      <c r="S23" s="124"/>
      <c r="T23" s="124"/>
      <c r="U23" s="124"/>
      <c r="V23" s="124"/>
      <c r="W23" s="124"/>
      <c r="X23" s="124"/>
      <c r="Y23" s="124"/>
      <c r="Z23" s="124"/>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row>
    <row r="24" spans="1:95">
      <c r="A24" s="135" t="s">
        <v>1442</v>
      </c>
      <c r="B24" s="136" t="s">
        <v>1443</v>
      </c>
      <c r="C24" s="137" t="s">
        <v>1420</v>
      </c>
      <c r="D24" s="138">
        <v>205</v>
      </c>
      <c r="E24" s="138">
        <v>230</v>
      </c>
    </row>
    <row r="25" spans="1:95">
      <c r="A25" s="135" t="s">
        <v>1444</v>
      </c>
      <c r="B25" s="136" t="s">
        <v>1445</v>
      </c>
      <c r="C25" s="139" t="s">
        <v>1420</v>
      </c>
      <c r="D25" s="138">
        <v>205</v>
      </c>
      <c r="E25" s="138">
        <v>230</v>
      </c>
    </row>
    <row r="26" spans="1:95">
      <c r="A26" s="135" t="s">
        <v>1446</v>
      </c>
      <c r="B26" s="136" t="s">
        <v>491</v>
      </c>
      <c r="C26" s="137" t="s">
        <v>1420</v>
      </c>
      <c r="D26" s="138">
        <v>205</v>
      </c>
      <c r="E26" s="138">
        <v>230</v>
      </c>
    </row>
    <row r="27" spans="1:95">
      <c r="A27" s="135" t="s">
        <v>1447</v>
      </c>
      <c r="B27" s="136" t="s">
        <v>492</v>
      </c>
      <c r="C27" s="137" t="s">
        <v>1420</v>
      </c>
      <c r="D27" s="138">
        <v>160</v>
      </c>
      <c r="E27" s="138">
        <v>180</v>
      </c>
    </row>
    <row r="28" spans="1:95">
      <c r="A28" s="135" t="s">
        <v>1448</v>
      </c>
      <c r="B28" s="136" t="s">
        <v>1449</v>
      </c>
      <c r="C28" s="137" t="s">
        <v>1434</v>
      </c>
      <c r="D28" s="138">
        <v>290</v>
      </c>
      <c r="E28" s="138">
        <v>330</v>
      </c>
    </row>
    <row r="29" spans="1:95">
      <c r="A29" s="135" t="s">
        <v>1450</v>
      </c>
      <c r="B29" s="136" t="s">
        <v>1451</v>
      </c>
      <c r="C29" s="137" t="s">
        <v>1420</v>
      </c>
      <c r="D29" s="138">
        <v>560</v>
      </c>
      <c r="E29" s="138">
        <v>640</v>
      </c>
    </row>
    <row r="30" spans="1:95">
      <c r="A30" s="135" t="s">
        <v>1452</v>
      </c>
      <c r="B30" s="136" t="s">
        <v>493</v>
      </c>
      <c r="C30" s="137" t="s">
        <v>1420</v>
      </c>
      <c r="D30" s="138">
        <v>785</v>
      </c>
      <c r="E30" s="138">
        <v>895</v>
      </c>
    </row>
    <row r="31" spans="1:95">
      <c r="A31" s="135" t="s">
        <v>1453</v>
      </c>
      <c r="B31" s="136" t="s">
        <v>1454</v>
      </c>
      <c r="C31" s="137" t="s">
        <v>1434</v>
      </c>
      <c r="D31" s="138">
        <v>1120</v>
      </c>
      <c r="E31" s="138">
        <v>1280</v>
      </c>
    </row>
    <row r="32" spans="1:95">
      <c r="A32" s="135" t="s">
        <v>1455</v>
      </c>
      <c r="B32" s="136" t="s">
        <v>1456</v>
      </c>
      <c r="C32" s="139" t="s">
        <v>1420</v>
      </c>
      <c r="D32" s="138">
        <v>800</v>
      </c>
      <c r="E32" s="138">
        <v>910</v>
      </c>
    </row>
    <row r="33" spans="1:95">
      <c r="A33" s="135" t="s">
        <v>1457</v>
      </c>
      <c r="B33" s="140" t="s">
        <v>1458</v>
      </c>
      <c r="C33" s="137" t="s">
        <v>1434</v>
      </c>
      <c r="D33" s="138">
        <v>1367.1</v>
      </c>
      <c r="E33" s="138">
        <v>1562.4</v>
      </c>
    </row>
    <row r="34" spans="1:95">
      <c r="A34" s="135" t="s">
        <v>1459</v>
      </c>
      <c r="B34" s="140" t="s">
        <v>1460</v>
      </c>
      <c r="C34" s="137" t="s">
        <v>1420</v>
      </c>
      <c r="D34" s="138">
        <v>693</v>
      </c>
      <c r="E34" s="138">
        <v>792</v>
      </c>
    </row>
    <row r="35" spans="1:95">
      <c r="A35" s="135" t="s">
        <v>1461</v>
      </c>
      <c r="B35" s="140" t="s">
        <v>1462</v>
      </c>
      <c r="C35" s="137" t="s">
        <v>1420</v>
      </c>
      <c r="D35" s="138">
        <v>399</v>
      </c>
      <c r="E35" s="138">
        <v>456</v>
      </c>
    </row>
    <row r="36" spans="1:95" s="134" customFormat="1">
      <c r="A36" s="378" t="s">
        <v>1463</v>
      </c>
      <c r="B36" s="379"/>
      <c r="C36" s="379"/>
      <c r="D36" s="379"/>
      <c r="E36" s="379"/>
      <c r="F36" s="123"/>
      <c r="G36" s="124"/>
      <c r="H36" s="124"/>
      <c r="I36" s="124"/>
      <c r="J36" s="124"/>
      <c r="K36" s="124"/>
      <c r="L36" s="124"/>
      <c r="M36" s="124"/>
      <c r="N36" s="124"/>
      <c r="O36" s="124"/>
      <c r="P36" s="124"/>
      <c r="Q36" s="124"/>
      <c r="R36" s="124"/>
      <c r="S36" s="124"/>
      <c r="T36" s="124"/>
      <c r="U36" s="124"/>
      <c r="V36" s="124"/>
      <c r="W36" s="124"/>
      <c r="X36" s="124"/>
      <c r="Y36" s="124"/>
      <c r="Z36" s="124"/>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125"/>
      <c r="CQ36" s="125"/>
    </row>
    <row r="37" spans="1:95">
      <c r="A37" s="378" t="s">
        <v>1464</v>
      </c>
      <c r="B37" s="379"/>
      <c r="C37" s="379"/>
      <c r="D37" s="379"/>
      <c r="E37" s="379"/>
    </row>
    <row r="38" spans="1:95">
      <c r="A38" s="135" t="s">
        <v>1465</v>
      </c>
      <c r="B38" s="136" t="s">
        <v>1466</v>
      </c>
      <c r="C38" s="137" t="s">
        <v>1420</v>
      </c>
      <c r="D38" s="138">
        <v>160</v>
      </c>
      <c r="E38" s="138">
        <v>180</v>
      </c>
    </row>
    <row r="39" spans="1:95">
      <c r="A39" s="135" t="s">
        <v>1467</v>
      </c>
      <c r="B39" s="136" t="s">
        <v>1468</v>
      </c>
      <c r="C39" s="137" t="s">
        <v>1420</v>
      </c>
      <c r="D39" s="138">
        <v>160</v>
      </c>
      <c r="E39" s="138">
        <v>180</v>
      </c>
    </row>
    <row r="40" spans="1:95" ht="37.5">
      <c r="A40" s="135" t="s">
        <v>1469</v>
      </c>
      <c r="B40" s="136" t="s">
        <v>1470</v>
      </c>
      <c r="C40" s="137" t="s">
        <v>1420</v>
      </c>
      <c r="D40" s="138">
        <v>295</v>
      </c>
      <c r="E40" s="138">
        <v>335</v>
      </c>
    </row>
    <row r="41" spans="1:95">
      <c r="A41" s="378" t="s">
        <v>1471</v>
      </c>
      <c r="B41" s="379"/>
      <c r="C41" s="379"/>
      <c r="D41" s="379"/>
      <c r="E41" s="379"/>
    </row>
    <row r="42" spans="1:95">
      <c r="A42" s="135" t="s">
        <v>1472</v>
      </c>
      <c r="B42" s="136" t="s">
        <v>1473</v>
      </c>
      <c r="C42" s="139" t="s">
        <v>1420</v>
      </c>
      <c r="D42" s="138">
        <v>150</v>
      </c>
      <c r="E42" s="138">
        <v>170</v>
      </c>
    </row>
    <row r="43" spans="1:95">
      <c r="A43" s="135" t="s">
        <v>1474</v>
      </c>
      <c r="B43" s="136" t="s">
        <v>1475</v>
      </c>
      <c r="C43" s="139" t="s">
        <v>1420</v>
      </c>
      <c r="D43" s="138">
        <v>160</v>
      </c>
      <c r="E43" s="138">
        <v>180</v>
      </c>
    </row>
    <row r="44" spans="1:95">
      <c r="A44" s="135" t="s">
        <v>1476</v>
      </c>
      <c r="B44" s="136" t="s">
        <v>1477</v>
      </c>
      <c r="C44" s="137" t="s">
        <v>1420</v>
      </c>
      <c r="D44" s="138">
        <v>160</v>
      </c>
      <c r="E44" s="138">
        <v>180</v>
      </c>
    </row>
    <row r="45" spans="1:95">
      <c r="A45" s="135" t="s">
        <v>1478</v>
      </c>
      <c r="B45" s="136" t="s">
        <v>1479</v>
      </c>
      <c r="C45" s="137" t="s">
        <v>1420</v>
      </c>
      <c r="D45" s="138">
        <v>475.99999999999994</v>
      </c>
      <c r="E45" s="138">
        <v>544</v>
      </c>
    </row>
    <row r="46" spans="1:95">
      <c r="A46" s="135" t="s">
        <v>1480</v>
      </c>
      <c r="B46" s="136" t="s">
        <v>460</v>
      </c>
      <c r="C46" s="137" t="s">
        <v>1420</v>
      </c>
      <c r="D46" s="138">
        <v>190</v>
      </c>
      <c r="E46" s="138">
        <v>215</v>
      </c>
    </row>
    <row r="47" spans="1:95">
      <c r="A47" s="135" t="s">
        <v>1481</v>
      </c>
      <c r="B47" s="136" t="s">
        <v>1482</v>
      </c>
      <c r="C47" s="139" t="s">
        <v>1420</v>
      </c>
      <c r="D47" s="138">
        <v>160</v>
      </c>
      <c r="E47" s="138">
        <v>180</v>
      </c>
    </row>
    <row r="48" spans="1:95">
      <c r="A48" s="135" t="s">
        <v>1483</v>
      </c>
      <c r="B48" s="136" t="s">
        <v>1484</v>
      </c>
      <c r="C48" s="139" t="s">
        <v>1420</v>
      </c>
      <c r="D48" s="138">
        <v>150</v>
      </c>
      <c r="E48" s="138">
        <v>175</v>
      </c>
    </row>
    <row r="49" spans="1:5">
      <c r="A49" s="135" t="s">
        <v>1485</v>
      </c>
      <c r="B49" s="136" t="s">
        <v>1486</v>
      </c>
      <c r="C49" s="137" t="s">
        <v>1420</v>
      </c>
      <c r="D49" s="138">
        <v>215</v>
      </c>
      <c r="E49" s="138">
        <v>245</v>
      </c>
    </row>
    <row r="50" spans="1:5">
      <c r="A50" s="135" t="s">
        <v>1487</v>
      </c>
      <c r="B50" s="136" t="s">
        <v>459</v>
      </c>
      <c r="C50" s="137" t="s">
        <v>1420</v>
      </c>
      <c r="D50" s="138">
        <v>210</v>
      </c>
      <c r="E50" s="138">
        <v>240</v>
      </c>
    </row>
    <row r="51" spans="1:5">
      <c r="A51" s="135" t="s">
        <v>1488</v>
      </c>
      <c r="B51" s="136" t="s">
        <v>1489</v>
      </c>
      <c r="C51" s="137" t="s">
        <v>1420</v>
      </c>
      <c r="D51" s="138">
        <v>199.5</v>
      </c>
      <c r="E51" s="138">
        <v>230</v>
      </c>
    </row>
    <row r="52" spans="1:5">
      <c r="A52" s="135" t="s">
        <v>1490</v>
      </c>
      <c r="B52" s="136" t="s">
        <v>1491</v>
      </c>
      <c r="C52" s="137" t="s">
        <v>1420</v>
      </c>
      <c r="D52" s="138">
        <v>220</v>
      </c>
      <c r="E52" s="138">
        <v>255</v>
      </c>
    </row>
    <row r="53" spans="1:5">
      <c r="A53" s="135" t="s">
        <v>1492</v>
      </c>
      <c r="B53" s="136" t="s">
        <v>458</v>
      </c>
      <c r="C53" s="137" t="s">
        <v>1420</v>
      </c>
      <c r="D53" s="138">
        <v>240</v>
      </c>
      <c r="E53" s="138">
        <v>275</v>
      </c>
    </row>
    <row r="54" spans="1:5">
      <c r="A54" s="135" t="s">
        <v>1493</v>
      </c>
      <c r="B54" s="136" t="s">
        <v>1494</v>
      </c>
      <c r="C54" s="137" t="s">
        <v>1420</v>
      </c>
      <c r="D54" s="138">
        <v>220</v>
      </c>
      <c r="E54" s="138">
        <v>255</v>
      </c>
    </row>
    <row r="55" spans="1:5">
      <c r="A55" s="135" t="s">
        <v>1495</v>
      </c>
      <c r="B55" s="136" t="s">
        <v>1496</v>
      </c>
      <c r="C55" s="137" t="s">
        <v>1420</v>
      </c>
      <c r="D55" s="138">
        <v>280</v>
      </c>
      <c r="E55" s="138">
        <v>315</v>
      </c>
    </row>
    <row r="56" spans="1:5">
      <c r="A56" s="378" t="s">
        <v>1497</v>
      </c>
      <c r="B56" s="379"/>
      <c r="C56" s="379"/>
      <c r="D56" s="379"/>
      <c r="E56" s="379"/>
    </row>
    <row r="57" spans="1:5">
      <c r="A57" s="135" t="s">
        <v>1498</v>
      </c>
      <c r="B57" s="136" t="s">
        <v>505</v>
      </c>
      <c r="C57" s="137" t="s">
        <v>1420</v>
      </c>
      <c r="D57" s="138">
        <v>185</v>
      </c>
      <c r="E57" s="138">
        <v>215</v>
      </c>
    </row>
    <row r="58" spans="1:5">
      <c r="A58" s="135" t="s">
        <v>1499</v>
      </c>
      <c r="B58" s="136" t="s">
        <v>1500</v>
      </c>
      <c r="C58" s="137" t="s">
        <v>1420</v>
      </c>
      <c r="D58" s="138">
        <v>160</v>
      </c>
      <c r="E58" s="138">
        <v>180</v>
      </c>
    </row>
    <row r="59" spans="1:5" ht="37.5">
      <c r="A59" s="135" t="s">
        <v>1501</v>
      </c>
      <c r="B59" s="136" t="s">
        <v>1502</v>
      </c>
      <c r="C59" s="137" t="s">
        <v>1420</v>
      </c>
      <c r="D59" s="138">
        <v>290</v>
      </c>
      <c r="E59" s="138">
        <v>330</v>
      </c>
    </row>
    <row r="60" spans="1:5">
      <c r="A60" s="135" t="s">
        <v>1503</v>
      </c>
      <c r="B60" s="136" t="s">
        <v>1504</v>
      </c>
      <c r="C60" s="137" t="s">
        <v>1420</v>
      </c>
      <c r="D60" s="138">
        <v>160</v>
      </c>
      <c r="E60" s="138">
        <v>180</v>
      </c>
    </row>
    <row r="61" spans="1:5">
      <c r="A61" s="135" t="s">
        <v>1505</v>
      </c>
      <c r="B61" s="136" t="s">
        <v>510</v>
      </c>
      <c r="C61" s="137" t="s">
        <v>1420</v>
      </c>
      <c r="D61" s="138">
        <v>160</v>
      </c>
      <c r="E61" s="138">
        <v>180</v>
      </c>
    </row>
    <row r="62" spans="1:5">
      <c r="A62" s="135" t="s">
        <v>1506</v>
      </c>
      <c r="B62" s="136" t="s">
        <v>1507</v>
      </c>
      <c r="C62" s="137" t="s">
        <v>1420</v>
      </c>
      <c r="D62" s="138">
        <v>160</v>
      </c>
      <c r="E62" s="138">
        <v>180</v>
      </c>
    </row>
    <row r="63" spans="1:5">
      <c r="A63" s="378" t="s">
        <v>1508</v>
      </c>
      <c r="B63" s="379"/>
      <c r="C63" s="379"/>
      <c r="D63" s="379"/>
      <c r="E63" s="379"/>
    </row>
    <row r="64" spans="1:5">
      <c r="A64" s="135" t="s">
        <v>1509</v>
      </c>
      <c r="B64" s="136" t="s">
        <v>1510</v>
      </c>
      <c r="C64" s="137" t="s">
        <v>1420</v>
      </c>
      <c r="D64" s="138">
        <v>650</v>
      </c>
      <c r="E64" s="138">
        <v>745</v>
      </c>
    </row>
    <row r="65" spans="1:5">
      <c r="A65" s="135" t="s">
        <v>1511</v>
      </c>
      <c r="B65" s="142" t="s">
        <v>1512</v>
      </c>
      <c r="C65" s="139" t="s">
        <v>1420</v>
      </c>
      <c r="D65" s="138">
        <v>475</v>
      </c>
      <c r="E65" s="138">
        <v>540</v>
      </c>
    </row>
    <row r="66" spans="1:5">
      <c r="A66" s="135" t="s">
        <v>1513</v>
      </c>
      <c r="B66" s="136" t="s">
        <v>1514</v>
      </c>
      <c r="C66" s="137" t="s">
        <v>1420</v>
      </c>
      <c r="D66" s="138">
        <v>300</v>
      </c>
      <c r="E66" s="138">
        <v>340</v>
      </c>
    </row>
    <row r="67" spans="1:5">
      <c r="A67" s="135" t="s">
        <v>1515</v>
      </c>
      <c r="B67" s="136" t="s">
        <v>1516</v>
      </c>
      <c r="C67" s="137" t="s">
        <v>1420</v>
      </c>
      <c r="D67" s="138">
        <v>355</v>
      </c>
      <c r="E67" s="138">
        <v>405</v>
      </c>
    </row>
    <row r="68" spans="1:5">
      <c r="A68" s="135" t="s">
        <v>1517</v>
      </c>
      <c r="B68" s="136" t="s">
        <v>1518</v>
      </c>
      <c r="C68" s="139" t="s">
        <v>1420</v>
      </c>
      <c r="D68" s="138">
        <v>1900</v>
      </c>
      <c r="E68" s="138">
        <v>2165</v>
      </c>
    </row>
    <row r="69" spans="1:5">
      <c r="A69" s="135" t="s">
        <v>1519</v>
      </c>
      <c r="B69" s="136" t="s">
        <v>1520</v>
      </c>
      <c r="C69" s="137" t="s">
        <v>1420</v>
      </c>
      <c r="D69" s="138">
        <v>380</v>
      </c>
      <c r="E69" s="138">
        <v>430</v>
      </c>
    </row>
    <row r="70" spans="1:5">
      <c r="A70" s="135" t="s">
        <v>1521</v>
      </c>
      <c r="B70" s="136" t="s">
        <v>1522</v>
      </c>
      <c r="C70" s="137" t="s">
        <v>1420</v>
      </c>
      <c r="D70" s="138">
        <v>685</v>
      </c>
      <c r="E70" s="138">
        <v>785</v>
      </c>
    </row>
    <row r="71" spans="1:5">
      <c r="A71" s="135" t="s">
        <v>1523</v>
      </c>
      <c r="B71" s="136" t="s">
        <v>1524</v>
      </c>
      <c r="C71" s="137" t="s">
        <v>1420</v>
      </c>
      <c r="D71" s="138">
        <v>430</v>
      </c>
      <c r="E71" s="138">
        <v>495</v>
      </c>
    </row>
    <row r="72" spans="1:5">
      <c r="A72" s="135" t="s">
        <v>1525</v>
      </c>
      <c r="B72" s="136" t="s">
        <v>1526</v>
      </c>
      <c r="C72" s="137" t="s">
        <v>1420</v>
      </c>
      <c r="D72" s="138">
        <v>380</v>
      </c>
      <c r="E72" s="138">
        <v>435</v>
      </c>
    </row>
    <row r="73" spans="1:5">
      <c r="A73" s="135" t="s">
        <v>1527</v>
      </c>
      <c r="B73" s="136" t="s">
        <v>1528</v>
      </c>
      <c r="C73" s="137" t="s">
        <v>1420</v>
      </c>
      <c r="D73" s="138">
        <v>525</v>
      </c>
      <c r="E73" s="138">
        <v>600</v>
      </c>
    </row>
    <row r="74" spans="1:5">
      <c r="A74" s="135" t="s">
        <v>1529</v>
      </c>
      <c r="B74" s="136" t="s">
        <v>1530</v>
      </c>
      <c r="C74" s="137" t="s">
        <v>1420</v>
      </c>
      <c r="D74" s="138">
        <v>290</v>
      </c>
      <c r="E74" s="138">
        <v>330</v>
      </c>
    </row>
    <row r="75" spans="1:5">
      <c r="A75" s="135" t="s">
        <v>1531</v>
      </c>
      <c r="B75" s="136" t="s">
        <v>1532</v>
      </c>
      <c r="C75" s="137" t="s">
        <v>1420</v>
      </c>
      <c r="D75" s="138">
        <v>290</v>
      </c>
      <c r="E75" s="138">
        <v>330</v>
      </c>
    </row>
    <row r="76" spans="1:5">
      <c r="A76" s="135" t="s">
        <v>1533</v>
      </c>
      <c r="B76" s="136" t="s">
        <v>1534</v>
      </c>
      <c r="C76" s="137" t="s">
        <v>1420</v>
      </c>
      <c r="D76" s="138">
        <v>1800</v>
      </c>
      <c r="E76" s="138">
        <v>2055</v>
      </c>
    </row>
    <row r="77" spans="1:5">
      <c r="A77" s="378" t="s">
        <v>1535</v>
      </c>
      <c r="B77" s="379"/>
      <c r="C77" s="379"/>
      <c r="D77" s="379"/>
      <c r="E77" s="379"/>
    </row>
    <row r="78" spans="1:5">
      <c r="A78" s="135" t="s">
        <v>1536</v>
      </c>
      <c r="B78" s="136" t="s">
        <v>1537</v>
      </c>
      <c r="C78" s="137" t="s">
        <v>1420</v>
      </c>
      <c r="D78" s="138">
        <v>155</v>
      </c>
      <c r="E78" s="138">
        <v>175</v>
      </c>
    </row>
    <row r="79" spans="1:5">
      <c r="A79" s="135" t="s">
        <v>1538</v>
      </c>
      <c r="B79" s="136" t="s">
        <v>1539</v>
      </c>
      <c r="C79" s="137" t="s">
        <v>1434</v>
      </c>
      <c r="D79" s="138">
        <v>360</v>
      </c>
      <c r="E79" s="138">
        <v>410</v>
      </c>
    </row>
    <row r="80" spans="1:5">
      <c r="A80" s="135" t="s">
        <v>1540</v>
      </c>
      <c r="B80" s="136" t="s">
        <v>466</v>
      </c>
      <c r="C80" s="137" t="s">
        <v>1420</v>
      </c>
      <c r="D80" s="138">
        <v>230</v>
      </c>
      <c r="E80" s="138">
        <v>260</v>
      </c>
    </row>
    <row r="81" spans="1:5">
      <c r="A81" s="135" t="s">
        <v>1541</v>
      </c>
      <c r="B81" s="136" t="s">
        <v>1542</v>
      </c>
      <c r="C81" s="137" t="s">
        <v>1420</v>
      </c>
      <c r="D81" s="138">
        <v>425</v>
      </c>
      <c r="E81" s="138">
        <v>485</v>
      </c>
    </row>
    <row r="82" spans="1:5">
      <c r="A82" s="378" t="s">
        <v>1543</v>
      </c>
      <c r="B82" s="379"/>
      <c r="C82" s="379"/>
      <c r="D82" s="379"/>
      <c r="E82" s="379"/>
    </row>
    <row r="83" spans="1:5">
      <c r="A83" s="135" t="s">
        <v>1544</v>
      </c>
      <c r="B83" s="136" t="s">
        <v>1545</v>
      </c>
      <c r="C83" s="137" t="s">
        <v>1420</v>
      </c>
      <c r="D83" s="138">
        <v>160</v>
      </c>
      <c r="E83" s="138">
        <v>185</v>
      </c>
    </row>
    <row r="84" spans="1:5">
      <c r="A84" s="135" t="s">
        <v>1546</v>
      </c>
      <c r="B84" s="136" t="s">
        <v>1547</v>
      </c>
      <c r="C84" s="137" t="s">
        <v>1420</v>
      </c>
      <c r="D84" s="138">
        <v>155</v>
      </c>
      <c r="E84" s="138">
        <v>180</v>
      </c>
    </row>
    <row r="85" spans="1:5" ht="37.5">
      <c r="A85" s="135" t="s">
        <v>1548</v>
      </c>
      <c r="B85" s="136" t="s">
        <v>1549</v>
      </c>
      <c r="C85" s="139" t="s">
        <v>1420</v>
      </c>
      <c r="D85" s="138">
        <v>175</v>
      </c>
      <c r="E85" s="138">
        <v>200</v>
      </c>
    </row>
    <row r="86" spans="1:5" ht="37.5">
      <c r="A86" s="135" t="s">
        <v>1550</v>
      </c>
      <c r="B86" s="136" t="s">
        <v>1551</v>
      </c>
      <c r="C86" s="139" t="s">
        <v>1420</v>
      </c>
      <c r="D86" s="138">
        <v>170</v>
      </c>
      <c r="E86" s="138">
        <v>190</v>
      </c>
    </row>
    <row r="87" spans="1:5" ht="37.5">
      <c r="A87" s="135" t="s">
        <v>1552</v>
      </c>
      <c r="B87" s="136" t="s">
        <v>1553</v>
      </c>
      <c r="C87" s="139" t="s">
        <v>1420</v>
      </c>
      <c r="D87" s="138">
        <v>339.5</v>
      </c>
      <c r="E87" s="138">
        <v>390</v>
      </c>
    </row>
    <row r="88" spans="1:5">
      <c r="A88" s="135" t="s">
        <v>1554</v>
      </c>
      <c r="B88" s="136" t="s">
        <v>1555</v>
      </c>
      <c r="C88" s="137" t="s">
        <v>1420</v>
      </c>
      <c r="D88" s="138">
        <v>339.5</v>
      </c>
      <c r="E88" s="138">
        <v>390</v>
      </c>
    </row>
    <row r="89" spans="1:5">
      <c r="A89" s="135" t="s">
        <v>1556</v>
      </c>
      <c r="B89" s="136" t="s">
        <v>1557</v>
      </c>
      <c r="C89" s="137" t="s">
        <v>1420</v>
      </c>
      <c r="D89" s="138">
        <v>335</v>
      </c>
      <c r="E89" s="138">
        <v>385</v>
      </c>
    </row>
    <row r="90" spans="1:5">
      <c r="A90" s="135" t="s">
        <v>1558</v>
      </c>
      <c r="B90" s="136" t="s">
        <v>1559</v>
      </c>
      <c r="C90" s="137" t="s">
        <v>1420</v>
      </c>
      <c r="D90" s="138">
        <v>500</v>
      </c>
      <c r="E90" s="138">
        <v>575</v>
      </c>
    </row>
    <row r="91" spans="1:5">
      <c r="A91" s="135" t="s">
        <v>1560</v>
      </c>
      <c r="B91" s="136" t="s">
        <v>547</v>
      </c>
      <c r="C91" s="137" t="s">
        <v>1420</v>
      </c>
      <c r="D91" s="138">
        <v>975</v>
      </c>
      <c r="E91" s="138">
        <v>1115</v>
      </c>
    </row>
    <row r="92" spans="1:5">
      <c r="A92" s="135" t="s">
        <v>1561</v>
      </c>
      <c r="B92" s="136" t="s">
        <v>1562</v>
      </c>
      <c r="C92" s="137" t="s">
        <v>1420</v>
      </c>
      <c r="D92" s="138">
        <v>595</v>
      </c>
      <c r="E92" s="138">
        <v>680</v>
      </c>
    </row>
    <row r="93" spans="1:5">
      <c r="A93" s="378" t="s">
        <v>1563</v>
      </c>
      <c r="B93" s="379"/>
      <c r="C93" s="379"/>
      <c r="D93" s="379"/>
      <c r="E93" s="379"/>
    </row>
    <row r="94" spans="1:5">
      <c r="A94" s="135" t="s">
        <v>1564</v>
      </c>
      <c r="B94" s="136" t="s">
        <v>1565</v>
      </c>
      <c r="C94" s="139" t="s">
        <v>1420</v>
      </c>
      <c r="D94" s="138">
        <v>220.5</v>
      </c>
      <c r="E94" s="138">
        <v>252</v>
      </c>
    </row>
    <row r="95" spans="1:5">
      <c r="A95" s="135" t="s">
        <v>1566</v>
      </c>
      <c r="B95" s="136" t="s">
        <v>483</v>
      </c>
      <c r="C95" s="137" t="s">
        <v>1420</v>
      </c>
      <c r="D95" s="138">
        <v>160</v>
      </c>
      <c r="E95" s="138">
        <v>180</v>
      </c>
    </row>
    <row r="96" spans="1:5">
      <c r="A96" s="135" t="s">
        <v>1567</v>
      </c>
      <c r="B96" s="136" t="s">
        <v>1568</v>
      </c>
      <c r="C96" s="137" t="s">
        <v>1420</v>
      </c>
      <c r="D96" s="138">
        <v>265</v>
      </c>
      <c r="E96" s="138">
        <v>300</v>
      </c>
    </row>
    <row r="97" spans="1:95">
      <c r="A97" s="135" t="s">
        <v>1569</v>
      </c>
      <c r="B97" s="136" t="s">
        <v>1570</v>
      </c>
      <c r="C97" s="137" t="s">
        <v>1420</v>
      </c>
      <c r="D97" s="138">
        <v>195</v>
      </c>
      <c r="E97" s="138">
        <v>220</v>
      </c>
    </row>
    <row r="98" spans="1:95">
      <c r="A98" s="135" t="s">
        <v>1571</v>
      </c>
      <c r="B98" s="136" t="s">
        <v>1572</v>
      </c>
      <c r="C98" s="137" t="s">
        <v>1420</v>
      </c>
      <c r="D98" s="138">
        <v>165</v>
      </c>
      <c r="E98" s="138">
        <v>185</v>
      </c>
    </row>
    <row r="99" spans="1:95">
      <c r="A99" s="135" t="s">
        <v>1573</v>
      </c>
      <c r="B99" s="136" t="s">
        <v>486</v>
      </c>
      <c r="C99" s="137" t="s">
        <v>1420</v>
      </c>
      <c r="D99" s="138">
        <v>210</v>
      </c>
      <c r="E99" s="138">
        <v>240</v>
      </c>
    </row>
    <row r="100" spans="1:95">
      <c r="A100" s="135" t="s">
        <v>1574</v>
      </c>
      <c r="B100" s="136" t="s">
        <v>1575</v>
      </c>
      <c r="C100" s="137" t="s">
        <v>1420</v>
      </c>
      <c r="D100" s="138">
        <v>234.49999999999997</v>
      </c>
      <c r="E100" s="138">
        <v>270</v>
      </c>
    </row>
    <row r="101" spans="1:95">
      <c r="A101" s="378" t="s">
        <v>1576</v>
      </c>
      <c r="B101" s="379"/>
      <c r="C101" s="379"/>
      <c r="D101" s="379"/>
      <c r="E101" s="379"/>
    </row>
    <row r="102" spans="1:95">
      <c r="A102" s="135" t="s">
        <v>1577</v>
      </c>
      <c r="B102" s="136" t="s">
        <v>1578</v>
      </c>
      <c r="C102" s="137" t="s">
        <v>1420</v>
      </c>
      <c r="D102" s="138">
        <v>160</v>
      </c>
      <c r="E102" s="138">
        <v>180</v>
      </c>
    </row>
    <row r="103" spans="1:95">
      <c r="A103" s="135" t="s">
        <v>1579</v>
      </c>
      <c r="B103" s="136" t="s">
        <v>1580</v>
      </c>
      <c r="C103" s="137" t="s">
        <v>1420</v>
      </c>
      <c r="D103" s="138">
        <v>350</v>
      </c>
      <c r="E103" s="138">
        <v>395</v>
      </c>
    </row>
    <row r="104" spans="1:95" ht="37.5">
      <c r="A104" s="135" t="s">
        <v>1581</v>
      </c>
      <c r="B104" s="136" t="s">
        <v>1582</v>
      </c>
      <c r="C104" s="137" t="s">
        <v>1583</v>
      </c>
      <c r="D104" s="138">
        <v>415</v>
      </c>
      <c r="E104" s="138">
        <v>470</v>
      </c>
    </row>
    <row r="105" spans="1:95">
      <c r="A105" s="135" t="s">
        <v>1584</v>
      </c>
      <c r="B105" s="136" t="s">
        <v>471</v>
      </c>
      <c r="C105" s="137" t="s">
        <v>1420</v>
      </c>
      <c r="D105" s="138">
        <v>380</v>
      </c>
      <c r="E105" s="138">
        <v>435</v>
      </c>
    </row>
    <row r="106" spans="1:95">
      <c r="A106" s="135" t="s">
        <v>1585</v>
      </c>
      <c r="B106" s="136" t="s">
        <v>1586</v>
      </c>
      <c r="C106" s="137" t="s">
        <v>1420</v>
      </c>
      <c r="D106" s="138">
        <v>780</v>
      </c>
      <c r="E106" s="138">
        <v>895</v>
      </c>
    </row>
    <row r="107" spans="1:95" ht="37.5">
      <c r="A107" s="135" t="s">
        <v>1587</v>
      </c>
      <c r="B107" s="136" t="s">
        <v>1588</v>
      </c>
      <c r="C107" s="137" t="s">
        <v>1420</v>
      </c>
      <c r="D107" s="138">
        <v>180</v>
      </c>
      <c r="E107" s="138">
        <v>205</v>
      </c>
    </row>
    <row r="108" spans="1:95" ht="37.5">
      <c r="A108" s="135" t="s">
        <v>1589</v>
      </c>
      <c r="B108" s="136" t="s">
        <v>1590</v>
      </c>
      <c r="C108" s="137" t="s">
        <v>1420</v>
      </c>
      <c r="D108" s="138">
        <v>220</v>
      </c>
      <c r="E108" s="138">
        <v>250</v>
      </c>
    </row>
    <row r="109" spans="1:95" s="134" customFormat="1">
      <c r="A109" s="378" t="s">
        <v>1591</v>
      </c>
      <c r="B109" s="379"/>
      <c r="C109" s="379"/>
      <c r="D109" s="379"/>
      <c r="E109" s="379"/>
      <c r="F109" s="123"/>
      <c r="G109" s="124"/>
      <c r="H109" s="124"/>
      <c r="I109" s="124"/>
      <c r="J109" s="124"/>
      <c r="K109" s="124"/>
      <c r="L109" s="124"/>
      <c r="M109" s="124"/>
      <c r="N109" s="124"/>
      <c r="O109" s="124"/>
      <c r="P109" s="124"/>
      <c r="Q109" s="124"/>
      <c r="R109" s="124"/>
      <c r="S109" s="124"/>
      <c r="T109" s="124"/>
      <c r="U109" s="124"/>
      <c r="V109" s="124"/>
      <c r="W109" s="124"/>
      <c r="X109" s="124"/>
      <c r="Y109" s="124"/>
      <c r="Z109" s="124"/>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row>
    <row r="110" spans="1:95">
      <c r="A110" s="378" t="s">
        <v>1592</v>
      </c>
      <c r="B110" s="379"/>
      <c r="C110" s="379"/>
      <c r="D110" s="379"/>
      <c r="E110" s="379"/>
    </row>
    <row r="111" spans="1:95">
      <c r="A111" s="135" t="s">
        <v>1593</v>
      </c>
      <c r="B111" s="136" t="s">
        <v>1594</v>
      </c>
      <c r="C111" s="137" t="s">
        <v>1420</v>
      </c>
      <c r="D111" s="138">
        <v>220</v>
      </c>
      <c r="E111" s="138">
        <v>250</v>
      </c>
    </row>
    <row r="112" spans="1:95">
      <c r="A112" s="135" t="s">
        <v>1595</v>
      </c>
      <c r="B112" s="136" t="s">
        <v>507</v>
      </c>
      <c r="C112" s="137" t="s">
        <v>1420</v>
      </c>
      <c r="D112" s="138">
        <v>160</v>
      </c>
      <c r="E112" s="138">
        <v>180</v>
      </c>
    </row>
    <row r="113" spans="1:5">
      <c r="A113" s="135" t="s">
        <v>1596</v>
      </c>
      <c r="B113" s="136" t="s">
        <v>1597</v>
      </c>
      <c r="C113" s="137" t="s">
        <v>1420</v>
      </c>
      <c r="D113" s="138">
        <v>255</v>
      </c>
      <c r="E113" s="138">
        <v>290</v>
      </c>
    </row>
    <row r="114" spans="1:5">
      <c r="A114" s="135" t="s">
        <v>1598</v>
      </c>
      <c r="B114" s="136" t="s">
        <v>1599</v>
      </c>
      <c r="C114" s="139" t="s">
        <v>1420</v>
      </c>
      <c r="D114" s="138">
        <v>675</v>
      </c>
      <c r="E114" s="138">
        <v>775</v>
      </c>
    </row>
    <row r="115" spans="1:5">
      <c r="A115" s="135" t="s">
        <v>1600</v>
      </c>
      <c r="B115" s="136" t="s">
        <v>1601</v>
      </c>
      <c r="C115" s="139" t="s">
        <v>1420</v>
      </c>
      <c r="D115" s="138">
        <v>925</v>
      </c>
      <c r="E115" s="138">
        <v>1055</v>
      </c>
    </row>
    <row r="116" spans="1:5" ht="37.5">
      <c r="A116" s="135" t="s">
        <v>1602</v>
      </c>
      <c r="B116" s="136" t="s">
        <v>1603</v>
      </c>
      <c r="C116" s="139" t="s">
        <v>1434</v>
      </c>
      <c r="D116" s="138">
        <v>1550</v>
      </c>
      <c r="E116" s="138">
        <v>1770</v>
      </c>
    </row>
    <row r="117" spans="1:5" ht="37.5">
      <c r="A117" s="135" t="s">
        <v>1604</v>
      </c>
      <c r="B117" s="136" t="s">
        <v>1605</v>
      </c>
      <c r="C117" s="139" t="s">
        <v>1434</v>
      </c>
      <c r="D117" s="138">
        <v>1800</v>
      </c>
      <c r="E117" s="138">
        <v>2055</v>
      </c>
    </row>
    <row r="118" spans="1:5">
      <c r="A118" s="376" t="s">
        <v>1606</v>
      </c>
      <c r="B118" s="377"/>
      <c r="C118" s="377"/>
      <c r="D118" s="377"/>
      <c r="E118" s="377"/>
    </row>
    <row r="119" spans="1:5" ht="37.5">
      <c r="A119" s="135" t="s">
        <v>1607</v>
      </c>
      <c r="B119" s="136" t="s">
        <v>1608</v>
      </c>
      <c r="C119" s="139" t="s">
        <v>1420</v>
      </c>
      <c r="D119" s="138">
        <v>2499</v>
      </c>
      <c r="E119" s="138">
        <v>2856</v>
      </c>
    </row>
    <row r="120" spans="1:5">
      <c r="A120" s="376" t="s">
        <v>1609</v>
      </c>
      <c r="B120" s="377"/>
      <c r="C120" s="377"/>
      <c r="D120" s="377"/>
      <c r="E120" s="377"/>
    </row>
    <row r="121" spans="1:5">
      <c r="A121" s="135" t="s">
        <v>1610</v>
      </c>
      <c r="B121" s="136" t="s">
        <v>507</v>
      </c>
      <c r="C121" s="137" t="s">
        <v>1420</v>
      </c>
      <c r="D121" s="138">
        <v>185.5</v>
      </c>
      <c r="E121" s="138">
        <v>212</v>
      </c>
    </row>
    <row r="122" spans="1:5">
      <c r="A122" s="135" t="s">
        <v>1611</v>
      </c>
      <c r="B122" s="136" t="s">
        <v>1612</v>
      </c>
      <c r="C122" s="137" t="s">
        <v>1420</v>
      </c>
      <c r="D122" s="138">
        <v>160</v>
      </c>
      <c r="E122" s="138">
        <v>185</v>
      </c>
    </row>
    <row r="123" spans="1:5">
      <c r="A123" s="135" t="s">
        <v>1613</v>
      </c>
      <c r="B123" s="136" t="s">
        <v>1614</v>
      </c>
      <c r="C123" s="137" t="s">
        <v>1420</v>
      </c>
      <c r="D123" s="138">
        <v>270</v>
      </c>
      <c r="E123" s="138">
        <v>310</v>
      </c>
    </row>
    <row r="124" spans="1:5">
      <c r="A124" s="135" t="s">
        <v>1615</v>
      </c>
      <c r="B124" s="136" t="s">
        <v>508</v>
      </c>
      <c r="C124" s="137" t="s">
        <v>1420</v>
      </c>
      <c r="D124" s="138">
        <v>160</v>
      </c>
      <c r="E124" s="138">
        <v>180</v>
      </c>
    </row>
    <row r="125" spans="1:5">
      <c r="A125" s="135" t="s">
        <v>1616</v>
      </c>
      <c r="B125" s="136" t="s">
        <v>1617</v>
      </c>
      <c r="C125" s="137" t="s">
        <v>1420</v>
      </c>
      <c r="D125" s="138">
        <v>195</v>
      </c>
      <c r="E125" s="138">
        <v>220</v>
      </c>
    </row>
    <row r="126" spans="1:5">
      <c r="A126" s="135" t="s">
        <v>1618</v>
      </c>
      <c r="B126" s="136" t="s">
        <v>1619</v>
      </c>
      <c r="C126" s="137" t="s">
        <v>1420</v>
      </c>
      <c r="D126" s="138">
        <v>160</v>
      </c>
      <c r="E126" s="138">
        <v>180</v>
      </c>
    </row>
    <row r="127" spans="1:5">
      <c r="A127" s="135" t="s">
        <v>1620</v>
      </c>
      <c r="B127" s="136" t="s">
        <v>1621</v>
      </c>
      <c r="C127" s="137" t="s">
        <v>1420</v>
      </c>
      <c r="D127" s="138">
        <v>180</v>
      </c>
      <c r="E127" s="138">
        <v>205</v>
      </c>
    </row>
    <row r="128" spans="1:5">
      <c r="A128" s="135" t="s">
        <v>1622</v>
      </c>
      <c r="B128" s="136" t="s">
        <v>1623</v>
      </c>
      <c r="C128" s="137" t="s">
        <v>1420</v>
      </c>
      <c r="D128" s="138">
        <v>171.5</v>
      </c>
      <c r="E128" s="138">
        <v>196</v>
      </c>
    </row>
    <row r="129" spans="1:95">
      <c r="A129" s="135" t="s">
        <v>1624</v>
      </c>
      <c r="B129" s="136" t="s">
        <v>1625</v>
      </c>
      <c r="C129" s="139" t="s">
        <v>1420</v>
      </c>
      <c r="D129" s="138">
        <v>570</v>
      </c>
      <c r="E129" s="138">
        <v>650</v>
      </c>
    </row>
    <row r="130" spans="1:95">
      <c r="A130" s="135" t="s">
        <v>1626</v>
      </c>
      <c r="B130" s="136" t="s">
        <v>1627</v>
      </c>
      <c r="C130" s="137" t="s">
        <v>1420</v>
      </c>
      <c r="D130" s="138">
        <v>185.5</v>
      </c>
      <c r="E130" s="138">
        <v>212</v>
      </c>
    </row>
    <row r="131" spans="1:95">
      <c r="A131" s="135" t="s">
        <v>1628</v>
      </c>
      <c r="B131" s="136" t="s">
        <v>1629</v>
      </c>
      <c r="C131" s="137" t="s">
        <v>1420</v>
      </c>
      <c r="D131" s="138">
        <v>168</v>
      </c>
      <c r="E131" s="138">
        <v>192</v>
      </c>
    </row>
    <row r="132" spans="1:95">
      <c r="A132" s="135" t="s">
        <v>1630</v>
      </c>
      <c r="B132" s="136" t="s">
        <v>1631</v>
      </c>
      <c r="C132" s="139" t="s">
        <v>1420</v>
      </c>
      <c r="D132" s="138">
        <v>180</v>
      </c>
      <c r="E132" s="138">
        <v>205</v>
      </c>
    </row>
    <row r="133" spans="1:95" ht="37.5">
      <c r="A133" s="135" t="s">
        <v>1632</v>
      </c>
      <c r="B133" s="136" t="s">
        <v>1633</v>
      </c>
      <c r="C133" s="139" t="s">
        <v>1431</v>
      </c>
      <c r="D133" s="138">
        <v>679</v>
      </c>
      <c r="E133" s="138">
        <v>776</v>
      </c>
    </row>
    <row r="134" spans="1:95" s="134" customFormat="1">
      <c r="A134" s="378" t="s">
        <v>1634</v>
      </c>
      <c r="B134" s="379"/>
      <c r="C134" s="379"/>
      <c r="D134" s="379"/>
      <c r="E134" s="379"/>
      <c r="F134" s="123"/>
      <c r="G134" s="124"/>
      <c r="H134" s="124"/>
      <c r="I134" s="124"/>
      <c r="J134" s="124"/>
      <c r="K134" s="124"/>
      <c r="L134" s="124"/>
      <c r="M134" s="124"/>
      <c r="N134" s="124"/>
      <c r="O134" s="124"/>
      <c r="P134" s="124"/>
      <c r="Q134" s="124"/>
      <c r="R134" s="124"/>
      <c r="S134" s="124"/>
      <c r="T134" s="124"/>
      <c r="U134" s="124"/>
      <c r="V134" s="124"/>
      <c r="W134" s="124"/>
      <c r="X134" s="124"/>
      <c r="Y134" s="124"/>
      <c r="Z134" s="124"/>
      <c r="AA134" s="125"/>
      <c r="AB134" s="125"/>
      <c r="AC134" s="125"/>
      <c r="AD134" s="125"/>
      <c r="AE134" s="125"/>
      <c r="AF134" s="125"/>
      <c r="AG134" s="125"/>
      <c r="AH134" s="125"/>
      <c r="AI134" s="125"/>
      <c r="AJ134" s="125"/>
      <c r="AK134" s="125"/>
      <c r="AL134" s="125"/>
      <c r="AM134" s="125"/>
      <c r="AN134" s="125"/>
      <c r="AO134" s="125"/>
      <c r="AP134" s="125"/>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5"/>
      <c r="BP134" s="125"/>
      <c r="BQ134" s="125"/>
      <c r="BR134" s="125"/>
      <c r="BS134" s="125"/>
      <c r="BT134" s="125"/>
      <c r="BU134" s="125"/>
      <c r="BV134" s="125"/>
      <c r="BW134" s="125"/>
      <c r="BX134" s="125"/>
      <c r="BY134" s="125"/>
      <c r="BZ134" s="125"/>
      <c r="CA134" s="125"/>
      <c r="CB134" s="125"/>
      <c r="CC134" s="125"/>
      <c r="CD134" s="125"/>
      <c r="CE134" s="125"/>
      <c r="CF134" s="125"/>
      <c r="CG134" s="125"/>
      <c r="CH134" s="125"/>
      <c r="CI134" s="125"/>
      <c r="CJ134" s="125"/>
      <c r="CK134" s="125"/>
      <c r="CL134" s="125"/>
      <c r="CM134" s="125"/>
      <c r="CN134" s="125"/>
      <c r="CO134" s="125"/>
      <c r="CP134" s="125"/>
      <c r="CQ134" s="125"/>
    </row>
    <row r="135" spans="1:95">
      <c r="A135" s="378" t="s">
        <v>1635</v>
      </c>
      <c r="B135" s="379"/>
      <c r="C135" s="379"/>
      <c r="D135" s="379"/>
      <c r="E135" s="379"/>
    </row>
    <row r="136" spans="1:95">
      <c r="A136" s="135" t="s">
        <v>1636</v>
      </c>
      <c r="B136" s="136" t="s">
        <v>1637</v>
      </c>
      <c r="C136" s="139" t="s">
        <v>1420</v>
      </c>
      <c r="D136" s="138">
        <v>297.5</v>
      </c>
      <c r="E136" s="138">
        <v>340</v>
      </c>
    </row>
    <row r="137" spans="1:95">
      <c r="A137" s="135" t="s">
        <v>1638</v>
      </c>
      <c r="B137" s="136" t="s">
        <v>1639</v>
      </c>
      <c r="C137" s="139" t="s">
        <v>1420</v>
      </c>
      <c r="D137" s="138">
        <v>297.5</v>
      </c>
      <c r="E137" s="138">
        <v>340</v>
      </c>
    </row>
    <row r="138" spans="1:95">
      <c r="A138" s="135" t="s">
        <v>1640</v>
      </c>
      <c r="B138" s="136" t="s">
        <v>1641</v>
      </c>
      <c r="C138" s="139" t="s">
        <v>1420</v>
      </c>
      <c r="D138" s="138">
        <v>297.5</v>
      </c>
      <c r="E138" s="138">
        <v>340</v>
      </c>
    </row>
    <row r="139" spans="1:95">
      <c r="A139" s="135" t="s">
        <v>1642</v>
      </c>
      <c r="B139" s="136" t="s">
        <v>1643</v>
      </c>
      <c r="C139" s="139" t="s">
        <v>1420</v>
      </c>
      <c r="D139" s="138">
        <v>297.5</v>
      </c>
      <c r="E139" s="138">
        <v>340</v>
      </c>
    </row>
    <row r="140" spans="1:95">
      <c r="A140" s="135" t="s">
        <v>1644</v>
      </c>
      <c r="B140" s="136" t="s">
        <v>1645</v>
      </c>
      <c r="C140" s="139" t="s">
        <v>1420</v>
      </c>
      <c r="D140" s="138">
        <v>297.5</v>
      </c>
      <c r="E140" s="138">
        <v>340</v>
      </c>
    </row>
    <row r="141" spans="1:95">
      <c r="A141" s="135" t="s">
        <v>1646</v>
      </c>
      <c r="B141" s="136" t="s">
        <v>1647</v>
      </c>
      <c r="C141" s="139" t="s">
        <v>1420</v>
      </c>
      <c r="D141" s="138">
        <v>357</v>
      </c>
      <c r="E141" s="138">
        <v>408</v>
      </c>
    </row>
    <row r="142" spans="1:95" ht="37.5">
      <c r="A142" s="135" t="s">
        <v>1648</v>
      </c>
      <c r="B142" s="136" t="s">
        <v>1649</v>
      </c>
      <c r="C142" s="139" t="s">
        <v>1420</v>
      </c>
      <c r="D142" s="138">
        <v>357</v>
      </c>
      <c r="E142" s="138">
        <v>408</v>
      </c>
    </row>
    <row r="143" spans="1:95" ht="37.5">
      <c r="A143" s="135" t="s">
        <v>1650</v>
      </c>
      <c r="B143" s="136" t="s">
        <v>1651</v>
      </c>
      <c r="C143" s="139" t="s">
        <v>1420</v>
      </c>
      <c r="D143" s="138">
        <v>864.5</v>
      </c>
      <c r="E143" s="138">
        <v>988</v>
      </c>
    </row>
    <row r="144" spans="1:95">
      <c r="A144" s="135" t="s">
        <v>1652</v>
      </c>
      <c r="B144" s="136" t="s">
        <v>1653</v>
      </c>
      <c r="C144" s="137" t="s">
        <v>1420</v>
      </c>
      <c r="D144" s="138">
        <v>496.99999999999994</v>
      </c>
      <c r="E144" s="138">
        <v>568</v>
      </c>
    </row>
    <row r="145" spans="1:5" ht="37.5">
      <c r="A145" s="143" t="s">
        <v>1654</v>
      </c>
      <c r="B145" s="144" t="s">
        <v>1655</v>
      </c>
      <c r="C145" s="137" t="s">
        <v>1420</v>
      </c>
      <c r="D145" s="138">
        <v>406</v>
      </c>
      <c r="E145" s="138">
        <v>464</v>
      </c>
    </row>
    <row r="146" spans="1:5">
      <c r="A146" s="388" t="s">
        <v>1656</v>
      </c>
      <c r="B146" s="389"/>
      <c r="C146" s="389"/>
      <c r="D146" s="389"/>
      <c r="E146" s="389"/>
    </row>
    <row r="147" spans="1:5">
      <c r="A147" s="135" t="s">
        <v>1657</v>
      </c>
      <c r="B147" s="136" t="s">
        <v>1658</v>
      </c>
      <c r="C147" s="139" t="s">
        <v>1420</v>
      </c>
      <c r="D147" s="138">
        <v>300</v>
      </c>
      <c r="E147" s="138">
        <v>340</v>
      </c>
    </row>
    <row r="148" spans="1:5">
      <c r="A148" s="135" t="s">
        <v>1659</v>
      </c>
      <c r="B148" s="136" t="s">
        <v>1660</v>
      </c>
      <c r="C148" s="139" t="s">
        <v>1420</v>
      </c>
      <c r="D148" s="138">
        <v>300</v>
      </c>
      <c r="E148" s="138">
        <v>340</v>
      </c>
    </row>
    <row r="149" spans="1:5">
      <c r="A149" s="135" t="s">
        <v>1661</v>
      </c>
      <c r="B149" s="136" t="s">
        <v>1662</v>
      </c>
      <c r="C149" s="137" t="s">
        <v>1420</v>
      </c>
      <c r="D149" s="138">
        <v>300</v>
      </c>
      <c r="E149" s="138">
        <v>340</v>
      </c>
    </row>
    <row r="150" spans="1:5">
      <c r="A150" s="135" t="s">
        <v>1663</v>
      </c>
      <c r="B150" s="136" t="s">
        <v>1664</v>
      </c>
      <c r="C150" s="139" t="s">
        <v>1583</v>
      </c>
      <c r="D150" s="138">
        <v>570</v>
      </c>
      <c r="E150" s="138">
        <v>650</v>
      </c>
    </row>
    <row r="151" spans="1:5">
      <c r="A151" s="135" t="s">
        <v>1665</v>
      </c>
      <c r="B151" s="136" t="s">
        <v>1666</v>
      </c>
      <c r="C151" s="139" t="s">
        <v>1420</v>
      </c>
      <c r="D151" s="138">
        <v>300</v>
      </c>
      <c r="E151" s="138">
        <v>340</v>
      </c>
    </row>
    <row r="152" spans="1:5">
      <c r="A152" s="135" t="s">
        <v>1667</v>
      </c>
      <c r="B152" s="136" t="s">
        <v>1668</v>
      </c>
      <c r="C152" s="137" t="s">
        <v>1420</v>
      </c>
      <c r="D152" s="138">
        <v>300</v>
      </c>
      <c r="E152" s="138">
        <v>340</v>
      </c>
    </row>
    <row r="153" spans="1:5">
      <c r="A153" s="135" t="s">
        <v>1669</v>
      </c>
      <c r="B153" s="136" t="s">
        <v>1670</v>
      </c>
      <c r="C153" s="139" t="s">
        <v>1420</v>
      </c>
      <c r="D153" s="138">
        <v>380</v>
      </c>
      <c r="E153" s="138">
        <v>435</v>
      </c>
    </row>
    <row r="154" spans="1:5">
      <c r="A154" s="135" t="s">
        <v>1671</v>
      </c>
      <c r="B154" s="136" t="s">
        <v>576</v>
      </c>
      <c r="C154" s="137" t="s">
        <v>1420</v>
      </c>
      <c r="D154" s="138">
        <v>755</v>
      </c>
      <c r="E154" s="138">
        <v>860</v>
      </c>
    </row>
    <row r="155" spans="1:5">
      <c r="A155" s="135" t="s">
        <v>1672</v>
      </c>
      <c r="B155" s="136" t="s">
        <v>1673</v>
      </c>
      <c r="C155" s="137" t="s">
        <v>1420</v>
      </c>
      <c r="D155" s="138">
        <v>815</v>
      </c>
      <c r="E155" s="138">
        <v>935</v>
      </c>
    </row>
    <row r="156" spans="1:5">
      <c r="A156" s="135" t="s">
        <v>1674</v>
      </c>
      <c r="B156" s="136" t="s">
        <v>1675</v>
      </c>
      <c r="C156" s="139" t="s">
        <v>1420</v>
      </c>
      <c r="D156" s="138">
        <v>300</v>
      </c>
      <c r="E156" s="138">
        <v>340</v>
      </c>
    </row>
    <row r="157" spans="1:5">
      <c r="A157" s="135" t="s">
        <v>1676</v>
      </c>
      <c r="B157" s="136" t="s">
        <v>1677</v>
      </c>
      <c r="C157" s="137" t="s">
        <v>1420</v>
      </c>
      <c r="D157" s="138">
        <v>300</v>
      </c>
      <c r="E157" s="138">
        <v>340</v>
      </c>
    </row>
    <row r="158" spans="1:5" ht="56.25">
      <c r="A158" s="135" t="s">
        <v>1678</v>
      </c>
      <c r="B158" s="136" t="s">
        <v>1679</v>
      </c>
      <c r="C158" s="139" t="s">
        <v>1420</v>
      </c>
      <c r="D158" s="138">
        <v>630</v>
      </c>
      <c r="E158" s="138">
        <v>715</v>
      </c>
    </row>
    <row r="159" spans="1:5">
      <c r="A159" s="135" t="s">
        <v>1680</v>
      </c>
      <c r="B159" s="136" t="s">
        <v>575</v>
      </c>
      <c r="C159" s="137" t="s">
        <v>1420</v>
      </c>
      <c r="D159" s="138">
        <v>829.5</v>
      </c>
      <c r="E159" s="138">
        <v>950</v>
      </c>
    </row>
    <row r="160" spans="1:5" ht="37.5">
      <c r="A160" s="135" t="s">
        <v>1681</v>
      </c>
      <c r="B160" s="136" t="s">
        <v>1682</v>
      </c>
      <c r="C160" s="139" t="s">
        <v>1420</v>
      </c>
      <c r="D160" s="138">
        <v>300</v>
      </c>
      <c r="E160" s="138">
        <v>340</v>
      </c>
    </row>
    <row r="161" spans="1:5">
      <c r="A161" s="135" t="s">
        <v>1683</v>
      </c>
      <c r="B161" s="136" t="s">
        <v>1684</v>
      </c>
      <c r="C161" s="139" t="s">
        <v>1420</v>
      </c>
      <c r="D161" s="138">
        <v>1115</v>
      </c>
      <c r="E161" s="138">
        <v>1275</v>
      </c>
    </row>
    <row r="162" spans="1:5">
      <c r="A162" s="135" t="s">
        <v>1685</v>
      </c>
      <c r="B162" s="136" t="s">
        <v>562</v>
      </c>
      <c r="C162" s="137" t="s">
        <v>1420</v>
      </c>
      <c r="D162" s="138">
        <v>794.5</v>
      </c>
      <c r="E162" s="138">
        <v>910</v>
      </c>
    </row>
    <row r="163" spans="1:5">
      <c r="A163" s="135" t="s">
        <v>1686</v>
      </c>
      <c r="B163" s="136" t="s">
        <v>1687</v>
      </c>
      <c r="C163" s="139" t="s">
        <v>1420</v>
      </c>
      <c r="D163" s="138">
        <v>770</v>
      </c>
      <c r="E163" s="138">
        <v>880</v>
      </c>
    </row>
    <row r="164" spans="1:5">
      <c r="A164" s="378" t="s">
        <v>1688</v>
      </c>
      <c r="B164" s="379"/>
      <c r="C164" s="379"/>
      <c r="D164" s="379"/>
      <c r="E164" s="379"/>
    </row>
    <row r="165" spans="1:5" ht="37.5">
      <c r="A165" s="135" t="s">
        <v>1689</v>
      </c>
      <c r="B165" s="136" t="s">
        <v>1690</v>
      </c>
      <c r="C165" s="139" t="s">
        <v>1420</v>
      </c>
      <c r="D165" s="138">
        <v>480</v>
      </c>
      <c r="E165" s="138">
        <v>570</v>
      </c>
    </row>
    <row r="166" spans="1:5">
      <c r="A166" s="135" t="s">
        <v>1691</v>
      </c>
      <c r="B166" s="136" t="s">
        <v>1692</v>
      </c>
      <c r="C166" s="137" t="s">
        <v>1420</v>
      </c>
      <c r="D166" s="138">
        <v>365</v>
      </c>
      <c r="E166" s="138">
        <v>415</v>
      </c>
    </row>
    <row r="167" spans="1:5" ht="37.5">
      <c r="A167" s="145" t="s">
        <v>1693</v>
      </c>
      <c r="B167" s="136" t="s">
        <v>1694</v>
      </c>
      <c r="C167" s="137" t="s">
        <v>1420</v>
      </c>
      <c r="D167" s="138">
        <v>300</v>
      </c>
      <c r="E167" s="138">
        <v>340</v>
      </c>
    </row>
    <row r="168" spans="1:5" ht="37.5">
      <c r="A168" s="135" t="s">
        <v>1695</v>
      </c>
      <c r="B168" s="136" t="s">
        <v>1696</v>
      </c>
      <c r="C168" s="137" t="s">
        <v>1420</v>
      </c>
      <c r="D168" s="138">
        <v>400</v>
      </c>
      <c r="E168" s="138">
        <v>455</v>
      </c>
    </row>
    <row r="169" spans="1:5">
      <c r="A169" s="135" t="s">
        <v>1697</v>
      </c>
      <c r="B169" s="136" t="s">
        <v>527</v>
      </c>
      <c r="C169" s="137" t="s">
        <v>1420</v>
      </c>
      <c r="D169" s="138">
        <v>300</v>
      </c>
      <c r="E169" s="138">
        <v>340</v>
      </c>
    </row>
    <row r="170" spans="1:5">
      <c r="A170" s="135" t="s">
        <v>1698</v>
      </c>
      <c r="B170" s="136" t="s">
        <v>1699</v>
      </c>
      <c r="C170" s="137" t="s">
        <v>1420</v>
      </c>
      <c r="D170" s="138">
        <v>514.5</v>
      </c>
      <c r="E170" s="138">
        <v>560</v>
      </c>
    </row>
    <row r="171" spans="1:5">
      <c r="A171" s="135" t="s">
        <v>1700</v>
      </c>
      <c r="B171" s="142" t="s">
        <v>1701</v>
      </c>
      <c r="C171" s="137" t="s">
        <v>1702</v>
      </c>
      <c r="D171" s="138">
        <v>180</v>
      </c>
      <c r="E171" s="138">
        <v>205</v>
      </c>
    </row>
    <row r="172" spans="1:5" ht="37.5">
      <c r="A172" s="135" t="s">
        <v>1703</v>
      </c>
      <c r="B172" s="142" t="s">
        <v>1704</v>
      </c>
      <c r="C172" s="137" t="s">
        <v>1420</v>
      </c>
      <c r="D172" s="138">
        <v>1624</v>
      </c>
      <c r="E172" s="138">
        <v>1856</v>
      </c>
    </row>
    <row r="173" spans="1:5">
      <c r="A173" s="378" t="s">
        <v>1705</v>
      </c>
      <c r="B173" s="379"/>
      <c r="C173" s="379"/>
      <c r="D173" s="379"/>
      <c r="E173" s="379"/>
    </row>
    <row r="174" spans="1:5" ht="75">
      <c r="A174" s="135" t="s">
        <v>1706</v>
      </c>
      <c r="B174" s="136" t="s">
        <v>1707</v>
      </c>
      <c r="C174" s="139" t="s">
        <v>1420</v>
      </c>
      <c r="D174" s="138">
        <v>955</v>
      </c>
      <c r="E174" s="138">
        <v>1090</v>
      </c>
    </row>
    <row r="175" spans="1:5" ht="56.25">
      <c r="A175" s="135" t="s">
        <v>1708</v>
      </c>
      <c r="B175" s="136" t="s">
        <v>1709</v>
      </c>
      <c r="C175" s="139" t="s">
        <v>1420</v>
      </c>
      <c r="D175" s="138">
        <v>1015</v>
      </c>
      <c r="E175" s="138">
        <v>1160</v>
      </c>
    </row>
    <row r="176" spans="1:5">
      <c r="A176" s="378" t="s">
        <v>1710</v>
      </c>
      <c r="B176" s="379"/>
      <c r="C176" s="379"/>
      <c r="D176" s="379"/>
      <c r="E176" s="379"/>
    </row>
    <row r="177" spans="1:5">
      <c r="A177" s="135" t="s">
        <v>1711</v>
      </c>
      <c r="B177" s="136" t="s">
        <v>1712</v>
      </c>
      <c r="C177" s="137" t="s">
        <v>1420</v>
      </c>
      <c r="D177" s="138">
        <v>510</v>
      </c>
      <c r="E177" s="138">
        <v>580</v>
      </c>
    </row>
    <row r="178" spans="1:5">
      <c r="A178" s="135" t="s">
        <v>1713</v>
      </c>
      <c r="B178" s="136" t="s">
        <v>528</v>
      </c>
      <c r="C178" s="137" t="s">
        <v>1420</v>
      </c>
      <c r="D178" s="138">
        <v>654.5</v>
      </c>
      <c r="E178" s="138">
        <v>750</v>
      </c>
    </row>
    <row r="179" spans="1:5">
      <c r="A179" s="135" t="s">
        <v>1714</v>
      </c>
      <c r="B179" s="136" t="s">
        <v>1715</v>
      </c>
      <c r="C179" s="137" t="s">
        <v>1420</v>
      </c>
      <c r="D179" s="138">
        <v>560</v>
      </c>
      <c r="E179" s="138">
        <v>635</v>
      </c>
    </row>
    <row r="180" spans="1:5" ht="37.5">
      <c r="A180" s="135" t="s">
        <v>1716</v>
      </c>
      <c r="B180" s="136" t="s">
        <v>1717</v>
      </c>
      <c r="C180" s="139" t="s">
        <v>1420</v>
      </c>
      <c r="D180" s="138">
        <v>705</v>
      </c>
      <c r="E180" s="138">
        <v>805</v>
      </c>
    </row>
    <row r="181" spans="1:5" ht="37.5">
      <c r="A181" s="135" t="s">
        <v>1718</v>
      </c>
      <c r="B181" s="136" t="s">
        <v>1719</v>
      </c>
      <c r="C181" s="139" t="s">
        <v>1420</v>
      </c>
      <c r="D181" s="138">
        <v>1045</v>
      </c>
      <c r="E181" s="138">
        <v>1192</v>
      </c>
    </row>
    <row r="182" spans="1:5">
      <c r="A182" s="378" t="s">
        <v>1720</v>
      </c>
      <c r="B182" s="379"/>
      <c r="C182" s="379"/>
      <c r="D182" s="379"/>
      <c r="E182" s="379"/>
    </row>
    <row r="183" spans="1:5">
      <c r="A183" s="135" t="s">
        <v>1721</v>
      </c>
      <c r="B183" s="136" t="s">
        <v>567</v>
      </c>
      <c r="C183" s="137" t="s">
        <v>1420</v>
      </c>
      <c r="D183" s="138">
        <v>370</v>
      </c>
      <c r="E183" s="138">
        <v>425</v>
      </c>
    </row>
    <row r="184" spans="1:5">
      <c r="A184" s="135" t="s">
        <v>1722</v>
      </c>
      <c r="B184" s="136" t="s">
        <v>1723</v>
      </c>
      <c r="C184" s="137" t="s">
        <v>1420</v>
      </c>
      <c r="D184" s="138">
        <v>580</v>
      </c>
      <c r="E184" s="138">
        <v>660</v>
      </c>
    </row>
    <row r="185" spans="1:5">
      <c r="A185" s="135" t="s">
        <v>1724</v>
      </c>
      <c r="B185" s="136" t="s">
        <v>1725</v>
      </c>
      <c r="C185" s="137" t="s">
        <v>1420</v>
      </c>
      <c r="D185" s="138">
        <v>355</v>
      </c>
      <c r="E185" s="138">
        <v>405</v>
      </c>
    </row>
    <row r="186" spans="1:5">
      <c r="A186" s="135" t="s">
        <v>1726</v>
      </c>
      <c r="B186" s="136" t="s">
        <v>1727</v>
      </c>
      <c r="C186" s="137" t="s">
        <v>1420</v>
      </c>
      <c r="D186" s="138">
        <v>489.99999999999994</v>
      </c>
      <c r="E186" s="138">
        <v>560</v>
      </c>
    </row>
    <row r="187" spans="1:5" ht="37.5">
      <c r="A187" s="135" t="s">
        <v>1728</v>
      </c>
      <c r="B187" s="136" t="s">
        <v>1729</v>
      </c>
      <c r="C187" s="139" t="s">
        <v>1420</v>
      </c>
      <c r="D187" s="138">
        <v>1210</v>
      </c>
      <c r="E187" s="138">
        <v>1385</v>
      </c>
    </row>
    <row r="188" spans="1:5">
      <c r="A188" s="378" t="s">
        <v>1730</v>
      </c>
      <c r="B188" s="379"/>
      <c r="C188" s="379"/>
      <c r="D188" s="379"/>
      <c r="E188" s="379"/>
    </row>
    <row r="189" spans="1:5">
      <c r="A189" s="135" t="s">
        <v>1731</v>
      </c>
      <c r="B189" s="136" t="s">
        <v>570</v>
      </c>
      <c r="C189" s="137" t="s">
        <v>1420</v>
      </c>
      <c r="D189" s="138">
        <v>630</v>
      </c>
      <c r="E189" s="138">
        <v>720</v>
      </c>
    </row>
    <row r="190" spans="1:5">
      <c r="A190" s="135" t="s">
        <v>1732</v>
      </c>
      <c r="B190" s="136" t="s">
        <v>580</v>
      </c>
      <c r="C190" s="137" t="s">
        <v>1420</v>
      </c>
      <c r="D190" s="138">
        <v>357</v>
      </c>
      <c r="E190" s="138">
        <v>408</v>
      </c>
    </row>
    <row r="191" spans="1:5">
      <c r="A191" s="378" t="s">
        <v>1733</v>
      </c>
      <c r="B191" s="379"/>
      <c r="C191" s="379"/>
      <c r="D191" s="379"/>
      <c r="E191" s="379"/>
    </row>
    <row r="192" spans="1:5">
      <c r="A192" s="135" t="s">
        <v>1734</v>
      </c>
      <c r="B192" s="136" t="s">
        <v>568</v>
      </c>
      <c r="C192" s="137" t="s">
        <v>1420</v>
      </c>
      <c r="D192" s="138">
        <v>475</v>
      </c>
      <c r="E192" s="138">
        <v>540</v>
      </c>
    </row>
    <row r="193" spans="1:95">
      <c r="A193" s="135" t="s">
        <v>1735</v>
      </c>
      <c r="B193" s="136" t="s">
        <v>1736</v>
      </c>
      <c r="C193" s="137" t="s">
        <v>1420</v>
      </c>
      <c r="D193" s="138">
        <v>330</v>
      </c>
      <c r="E193" s="138">
        <v>375</v>
      </c>
    </row>
    <row r="194" spans="1:95">
      <c r="A194" s="135" t="s">
        <v>1737</v>
      </c>
      <c r="B194" s="136" t="s">
        <v>1738</v>
      </c>
      <c r="C194" s="139" t="s">
        <v>1420</v>
      </c>
      <c r="D194" s="138">
        <v>400</v>
      </c>
      <c r="E194" s="138">
        <v>455</v>
      </c>
    </row>
    <row r="195" spans="1:95">
      <c r="A195" s="135" t="s">
        <v>1739</v>
      </c>
      <c r="B195" s="136" t="s">
        <v>1740</v>
      </c>
      <c r="C195" s="137" t="s">
        <v>1420</v>
      </c>
      <c r="D195" s="138">
        <v>755</v>
      </c>
      <c r="E195" s="138">
        <v>860</v>
      </c>
    </row>
    <row r="196" spans="1:95" ht="37.5">
      <c r="A196" s="135" t="s">
        <v>1741</v>
      </c>
      <c r="B196" s="136" t="s">
        <v>1742</v>
      </c>
      <c r="C196" s="139" t="s">
        <v>1420</v>
      </c>
      <c r="D196" s="138">
        <v>1545</v>
      </c>
      <c r="E196" s="138">
        <v>1765</v>
      </c>
    </row>
    <row r="197" spans="1:95" ht="75">
      <c r="A197" s="135" t="s">
        <v>1743</v>
      </c>
      <c r="B197" s="136" t="s">
        <v>1744</v>
      </c>
      <c r="C197" s="139" t="s">
        <v>1420</v>
      </c>
      <c r="D197" s="138">
        <v>2411.5</v>
      </c>
      <c r="E197" s="138">
        <v>2756</v>
      </c>
    </row>
    <row r="198" spans="1:95" s="134" customFormat="1">
      <c r="A198" s="378" t="s">
        <v>1745</v>
      </c>
      <c r="B198" s="379"/>
      <c r="C198" s="379"/>
      <c r="D198" s="379"/>
      <c r="E198" s="379"/>
      <c r="F198" s="123"/>
      <c r="G198" s="124"/>
      <c r="H198" s="124"/>
      <c r="I198" s="124"/>
      <c r="J198" s="124"/>
      <c r="K198" s="124"/>
      <c r="L198" s="124"/>
      <c r="M198" s="124"/>
      <c r="N198" s="124"/>
      <c r="O198" s="124"/>
      <c r="P198" s="124"/>
      <c r="Q198" s="124"/>
      <c r="R198" s="124"/>
      <c r="S198" s="124"/>
      <c r="T198" s="124"/>
      <c r="U198" s="124"/>
      <c r="V198" s="124"/>
      <c r="W198" s="124"/>
      <c r="X198" s="124"/>
      <c r="Y198" s="124"/>
      <c r="Z198" s="124"/>
      <c r="AA198" s="125"/>
      <c r="AB198" s="125"/>
      <c r="AC198" s="125"/>
      <c r="AD198" s="125"/>
      <c r="AE198" s="125"/>
      <c r="AF198" s="125"/>
      <c r="AG198" s="125"/>
      <c r="AH198" s="125"/>
      <c r="AI198" s="125"/>
      <c r="AJ198" s="125"/>
      <c r="AK198" s="125"/>
      <c r="AL198" s="125"/>
      <c r="AM198" s="125"/>
      <c r="AN198" s="125"/>
      <c r="AO198" s="125"/>
      <c r="AP198" s="125"/>
      <c r="AQ198" s="125"/>
      <c r="AR198" s="125"/>
      <c r="AS198" s="125"/>
      <c r="AT198" s="125"/>
      <c r="AU198" s="125"/>
      <c r="AV198" s="125"/>
      <c r="AW198" s="125"/>
      <c r="AX198" s="125"/>
      <c r="AY198" s="125"/>
      <c r="AZ198" s="125"/>
      <c r="BA198" s="125"/>
      <c r="BB198" s="125"/>
      <c r="BC198" s="125"/>
      <c r="BD198" s="125"/>
      <c r="BE198" s="125"/>
      <c r="BF198" s="125"/>
      <c r="BG198" s="125"/>
      <c r="BH198" s="125"/>
      <c r="BI198" s="125"/>
      <c r="BJ198" s="125"/>
      <c r="BK198" s="125"/>
      <c r="BL198" s="125"/>
      <c r="BM198" s="125"/>
      <c r="BN198" s="125"/>
      <c r="BO198" s="125"/>
      <c r="BP198" s="125"/>
      <c r="BQ198" s="125"/>
      <c r="BR198" s="125"/>
      <c r="BS198" s="125"/>
      <c r="BT198" s="125"/>
      <c r="BU198" s="125"/>
      <c r="BV198" s="125"/>
      <c r="BW198" s="125"/>
      <c r="BX198" s="125"/>
      <c r="BY198" s="125"/>
      <c r="BZ198" s="125"/>
      <c r="CA198" s="125"/>
      <c r="CB198" s="125"/>
      <c r="CC198" s="125"/>
      <c r="CD198" s="125"/>
      <c r="CE198" s="125"/>
      <c r="CF198" s="125"/>
      <c r="CG198" s="125"/>
      <c r="CH198" s="125"/>
      <c r="CI198" s="125"/>
      <c r="CJ198" s="125"/>
      <c r="CK198" s="125"/>
      <c r="CL198" s="125"/>
      <c r="CM198" s="125"/>
      <c r="CN198" s="125"/>
      <c r="CO198" s="125"/>
      <c r="CP198" s="125"/>
      <c r="CQ198" s="125"/>
    </row>
    <row r="199" spans="1:95">
      <c r="A199" s="135" t="s">
        <v>1746</v>
      </c>
      <c r="B199" s="136" t="s">
        <v>1747</v>
      </c>
      <c r="C199" s="137" t="s">
        <v>1420</v>
      </c>
      <c r="D199" s="138">
        <v>560</v>
      </c>
      <c r="E199" s="138">
        <v>640</v>
      </c>
    </row>
    <row r="200" spans="1:95" s="146" customFormat="1" ht="37.5">
      <c r="A200" s="135" t="s">
        <v>1748</v>
      </c>
      <c r="B200" s="136" t="s">
        <v>1749</v>
      </c>
      <c r="C200" s="139" t="s">
        <v>1420</v>
      </c>
      <c r="D200" s="138">
        <v>1715</v>
      </c>
      <c r="E200" s="138">
        <v>1960</v>
      </c>
      <c r="F200" s="123"/>
      <c r="G200" s="124"/>
      <c r="H200" s="124"/>
      <c r="I200" s="124"/>
      <c r="J200" s="124"/>
      <c r="K200" s="124"/>
      <c r="L200" s="124"/>
      <c r="M200" s="124"/>
      <c r="N200" s="124"/>
      <c r="O200" s="124"/>
      <c r="P200" s="124"/>
      <c r="Q200" s="124"/>
      <c r="R200" s="124"/>
      <c r="S200" s="124"/>
      <c r="T200" s="124"/>
      <c r="U200" s="124"/>
      <c r="V200" s="124"/>
      <c r="W200" s="124"/>
      <c r="X200" s="124"/>
      <c r="Y200" s="124"/>
      <c r="Z200" s="124"/>
      <c r="AA200" s="125"/>
      <c r="AB200" s="125"/>
      <c r="AC200" s="125"/>
      <c r="AD200" s="125"/>
      <c r="AE200" s="125"/>
      <c r="AF200" s="125"/>
      <c r="AG200" s="125"/>
      <c r="AH200" s="125"/>
      <c r="AI200" s="125"/>
      <c r="AJ200" s="125"/>
      <c r="AK200" s="125"/>
      <c r="AL200" s="125"/>
      <c r="AM200" s="125"/>
      <c r="AN200" s="125"/>
      <c r="AO200" s="125"/>
      <c r="AP200" s="125"/>
      <c r="AQ200" s="125"/>
      <c r="AR200" s="125"/>
      <c r="AS200" s="125"/>
      <c r="AT200" s="125"/>
      <c r="AU200" s="125"/>
      <c r="AV200" s="125"/>
      <c r="AW200" s="125"/>
      <c r="AX200" s="125"/>
      <c r="AY200" s="125"/>
      <c r="AZ200" s="125"/>
      <c r="BA200" s="125"/>
      <c r="BB200" s="125"/>
      <c r="BC200" s="125"/>
      <c r="BD200" s="125"/>
      <c r="BE200" s="125"/>
      <c r="BF200" s="125"/>
      <c r="BG200" s="125"/>
      <c r="BH200" s="125"/>
      <c r="BI200" s="125"/>
      <c r="BJ200" s="125"/>
      <c r="BK200" s="125"/>
      <c r="BL200" s="125"/>
      <c r="BM200" s="125"/>
      <c r="BN200" s="125"/>
      <c r="BO200" s="125"/>
      <c r="BP200" s="125"/>
      <c r="BQ200" s="125"/>
      <c r="BR200" s="125"/>
      <c r="BS200" s="125"/>
      <c r="BT200" s="125"/>
      <c r="BU200" s="125"/>
      <c r="BV200" s="125"/>
      <c r="BW200" s="125"/>
      <c r="BX200" s="125"/>
      <c r="BY200" s="125"/>
      <c r="BZ200" s="125"/>
      <c r="CA200" s="125"/>
      <c r="CB200" s="125"/>
      <c r="CC200" s="125"/>
      <c r="CD200" s="125"/>
      <c r="CE200" s="125"/>
      <c r="CF200" s="125"/>
      <c r="CG200" s="125"/>
      <c r="CH200" s="125"/>
      <c r="CI200" s="125"/>
      <c r="CJ200" s="125"/>
      <c r="CK200" s="125"/>
      <c r="CL200" s="125"/>
      <c r="CM200" s="125"/>
      <c r="CN200" s="125"/>
      <c r="CO200" s="125"/>
      <c r="CP200" s="125"/>
      <c r="CQ200" s="125"/>
    </row>
    <row r="201" spans="1:95">
      <c r="A201" s="135" t="s">
        <v>1750</v>
      </c>
      <c r="B201" s="136" t="s">
        <v>1751</v>
      </c>
      <c r="C201" s="139" t="s">
        <v>1420</v>
      </c>
      <c r="D201" s="138">
        <v>1875</v>
      </c>
      <c r="E201" s="138">
        <v>2145</v>
      </c>
    </row>
    <row r="202" spans="1:95">
      <c r="A202" s="135" t="s">
        <v>1752</v>
      </c>
      <c r="B202" s="136" t="s">
        <v>1753</v>
      </c>
      <c r="C202" s="139" t="s">
        <v>1420</v>
      </c>
      <c r="D202" s="138">
        <v>1610</v>
      </c>
      <c r="E202" s="138">
        <v>1835</v>
      </c>
    </row>
    <row r="203" spans="1:95" ht="37.5">
      <c r="A203" s="135" t="s">
        <v>1754</v>
      </c>
      <c r="B203" s="136" t="s">
        <v>1755</v>
      </c>
      <c r="C203" s="139" t="s">
        <v>1420</v>
      </c>
      <c r="D203" s="138">
        <v>1281</v>
      </c>
      <c r="E203" s="138">
        <v>1464</v>
      </c>
    </row>
    <row r="204" spans="1:95" ht="75">
      <c r="A204" s="135" t="s">
        <v>1756</v>
      </c>
      <c r="B204" s="136" t="s">
        <v>1757</v>
      </c>
      <c r="C204" s="139" t="s">
        <v>1420</v>
      </c>
      <c r="D204" s="138">
        <v>2558.5</v>
      </c>
      <c r="E204" s="138">
        <v>2924</v>
      </c>
    </row>
    <row r="205" spans="1:95" ht="56.25">
      <c r="A205" s="135" t="s">
        <v>1758</v>
      </c>
      <c r="B205" s="136" t="s">
        <v>1759</v>
      </c>
      <c r="C205" s="139" t="s">
        <v>1420</v>
      </c>
      <c r="D205" s="138">
        <v>1875</v>
      </c>
      <c r="E205" s="138">
        <v>2145</v>
      </c>
    </row>
    <row r="206" spans="1:95" s="134" customFormat="1">
      <c r="A206" s="378" t="s">
        <v>1760</v>
      </c>
      <c r="B206" s="379"/>
      <c r="C206" s="379"/>
      <c r="D206" s="379"/>
      <c r="E206" s="379"/>
      <c r="F206" s="123"/>
      <c r="G206" s="124"/>
      <c r="H206" s="124"/>
      <c r="I206" s="124"/>
      <c r="J206" s="124"/>
      <c r="K206" s="124"/>
      <c r="L206" s="124"/>
      <c r="M206" s="124"/>
      <c r="N206" s="124"/>
      <c r="O206" s="124"/>
      <c r="P206" s="124"/>
      <c r="Q206" s="124"/>
      <c r="R206" s="124"/>
      <c r="S206" s="124"/>
      <c r="T206" s="124"/>
      <c r="U206" s="124"/>
      <c r="V206" s="124"/>
      <c r="W206" s="124"/>
      <c r="X206" s="124"/>
      <c r="Y206" s="124"/>
      <c r="Z206" s="124"/>
      <c r="AA206" s="125"/>
      <c r="AB206" s="125"/>
      <c r="AC206" s="125"/>
      <c r="AD206" s="125"/>
      <c r="AE206" s="125"/>
      <c r="AF206" s="125"/>
      <c r="AG206" s="125"/>
      <c r="AH206" s="125"/>
      <c r="AI206" s="125"/>
      <c r="AJ206" s="125"/>
      <c r="AK206" s="125"/>
      <c r="AL206" s="125"/>
      <c r="AM206" s="125"/>
      <c r="AN206" s="125"/>
      <c r="AO206" s="125"/>
      <c r="AP206" s="125"/>
      <c r="AQ206" s="125"/>
      <c r="AR206" s="125"/>
      <c r="AS206" s="125"/>
      <c r="AT206" s="125"/>
      <c r="AU206" s="125"/>
      <c r="AV206" s="125"/>
      <c r="AW206" s="125"/>
      <c r="AX206" s="125"/>
      <c r="AY206" s="125"/>
      <c r="AZ206" s="125"/>
      <c r="BA206" s="125"/>
      <c r="BB206" s="125"/>
      <c r="BC206" s="125"/>
      <c r="BD206" s="125"/>
      <c r="BE206" s="125"/>
      <c r="BF206" s="125"/>
      <c r="BG206" s="125"/>
      <c r="BH206" s="125"/>
      <c r="BI206" s="125"/>
      <c r="BJ206" s="125"/>
      <c r="BK206" s="125"/>
      <c r="BL206" s="125"/>
      <c r="BM206" s="125"/>
      <c r="BN206" s="125"/>
      <c r="BO206" s="125"/>
      <c r="BP206" s="125"/>
      <c r="BQ206" s="125"/>
      <c r="BR206" s="125"/>
      <c r="BS206" s="125"/>
      <c r="BT206" s="125"/>
      <c r="BU206" s="125"/>
      <c r="BV206" s="125"/>
      <c r="BW206" s="125"/>
      <c r="BX206" s="125"/>
      <c r="BY206" s="125"/>
      <c r="BZ206" s="125"/>
      <c r="CA206" s="125"/>
      <c r="CB206" s="125"/>
      <c r="CC206" s="125"/>
      <c r="CD206" s="125"/>
      <c r="CE206" s="125"/>
      <c r="CF206" s="125"/>
      <c r="CG206" s="125"/>
      <c r="CH206" s="125"/>
      <c r="CI206" s="125"/>
      <c r="CJ206" s="125"/>
      <c r="CK206" s="125"/>
      <c r="CL206" s="125"/>
      <c r="CM206" s="125"/>
      <c r="CN206" s="125"/>
      <c r="CO206" s="125"/>
      <c r="CP206" s="125"/>
      <c r="CQ206" s="125"/>
    </row>
    <row r="207" spans="1:95">
      <c r="A207" s="135" t="s">
        <v>1761</v>
      </c>
      <c r="B207" s="136" t="s">
        <v>1762</v>
      </c>
      <c r="C207" s="137" t="s">
        <v>1420</v>
      </c>
      <c r="D207" s="138">
        <v>450</v>
      </c>
      <c r="E207" s="138">
        <v>510</v>
      </c>
    </row>
    <row r="208" spans="1:95">
      <c r="A208" s="135" t="s">
        <v>1763</v>
      </c>
      <c r="B208" s="136" t="s">
        <v>1764</v>
      </c>
      <c r="C208" s="137" t="s">
        <v>1420</v>
      </c>
      <c r="D208" s="138">
        <v>475</v>
      </c>
      <c r="E208" s="138">
        <v>540</v>
      </c>
    </row>
    <row r="209" spans="1:95">
      <c r="A209" s="135" t="s">
        <v>1765</v>
      </c>
      <c r="B209" s="136" t="s">
        <v>1766</v>
      </c>
      <c r="C209" s="139" t="s">
        <v>1420</v>
      </c>
      <c r="D209" s="138">
        <v>619.5</v>
      </c>
      <c r="E209" s="138">
        <v>710</v>
      </c>
    </row>
    <row r="210" spans="1:95">
      <c r="A210" s="147" t="s">
        <v>1767</v>
      </c>
      <c r="B210" s="148" t="s">
        <v>1768</v>
      </c>
      <c r="C210" s="139" t="s">
        <v>1420</v>
      </c>
      <c r="D210" s="138">
        <v>525</v>
      </c>
      <c r="E210" s="138">
        <v>600</v>
      </c>
    </row>
    <row r="211" spans="1:95">
      <c r="A211" s="135" t="s">
        <v>1769</v>
      </c>
      <c r="B211" s="136" t="s">
        <v>1770</v>
      </c>
      <c r="C211" s="137" t="s">
        <v>1420</v>
      </c>
      <c r="D211" s="138">
        <v>454.99999999999994</v>
      </c>
      <c r="E211" s="138">
        <v>520</v>
      </c>
    </row>
    <row r="212" spans="1:95">
      <c r="A212" s="135" t="s">
        <v>1771</v>
      </c>
      <c r="B212" s="142" t="s">
        <v>1772</v>
      </c>
      <c r="C212" s="139" t="s">
        <v>1420</v>
      </c>
      <c r="D212" s="138">
        <v>675</v>
      </c>
      <c r="E212" s="138">
        <v>775</v>
      </c>
    </row>
    <row r="213" spans="1:95" ht="56.25">
      <c r="A213" s="135" t="s">
        <v>1773</v>
      </c>
      <c r="B213" s="142" t="s">
        <v>1774</v>
      </c>
      <c r="C213" s="139"/>
      <c r="D213" s="138">
        <v>1190</v>
      </c>
      <c r="E213" s="138">
        <v>1360</v>
      </c>
    </row>
    <row r="214" spans="1:95" ht="56.25">
      <c r="A214" s="135" t="s">
        <v>1775</v>
      </c>
      <c r="B214" s="142" t="s">
        <v>1776</v>
      </c>
      <c r="C214" s="139" t="s">
        <v>1420</v>
      </c>
      <c r="D214" s="138">
        <v>1260</v>
      </c>
      <c r="E214" s="138">
        <v>1440</v>
      </c>
    </row>
    <row r="215" spans="1:95">
      <c r="A215" s="135" t="s">
        <v>1777</v>
      </c>
      <c r="B215" s="136" t="s">
        <v>1778</v>
      </c>
      <c r="C215" s="137" t="s">
        <v>1420</v>
      </c>
      <c r="D215" s="138">
        <v>475</v>
      </c>
      <c r="E215" s="138">
        <v>540</v>
      </c>
    </row>
    <row r="216" spans="1:95" ht="37.5">
      <c r="A216" s="135" t="s">
        <v>1779</v>
      </c>
      <c r="B216" s="136" t="s">
        <v>1780</v>
      </c>
      <c r="C216" s="137" t="s">
        <v>1420</v>
      </c>
      <c r="D216" s="138">
        <v>1070</v>
      </c>
      <c r="E216" s="138">
        <v>1225</v>
      </c>
    </row>
    <row r="217" spans="1:95" s="149" customFormat="1">
      <c r="A217" s="135" t="s">
        <v>1781</v>
      </c>
      <c r="B217" s="136" t="s">
        <v>1782</v>
      </c>
      <c r="C217" s="139" t="s">
        <v>1420</v>
      </c>
      <c r="D217" s="138">
        <v>330</v>
      </c>
      <c r="E217" s="138">
        <v>375</v>
      </c>
      <c r="F217" s="123"/>
      <c r="G217" s="124"/>
      <c r="H217" s="124"/>
      <c r="I217" s="124"/>
      <c r="J217" s="124"/>
      <c r="K217" s="124"/>
      <c r="L217" s="124"/>
      <c r="M217" s="124"/>
      <c r="N217" s="124"/>
      <c r="O217" s="124"/>
      <c r="P217" s="124"/>
      <c r="Q217" s="124"/>
      <c r="R217" s="124"/>
      <c r="S217" s="124"/>
      <c r="T217" s="124"/>
      <c r="U217" s="124"/>
      <c r="V217" s="124"/>
      <c r="W217" s="124"/>
      <c r="X217" s="124"/>
      <c r="Y217" s="124"/>
      <c r="Z217" s="124"/>
      <c r="AA217" s="125"/>
      <c r="AB217" s="125"/>
      <c r="AC217" s="125"/>
      <c r="AD217" s="125"/>
      <c r="AE217" s="125"/>
      <c r="AF217" s="125"/>
      <c r="AG217" s="125"/>
      <c r="AH217" s="125"/>
      <c r="AI217" s="125"/>
      <c r="AJ217" s="125"/>
      <c r="AK217" s="125"/>
      <c r="AL217" s="125"/>
      <c r="AM217" s="125"/>
      <c r="AN217" s="125"/>
      <c r="AO217" s="125"/>
      <c r="AP217" s="125"/>
      <c r="AQ217" s="125"/>
      <c r="AR217" s="125"/>
      <c r="AS217" s="125"/>
      <c r="AT217" s="125"/>
      <c r="AU217" s="125"/>
      <c r="AV217" s="125"/>
      <c r="AW217" s="125"/>
      <c r="AX217" s="125"/>
      <c r="AY217" s="125"/>
      <c r="AZ217" s="125"/>
      <c r="BA217" s="125"/>
      <c r="BB217" s="125"/>
      <c r="BC217" s="125"/>
      <c r="BD217" s="125"/>
      <c r="BE217" s="125"/>
      <c r="BF217" s="125"/>
      <c r="BG217" s="125"/>
      <c r="BH217" s="125"/>
      <c r="BI217" s="125"/>
      <c r="BJ217" s="125"/>
      <c r="BK217" s="125"/>
      <c r="BL217" s="125"/>
      <c r="BM217" s="125"/>
      <c r="BN217" s="125"/>
      <c r="BO217" s="125"/>
      <c r="BP217" s="125"/>
      <c r="BQ217" s="125"/>
      <c r="BR217" s="125"/>
      <c r="BS217" s="125"/>
      <c r="BT217" s="125"/>
      <c r="BU217" s="125"/>
      <c r="BV217" s="125"/>
      <c r="BW217" s="125"/>
      <c r="BX217" s="125"/>
      <c r="BY217" s="125"/>
      <c r="BZ217" s="125"/>
      <c r="CA217" s="125"/>
      <c r="CB217" s="125"/>
      <c r="CC217" s="125"/>
      <c r="CD217" s="125"/>
      <c r="CE217" s="125"/>
      <c r="CF217" s="125"/>
      <c r="CG217" s="125"/>
      <c r="CH217" s="125"/>
      <c r="CI217" s="125"/>
      <c r="CJ217" s="125"/>
      <c r="CK217" s="125"/>
      <c r="CL217" s="125"/>
      <c r="CM217" s="125"/>
      <c r="CN217" s="125"/>
      <c r="CO217" s="125"/>
      <c r="CP217" s="125"/>
      <c r="CQ217" s="125"/>
    </row>
    <row r="218" spans="1:95">
      <c r="A218" s="135" t="s">
        <v>1783</v>
      </c>
      <c r="B218" s="136" t="s">
        <v>1784</v>
      </c>
      <c r="C218" s="139" t="s">
        <v>1420</v>
      </c>
      <c r="D218" s="138">
        <v>357</v>
      </c>
      <c r="E218" s="138">
        <v>408</v>
      </c>
    </row>
    <row r="219" spans="1:95">
      <c r="A219" s="135" t="s">
        <v>1785</v>
      </c>
      <c r="B219" s="136" t="s">
        <v>1786</v>
      </c>
      <c r="C219" s="139" t="s">
        <v>1420</v>
      </c>
      <c r="D219" s="138">
        <v>4465</v>
      </c>
      <c r="E219" s="138">
        <v>5100</v>
      </c>
    </row>
    <row r="220" spans="1:95">
      <c r="A220" s="135" t="s">
        <v>1787</v>
      </c>
      <c r="B220" s="136" t="s">
        <v>1788</v>
      </c>
      <c r="C220" s="137" t="s">
        <v>1420</v>
      </c>
      <c r="D220" s="138">
        <v>835</v>
      </c>
      <c r="E220" s="138">
        <v>950</v>
      </c>
    </row>
    <row r="221" spans="1:95">
      <c r="A221" s="135" t="s">
        <v>1789</v>
      </c>
      <c r="B221" s="136" t="s">
        <v>1790</v>
      </c>
      <c r="C221" s="139" t="s">
        <v>1420</v>
      </c>
      <c r="D221" s="138">
        <v>985</v>
      </c>
      <c r="E221" s="138">
        <v>785</v>
      </c>
    </row>
    <row r="222" spans="1:95">
      <c r="A222" s="135" t="s">
        <v>1791</v>
      </c>
      <c r="B222" s="136" t="s">
        <v>1792</v>
      </c>
      <c r="C222" s="139" t="s">
        <v>1420</v>
      </c>
      <c r="D222" s="138">
        <v>925</v>
      </c>
      <c r="E222" s="138">
        <v>1055</v>
      </c>
    </row>
    <row r="223" spans="1:95">
      <c r="A223" s="135" t="s">
        <v>1793</v>
      </c>
      <c r="B223" s="136" t="s">
        <v>1794</v>
      </c>
      <c r="C223" s="137" t="s">
        <v>1420</v>
      </c>
      <c r="D223" s="138">
        <v>715</v>
      </c>
      <c r="E223" s="138">
        <v>815</v>
      </c>
    </row>
    <row r="224" spans="1:95">
      <c r="A224" s="135" t="s">
        <v>1795</v>
      </c>
      <c r="B224" s="136" t="s">
        <v>1796</v>
      </c>
      <c r="C224" s="139" t="s">
        <v>1420</v>
      </c>
      <c r="D224" s="138">
        <v>1375</v>
      </c>
      <c r="E224" s="138">
        <v>1570</v>
      </c>
    </row>
    <row r="225" spans="1:95">
      <c r="A225" s="135" t="s">
        <v>1797</v>
      </c>
      <c r="B225" s="136" t="s">
        <v>1798</v>
      </c>
      <c r="C225" s="139" t="s">
        <v>1420</v>
      </c>
      <c r="D225" s="138">
        <v>1547</v>
      </c>
      <c r="E225" s="138">
        <v>1768</v>
      </c>
    </row>
    <row r="226" spans="1:95">
      <c r="A226" s="135" t="s">
        <v>1799</v>
      </c>
      <c r="B226" s="136" t="s">
        <v>1800</v>
      </c>
      <c r="C226" s="139" t="s">
        <v>1420</v>
      </c>
      <c r="D226" s="138">
        <v>1204</v>
      </c>
      <c r="E226" s="138">
        <v>1376</v>
      </c>
    </row>
    <row r="227" spans="1:95" ht="37.5">
      <c r="A227" s="135" t="s">
        <v>1801</v>
      </c>
      <c r="B227" s="136" t="s">
        <v>1802</v>
      </c>
      <c r="C227" s="139" t="s">
        <v>1420</v>
      </c>
      <c r="D227" s="138">
        <v>913.49999999999989</v>
      </c>
      <c r="E227" s="138">
        <v>1044</v>
      </c>
    </row>
    <row r="228" spans="1:95">
      <c r="A228" s="135" t="s">
        <v>1803</v>
      </c>
      <c r="B228" s="142" t="s">
        <v>1804</v>
      </c>
      <c r="C228" s="139" t="s">
        <v>1420</v>
      </c>
      <c r="D228" s="138">
        <v>1115</v>
      </c>
      <c r="E228" s="138">
        <v>1275</v>
      </c>
    </row>
    <row r="229" spans="1:95">
      <c r="A229" s="135" t="s">
        <v>1805</v>
      </c>
      <c r="B229" s="142" t="s">
        <v>1806</v>
      </c>
      <c r="C229" s="139" t="s">
        <v>1431</v>
      </c>
      <c r="D229" s="138">
        <v>405</v>
      </c>
      <c r="E229" s="138">
        <v>465</v>
      </c>
    </row>
    <row r="230" spans="1:95" s="134" customFormat="1">
      <c r="A230" s="378" t="s">
        <v>1807</v>
      </c>
      <c r="B230" s="379"/>
      <c r="C230" s="379"/>
      <c r="D230" s="379"/>
      <c r="E230" s="379"/>
      <c r="F230" s="123"/>
      <c r="G230" s="124"/>
      <c r="H230" s="124"/>
      <c r="I230" s="124"/>
      <c r="J230" s="124"/>
      <c r="K230" s="124"/>
      <c r="L230" s="124"/>
      <c r="M230" s="124"/>
      <c r="N230" s="124"/>
      <c r="O230" s="124"/>
      <c r="P230" s="124"/>
      <c r="Q230" s="124"/>
      <c r="R230" s="124"/>
      <c r="S230" s="124"/>
      <c r="T230" s="124"/>
      <c r="U230" s="124"/>
      <c r="V230" s="124"/>
      <c r="W230" s="124"/>
      <c r="X230" s="124"/>
      <c r="Y230" s="124"/>
      <c r="Z230" s="124"/>
      <c r="AA230" s="125"/>
      <c r="AB230" s="125"/>
      <c r="AC230" s="125"/>
      <c r="AD230" s="125"/>
      <c r="AE230" s="125"/>
      <c r="AF230" s="125"/>
      <c r="AG230" s="125"/>
      <c r="AH230" s="125"/>
      <c r="AI230" s="125"/>
      <c r="AJ230" s="125"/>
      <c r="AK230" s="125"/>
      <c r="AL230" s="125"/>
      <c r="AM230" s="125"/>
      <c r="AN230" s="125"/>
      <c r="AO230" s="125"/>
      <c r="AP230" s="125"/>
      <c r="AQ230" s="125"/>
      <c r="AR230" s="125"/>
      <c r="AS230" s="125"/>
      <c r="AT230" s="125"/>
      <c r="AU230" s="125"/>
      <c r="AV230" s="125"/>
      <c r="AW230" s="125"/>
      <c r="AX230" s="125"/>
      <c r="AY230" s="125"/>
      <c r="AZ230" s="125"/>
      <c r="BA230" s="125"/>
      <c r="BB230" s="125"/>
      <c r="BC230" s="125"/>
      <c r="BD230" s="125"/>
      <c r="BE230" s="125"/>
      <c r="BF230" s="125"/>
      <c r="BG230" s="125"/>
      <c r="BH230" s="125"/>
      <c r="BI230" s="125"/>
      <c r="BJ230" s="125"/>
      <c r="BK230" s="125"/>
      <c r="BL230" s="125"/>
      <c r="BM230" s="125"/>
      <c r="BN230" s="125"/>
      <c r="BO230" s="125"/>
      <c r="BP230" s="125"/>
      <c r="BQ230" s="125"/>
      <c r="BR230" s="125"/>
      <c r="BS230" s="125"/>
      <c r="BT230" s="125"/>
      <c r="BU230" s="125"/>
      <c r="BV230" s="125"/>
      <c r="BW230" s="125"/>
      <c r="BX230" s="125"/>
      <c r="BY230" s="125"/>
      <c r="BZ230" s="125"/>
      <c r="CA230" s="125"/>
      <c r="CB230" s="125"/>
      <c r="CC230" s="125"/>
      <c r="CD230" s="125"/>
      <c r="CE230" s="125"/>
      <c r="CF230" s="125"/>
      <c r="CG230" s="125"/>
      <c r="CH230" s="125"/>
      <c r="CI230" s="125"/>
      <c r="CJ230" s="125"/>
      <c r="CK230" s="125"/>
      <c r="CL230" s="125"/>
      <c r="CM230" s="125"/>
      <c r="CN230" s="125"/>
      <c r="CO230" s="125"/>
      <c r="CP230" s="125"/>
      <c r="CQ230" s="125"/>
    </row>
    <row r="231" spans="1:95">
      <c r="A231" s="378" t="s">
        <v>1808</v>
      </c>
      <c r="B231" s="379"/>
      <c r="C231" s="379"/>
      <c r="D231" s="379"/>
      <c r="E231" s="379"/>
    </row>
    <row r="232" spans="1:95">
      <c r="A232" s="135" t="s">
        <v>1809</v>
      </c>
      <c r="B232" s="136" t="s">
        <v>1810</v>
      </c>
      <c r="C232" s="137" t="s">
        <v>1431</v>
      </c>
      <c r="D232" s="138">
        <v>482.99999999999994</v>
      </c>
      <c r="E232" s="138">
        <v>552</v>
      </c>
    </row>
    <row r="233" spans="1:95">
      <c r="A233" s="378" t="s">
        <v>1811</v>
      </c>
      <c r="B233" s="379"/>
      <c r="C233" s="379"/>
      <c r="D233" s="379"/>
      <c r="E233" s="379"/>
    </row>
    <row r="234" spans="1:95">
      <c r="A234" s="135" t="s">
        <v>1812</v>
      </c>
      <c r="B234" s="136" t="s">
        <v>1813</v>
      </c>
      <c r="C234" s="137" t="s">
        <v>1431</v>
      </c>
      <c r="D234" s="138">
        <v>371</v>
      </c>
      <c r="E234" s="138">
        <v>424</v>
      </c>
    </row>
    <row r="235" spans="1:95">
      <c r="A235" s="135" t="s">
        <v>1814</v>
      </c>
      <c r="B235" s="136" t="s">
        <v>1815</v>
      </c>
      <c r="C235" s="137" t="s">
        <v>1420</v>
      </c>
      <c r="D235" s="138">
        <v>2315</v>
      </c>
      <c r="E235" s="138">
        <v>2650</v>
      </c>
    </row>
    <row r="236" spans="1:95">
      <c r="A236" s="378" t="s">
        <v>1816</v>
      </c>
      <c r="B236" s="379"/>
      <c r="C236" s="379"/>
      <c r="D236" s="379"/>
      <c r="E236" s="379"/>
    </row>
    <row r="237" spans="1:95">
      <c r="A237" s="135" t="s">
        <v>1817</v>
      </c>
      <c r="B237" s="136" t="s">
        <v>1818</v>
      </c>
      <c r="C237" s="137" t="s">
        <v>1431</v>
      </c>
      <c r="D237" s="138">
        <v>441</v>
      </c>
      <c r="E237" s="138">
        <v>504</v>
      </c>
    </row>
    <row r="238" spans="1:95">
      <c r="A238" s="135" t="s">
        <v>1819</v>
      </c>
      <c r="B238" s="136" t="s">
        <v>1820</v>
      </c>
      <c r="C238" s="137" t="s">
        <v>1420</v>
      </c>
      <c r="D238" s="138">
        <v>1965</v>
      </c>
      <c r="E238" s="138">
        <v>2245</v>
      </c>
    </row>
    <row r="239" spans="1:95" ht="56.25">
      <c r="A239" s="135" t="s">
        <v>1821</v>
      </c>
      <c r="B239" s="136" t="s">
        <v>1822</v>
      </c>
      <c r="C239" s="137" t="s">
        <v>1823</v>
      </c>
      <c r="D239" s="138">
        <v>840</v>
      </c>
      <c r="E239" s="138">
        <v>960</v>
      </c>
    </row>
    <row r="240" spans="1:95" ht="56.25">
      <c r="A240" s="135" t="s">
        <v>1824</v>
      </c>
      <c r="B240" s="136" t="s">
        <v>1825</v>
      </c>
      <c r="C240" s="137" t="s">
        <v>1823</v>
      </c>
      <c r="D240" s="138">
        <v>2296</v>
      </c>
      <c r="E240" s="138">
        <v>2624</v>
      </c>
    </row>
    <row r="241" spans="1:5">
      <c r="A241" s="378" t="s">
        <v>1826</v>
      </c>
      <c r="B241" s="379"/>
      <c r="C241" s="379"/>
      <c r="D241" s="379"/>
      <c r="E241" s="379"/>
    </row>
    <row r="242" spans="1:5">
      <c r="A242" s="135" t="s">
        <v>1827</v>
      </c>
      <c r="B242" s="136" t="s">
        <v>1828</v>
      </c>
      <c r="C242" s="137" t="s">
        <v>1431</v>
      </c>
      <c r="D242" s="138">
        <v>496.99999999999994</v>
      </c>
      <c r="E242" s="138">
        <v>568</v>
      </c>
    </row>
    <row r="243" spans="1:5">
      <c r="A243" s="383" t="s">
        <v>1829</v>
      </c>
      <c r="B243" s="383"/>
      <c r="C243" s="383"/>
      <c r="D243" s="383"/>
      <c r="E243" s="383"/>
    </row>
    <row r="244" spans="1:5">
      <c r="A244" s="135" t="s">
        <v>1830</v>
      </c>
      <c r="B244" s="136" t="s">
        <v>1831</v>
      </c>
      <c r="C244" s="137" t="s">
        <v>1431</v>
      </c>
      <c r="D244" s="138">
        <v>496.99999999999994</v>
      </c>
      <c r="E244" s="138">
        <v>568</v>
      </c>
    </row>
    <row r="245" spans="1:5">
      <c r="A245" s="378" t="s">
        <v>1832</v>
      </c>
      <c r="B245" s="379"/>
      <c r="C245" s="379"/>
      <c r="D245" s="379"/>
      <c r="E245" s="379"/>
    </row>
    <row r="246" spans="1:5" ht="37.5">
      <c r="A246" s="135" t="s">
        <v>1833</v>
      </c>
      <c r="B246" s="136" t="s">
        <v>1834</v>
      </c>
      <c r="C246" s="139" t="s">
        <v>1431</v>
      </c>
      <c r="D246" s="138">
        <v>224</v>
      </c>
      <c r="E246" s="138">
        <v>256</v>
      </c>
    </row>
    <row r="247" spans="1:5">
      <c r="A247" s="378" t="s">
        <v>1835</v>
      </c>
      <c r="B247" s="379"/>
      <c r="C247" s="379"/>
      <c r="D247" s="379"/>
      <c r="E247" s="379"/>
    </row>
    <row r="248" spans="1:5">
      <c r="A248" s="135" t="s">
        <v>1836</v>
      </c>
      <c r="B248" s="136" t="s">
        <v>1837</v>
      </c>
      <c r="C248" s="139" t="s">
        <v>1431</v>
      </c>
      <c r="D248" s="138">
        <v>336</v>
      </c>
      <c r="E248" s="138">
        <v>384</v>
      </c>
    </row>
    <row r="249" spans="1:5">
      <c r="A249" s="378" t="s">
        <v>1838</v>
      </c>
      <c r="B249" s="379"/>
      <c r="C249" s="379"/>
      <c r="D249" s="379"/>
      <c r="E249" s="379"/>
    </row>
    <row r="250" spans="1:5">
      <c r="A250" s="135" t="s">
        <v>1839</v>
      </c>
      <c r="B250" s="136" t="s">
        <v>1840</v>
      </c>
      <c r="C250" s="139" t="s">
        <v>1431</v>
      </c>
      <c r="D250" s="138">
        <v>322</v>
      </c>
      <c r="E250" s="138">
        <v>368</v>
      </c>
    </row>
    <row r="251" spans="1:5" ht="37.5">
      <c r="A251" s="135" t="s">
        <v>1841</v>
      </c>
      <c r="B251" s="136" t="s">
        <v>1842</v>
      </c>
      <c r="C251" s="139" t="s">
        <v>1420</v>
      </c>
      <c r="D251" s="138">
        <v>390</v>
      </c>
      <c r="E251" s="138">
        <v>445</v>
      </c>
    </row>
    <row r="252" spans="1:5">
      <c r="A252" s="378" t="s">
        <v>1843</v>
      </c>
      <c r="B252" s="379"/>
      <c r="C252" s="379"/>
      <c r="D252" s="379"/>
      <c r="E252" s="379"/>
    </row>
    <row r="253" spans="1:5">
      <c r="A253" s="135" t="s">
        <v>1844</v>
      </c>
      <c r="B253" s="136" t="s">
        <v>1845</v>
      </c>
      <c r="C253" s="139" t="s">
        <v>1431</v>
      </c>
      <c r="D253" s="138">
        <v>686</v>
      </c>
      <c r="E253" s="138">
        <v>784</v>
      </c>
    </row>
    <row r="254" spans="1:5">
      <c r="A254" s="378" t="s">
        <v>1846</v>
      </c>
      <c r="B254" s="379"/>
      <c r="C254" s="379"/>
      <c r="D254" s="379"/>
      <c r="E254" s="379"/>
    </row>
    <row r="255" spans="1:5">
      <c r="A255" s="135" t="s">
        <v>1847</v>
      </c>
      <c r="B255" s="136" t="s">
        <v>1848</v>
      </c>
      <c r="C255" s="139" t="s">
        <v>1431</v>
      </c>
      <c r="D255" s="138">
        <v>300</v>
      </c>
      <c r="E255" s="138">
        <v>345</v>
      </c>
    </row>
    <row r="256" spans="1:5" ht="37.5">
      <c r="A256" s="135" t="s">
        <v>1849</v>
      </c>
      <c r="B256" s="136" t="s">
        <v>1850</v>
      </c>
      <c r="C256" s="139" t="s">
        <v>1420</v>
      </c>
      <c r="D256" s="138">
        <v>490</v>
      </c>
      <c r="E256" s="138">
        <v>445</v>
      </c>
    </row>
    <row r="257" spans="1:5">
      <c r="A257" s="378" t="s">
        <v>1851</v>
      </c>
      <c r="B257" s="379"/>
      <c r="C257" s="379"/>
      <c r="D257" s="379"/>
      <c r="E257" s="379"/>
    </row>
    <row r="258" spans="1:5">
      <c r="A258" s="135" t="s">
        <v>1852</v>
      </c>
      <c r="B258" s="136" t="s">
        <v>1853</v>
      </c>
      <c r="C258" s="139" t="s">
        <v>1431</v>
      </c>
      <c r="D258" s="138">
        <v>294</v>
      </c>
      <c r="E258" s="138">
        <v>336</v>
      </c>
    </row>
    <row r="259" spans="1:5">
      <c r="A259" s="378" t="s">
        <v>1854</v>
      </c>
      <c r="B259" s="379"/>
      <c r="C259" s="379"/>
      <c r="D259" s="379"/>
      <c r="E259" s="379"/>
    </row>
    <row r="260" spans="1:5">
      <c r="A260" s="135" t="s">
        <v>1855</v>
      </c>
      <c r="B260" s="136" t="s">
        <v>1856</v>
      </c>
      <c r="C260" s="139" t="s">
        <v>1420</v>
      </c>
      <c r="D260" s="138">
        <v>482.99999999999994</v>
      </c>
      <c r="E260" s="138">
        <v>552</v>
      </c>
    </row>
    <row r="261" spans="1:5">
      <c r="A261" s="378" t="s">
        <v>1857</v>
      </c>
      <c r="B261" s="379"/>
      <c r="C261" s="379"/>
      <c r="D261" s="379"/>
      <c r="E261" s="379"/>
    </row>
    <row r="262" spans="1:5">
      <c r="A262" s="135" t="s">
        <v>1858</v>
      </c>
      <c r="B262" s="136" t="s">
        <v>1859</v>
      </c>
      <c r="C262" s="139" t="s">
        <v>1431</v>
      </c>
      <c r="D262" s="138">
        <v>339.5</v>
      </c>
      <c r="E262" s="138">
        <v>390</v>
      </c>
    </row>
    <row r="263" spans="1:5">
      <c r="A263" s="378" t="s">
        <v>1860</v>
      </c>
      <c r="B263" s="379"/>
      <c r="C263" s="379"/>
      <c r="D263" s="379"/>
      <c r="E263" s="379"/>
    </row>
    <row r="264" spans="1:5" ht="37.5">
      <c r="A264" s="135" t="s">
        <v>1861</v>
      </c>
      <c r="B264" s="136" t="s">
        <v>1862</v>
      </c>
      <c r="C264" s="139" t="s">
        <v>1431</v>
      </c>
      <c r="D264" s="138">
        <v>275</v>
      </c>
      <c r="E264" s="138">
        <v>310</v>
      </c>
    </row>
    <row r="265" spans="1:5">
      <c r="A265" s="378" t="s">
        <v>1863</v>
      </c>
      <c r="B265" s="379"/>
      <c r="C265" s="379"/>
      <c r="D265" s="379"/>
      <c r="E265" s="379"/>
    </row>
    <row r="266" spans="1:5">
      <c r="A266" s="135" t="s">
        <v>1864</v>
      </c>
      <c r="B266" s="136" t="s">
        <v>1865</v>
      </c>
      <c r="C266" s="139" t="s">
        <v>1431</v>
      </c>
      <c r="D266" s="138">
        <v>295</v>
      </c>
      <c r="E266" s="138">
        <v>335</v>
      </c>
    </row>
    <row r="267" spans="1:5">
      <c r="A267" s="378" t="s">
        <v>1866</v>
      </c>
      <c r="B267" s="379"/>
      <c r="C267" s="379"/>
      <c r="D267" s="379"/>
      <c r="E267" s="379"/>
    </row>
    <row r="268" spans="1:5">
      <c r="A268" s="135" t="s">
        <v>1867</v>
      </c>
      <c r="B268" s="136" t="s">
        <v>1868</v>
      </c>
      <c r="C268" s="139" t="s">
        <v>1431</v>
      </c>
      <c r="D268" s="138">
        <v>570</v>
      </c>
      <c r="E268" s="138">
        <v>650</v>
      </c>
    </row>
    <row r="269" spans="1:5">
      <c r="A269" s="378" t="s">
        <v>1869</v>
      </c>
      <c r="B269" s="379"/>
      <c r="C269" s="379"/>
      <c r="D269" s="379"/>
      <c r="E269" s="379"/>
    </row>
    <row r="270" spans="1:5">
      <c r="A270" s="135" t="s">
        <v>1870</v>
      </c>
      <c r="B270" s="136" t="s">
        <v>1871</v>
      </c>
      <c r="C270" s="137" t="s">
        <v>1431</v>
      </c>
      <c r="D270" s="138">
        <v>1575</v>
      </c>
      <c r="E270" s="138">
        <v>1795</v>
      </c>
    </row>
    <row r="271" spans="1:5">
      <c r="A271" s="135" t="s">
        <v>1872</v>
      </c>
      <c r="B271" s="136" t="s">
        <v>1873</v>
      </c>
      <c r="C271" s="137" t="s">
        <v>1420</v>
      </c>
      <c r="D271" s="138">
        <v>4084.4999999999995</v>
      </c>
      <c r="E271" s="138">
        <v>4670</v>
      </c>
    </row>
    <row r="272" spans="1:5" ht="37.5">
      <c r="A272" s="135" t="s">
        <v>1874</v>
      </c>
      <c r="B272" s="136" t="s">
        <v>1875</v>
      </c>
      <c r="C272" s="139" t="s">
        <v>1431</v>
      </c>
      <c r="D272" s="138">
        <v>1930</v>
      </c>
      <c r="E272" s="138">
        <v>2205</v>
      </c>
    </row>
    <row r="273" spans="1:95" s="134" customFormat="1">
      <c r="A273" s="387" t="s">
        <v>1876</v>
      </c>
      <c r="B273" s="387"/>
      <c r="C273" s="387"/>
      <c r="D273" s="387"/>
      <c r="E273" s="387"/>
      <c r="F273" s="123"/>
      <c r="G273" s="124"/>
      <c r="H273" s="124"/>
      <c r="I273" s="124"/>
      <c r="J273" s="124"/>
      <c r="K273" s="124"/>
      <c r="L273" s="124"/>
      <c r="M273" s="124"/>
      <c r="N273" s="124"/>
      <c r="O273" s="124"/>
      <c r="P273" s="124"/>
      <c r="Q273" s="124"/>
      <c r="R273" s="124"/>
      <c r="S273" s="124"/>
      <c r="T273" s="124"/>
      <c r="U273" s="124"/>
      <c r="V273" s="124"/>
      <c r="W273" s="124"/>
      <c r="X273" s="124"/>
      <c r="Y273" s="124"/>
      <c r="Z273" s="124"/>
      <c r="AA273" s="125"/>
      <c r="AB273" s="125"/>
      <c r="AC273" s="125"/>
      <c r="AD273" s="125"/>
      <c r="AE273" s="125"/>
      <c r="AF273" s="125"/>
      <c r="AG273" s="125"/>
      <c r="AH273" s="125"/>
      <c r="AI273" s="125"/>
      <c r="AJ273" s="125"/>
      <c r="AK273" s="125"/>
      <c r="AL273" s="125"/>
      <c r="AM273" s="125"/>
      <c r="AN273" s="125"/>
      <c r="AO273" s="125"/>
      <c r="AP273" s="125"/>
      <c r="AQ273" s="125"/>
      <c r="AR273" s="125"/>
      <c r="AS273" s="125"/>
      <c r="AT273" s="125"/>
      <c r="AU273" s="125"/>
      <c r="AV273" s="125"/>
      <c r="AW273" s="125"/>
      <c r="AX273" s="125"/>
      <c r="AY273" s="125"/>
      <c r="AZ273" s="125"/>
      <c r="BA273" s="125"/>
      <c r="BB273" s="125"/>
      <c r="BC273" s="125"/>
      <c r="BD273" s="125"/>
      <c r="BE273" s="125"/>
      <c r="BF273" s="125"/>
      <c r="BG273" s="125"/>
      <c r="BH273" s="125"/>
      <c r="BI273" s="125"/>
      <c r="BJ273" s="125"/>
      <c r="BK273" s="125"/>
      <c r="BL273" s="125"/>
      <c r="BM273" s="125"/>
      <c r="BN273" s="125"/>
      <c r="BO273" s="125"/>
      <c r="BP273" s="125"/>
      <c r="BQ273" s="125"/>
      <c r="BR273" s="125"/>
      <c r="BS273" s="125"/>
      <c r="BT273" s="125"/>
      <c r="BU273" s="125"/>
      <c r="BV273" s="125"/>
      <c r="BW273" s="125"/>
      <c r="BX273" s="125"/>
      <c r="BY273" s="125"/>
      <c r="BZ273" s="125"/>
      <c r="CA273" s="125"/>
      <c r="CB273" s="125"/>
      <c r="CC273" s="125"/>
      <c r="CD273" s="125"/>
      <c r="CE273" s="125"/>
      <c r="CF273" s="125"/>
      <c r="CG273" s="125"/>
      <c r="CH273" s="125"/>
      <c r="CI273" s="125"/>
      <c r="CJ273" s="125"/>
      <c r="CK273" s="125"/>
      <c r="CL273" s="125"/>
      <c r="CM273" s="125"/>
      <c r="CN273" s="125"/>
      <c r="CO273" s="125"/>
      <c r="CP273" s="125"/>
      <c r="CQ273" s="125"/>
    </row>
    <row r="274" spans="1:95">
      <c r="A274" s="391" t="s">
        <v>1877</v>
      </c>
      <c r="B274" s="392"/>
      <c r="C274" s="392"/>
      <c r="D274" s="392"/>
      <c r="E274" s="392"/>
    </row>
    <row r="275" spans="1:95">
      <c r="A275" s="378" t="s">
        <v>1878</v>
      </c>
      <c r="B275" s="379"/>
      <c r="C275" s="379"/>
      <c r="D275" s="379"/>
      <c r="E275" s="379"/>
    </row>
    <row r="276" spans="1:95">
      <c r="A276" s="135" t="s">
        <v>1879</v>
      </c>
      <c r="B276" s="136" t="s">
        <v>1880</v>
      </c>
      <c r="C276" s="139" t="s">
        <v>1431</v>
      </c>
      <c r="D276" s="138">
        <v>230.99999999999997</v>
      </c>
      <c r="E276" s="138">
        <v>264</v>
      </c>
    </row>
    <row r="277" spans="1:95">
      <c r="A277" s="135" t="s">
        <v>1881</v>
      </c>
      <c r="B277" s="142" t="s">
        <v>1882</v>
      </c>
      <c r="C277" s="139" t="s">
        <v>1420</v>
      </c>
      <c r="D277" s="138">
        <v>240</v>
      </c>
      <c r="E277" s="138">
        <v>275</v>
      </c>
    </row>
    <row r="278" spans="1:95">
      <c r="A278" s="378" t="s">
        <v>1883</v>
      </c>
      <c r="B278" s="379"/>
      <c r="C278" s="379"/>
      <c r="D278" s="379"/>
      <c r="E278" s="379"/>
    </row>
    <row r="279" spans="1:95">
      <c r="A279" s="135" t="s">
        <v>1884</v>
      </c>
      <c r="B279" s="136" t="s">
        <v>1885</v>
      </c>
      <c r="C279" s="139" t="s">
        <v>1431</v>
      </c>
      <c r="D279" s="138">
        <v>230.99999999999997</v>
      </c>
      <c r="E279" s="138">
        <v>264</v>
      </c>
    </row>
    <row r="280" spans="1:95" ht="37.5">
      <c r="A280" s="135" t="s">
        <v>1886</v>
      </c>
      <c r="B280" s="142" t="s">
        <v>1887</v>
      </c>
      <c r="C280" s="139" t="s">
        <v>1420</v>
      </c>
      <c r="D280" s="138">
        <v>240</v>
      </c>
      <c r="E280" s="138">
        <v>275</v>
      </c>
    </row>
    <row r="281" spans="1:95">
      <c r="A281" s="135" t="s">
        <v>1888</v>
      </c>
      <c r="B281" s="136" t="s">
        <v>1889</v>
      </c>
      <c r="C281" s="139" t="s">
        <v>1431</v>
      </c>
      <c r="D281" s="138">
        <v>230.99999999999997</v>
      </c>
      <c r="E281" s="138">
        <v>264</v>
      </c>
    </row>
    <row r="282" spans="1:95" ht="37.5">
      <c r="A282" s="135" t="s">
        <v>1890</v>
      </c>
      <c r="B282" s="142" t="s">
        <v>1891</v>
      </c>
      <c r="C282" s="139" t="s">
        <v>1420</v>
      </c>
      <c r="D282" s="138">
        <v>240</v>
      </c>
      <c r="E282" s="138">
        <v>275</v>
      </c>
    </row>
    <row r="283" spans="1:95" ht="37.5">
      <c r="A283" s="135" t="s">
        <v>1892</v>
      </c>
      <c r="B283" s="136" t="s">
        <v>1893</v>
      </c>
      <c r="C283" s="139" t="s">
        <v>1431</v>
      </c>
      <c r="D283" s="138">
        <v>430</v>
      </c>
      <c r="E283" s="138">
        <v>495</v>
      </c>
    </row>
    <row r="284" spans="1:95">
      <c r="A284" s="378" t="s">
        <v>1894</v>
      </c>
      <c r="B284" s="379"/>
      <c r="C284" s="379"/>
      <c r="D284" s="379"/>
      <c r="E284" s="379"/>
    </row>
    <row r="285" spans="1:95">
      <c r="A285" s="135" t="s">
        <v>1895</v>
      </c>
      <c r="B285" s="136" t="s">
        <v>1896</v>
      </c>
      <c r="C285" s="139" t="s">
        <v>1431</v>
      </c>
      <c r="D285" s="138">
        <v>230.99999999999997</v>
      </c>
      <c r="E285" s="138">
        <v>264</v>
      </c>
    </row>
    <row r="286" spans="1:95" ht="37.5">
      <c r="A286" s="135" t="s">
        <v>1897</v>
      </c>
      <c r="B286" s="142" t="s">
        <v>1898</v>
      </c>
      <c r="C286" s="139" t="s">
        <v>1420</v>
      </c>
      <c r="D286" s="138">
        <v>240</v>
      </c>
      <c r="E286" s="138">
        <v>275</v>
      </c>
    </row>
    <row r="287" spans="1:95">
      <c r="A287" s="135" t="s">
        <v>1899</v>
      </c>
      <c r="B287" s="136" t="s">
        <v>1900</v>
      </c>
      <c r="C287" s="139" t="s">
        <v>1431</v>
      </c>
      <c r="D287" s="138">
        <v>230.99999999999997</v>
      </c>
      <c r="E287" s="138">
        <v>264</v>
      </c>
    </row>
    <row r="288" spans="1:95">
      <c r="A288" s="135" t="s">
        <v>1901</v>
      </c>
      <c r="B288" s="142" t="s">
        <v>1902</v>
      </c>
      <c r="C288" s="139" t="s">
        <v>1420</v>
      </c>
      <c r="D288" s="138">
        <v>240</v>
      </c>
      <c r="E288" s="138">
        <v>270</v>
      </c>
    </row>
    <row r="289" spans="1:5">
      <c r="A289" s="135" t="s">
        <v>1903</v>
      </c>
      <c r="B289" s="136" t="s">
        <v>1904</v>
      </c>
      <c r="C289" s="139" t="s">
        <v>1431</v>
      </c>
      <c r="D289" s="138">
        <v>210</v>
      </c>
      <c r="E289" s="138">
        <v>240</v>
      </c>
    </row>
    <row r="290" spans="1:5">
      <c r="A290" s="135" t="s">
        <v>1905</v>
      </c>
      <c r="B290" s="136" t="s">
        <v>1906</v>
      </c>
      <c r="C290" s="139" t="s">
        <v>1420</v>
      </c>
      <c r="D290" s="138">
        <v>300</v>
      </c>
      <c r="E290" s="138">
        <v>340</v>
      </c>
    </row>
    <row r="291" spans="1:5">
      <c r="A291" s="378" t="s">
        <v>1907</v>
      </c>
      <c r="B291" s="379"/>
      <c r="C291" s="379"/>
      <c r="D291" s="379"/>
      <c r="E291" s="379"/>
    </row>
    <row r="292" spans="1:5">
      <c r="A292" s="135" t="s">
        <v>1908</v>
      </c>
      <c r="B292" s="136" t="s">
        <v>1909</v>
      </c>
      <c r="C292" s="139" t="s">
        <v>1431</v>
      </c>
      <c r="D292" s="138">
        <v>230.99999999999997</v>
      </c>
      <c r="E292" s="138">
        <v>264</v>
      </c>
    </row>
    <row r="293" spans="1:5">
      <c r="A293" s="135" t="s">
        <v>1910</v>
      </c>
      <c r="B293" s="142" t="s">
        <v>1911</v>
      </c>
      <c r="C293" s="139" t="s">
        <v>1420</v>
      </c>
      <c r="D293" s="138">
        <v>266</v>
      </c>
      <c r="E293" s="138">
        <v>304</v>
      </c>
    </row>
    <row r="294" spans="1:5">
      <c r="A294" s="378" t="s">
        <v>1912</v>
      </c>
      <c r="B294" s="379"/>
      <c r="C294" s="379"/>
      <c r="D294" s="379"/>
      <c r="E294" s="379"/>
    </row>
    <row r="295" spans="1:5">
      <c r="A295" s="135" t="s">
        <v>1913</v>
      </c>
      <c r="B295" s="136" t="s">
        <v>1914</v>
      </c>
      <c r="C295" s="139" t="s">
        <v>1431</v>
      </c>
      <c r="D295" s="138">
        <v>230.99999999999997</v>
      </c>
      <c r="E295" s="138">
        <v>264</v>
      </c>
    </row>
    <row r="296" spans="1:5">
      <c r="A296" s="135" t="s">
        <v>1915</v>
      </c>
      <c r="B296" s="142" t="s">
        <v>1916</v>
      </c>
      <c r="C296" s="139" t="s">
        <v>1420</v>
      </c>
      <c r="D296" s="138">
        <v>244.99999999999997</v>
      </c>
      <c r="E296" s="138">
        <v>280</v>
      </c>
    </row>
    <row r="297" spans="1:5">
      <c r="A297" s="378" t="s">
        <v>1917</v>
      </c>
      <c r="B297" s="379"/>
      <c r="C297" s="379"/>
      <c r="D297" s="379"/>
      <c r="E297" s="379"/>
    </row>
    <row r="298" spans="1:5">
      <c r="A298" s="135" t="s">
        <v>1918</v>
      </c>
      <c r="B298" s="136" t="s">
        <v>1919</v>
      </c>
      <c r="C298" s="139" t="s">
        <v>1431</v>
      </c>
      <c r="D298" s="138">
        <v>230.99999999999997</v>
      </c>
      <c r="E298" s="138">
        <v>264</v>
      </c>
    </row>
    <row r="299" spans="1:5">
      <c r="A299" s="378" t="s">
        <v>1860</v>
      </c>
      <c r="B299" s="379"/>
      <c r="C299" s="379"/>
      <c r="D299" s="379"/>
      <c r="E299" s="379"/>
    </row>
    <row r="300" spans="1:5" ht="37.5">
      <c r="A300" s="135" t="s">
        <v>1920</v>
      </c>
      <c r="B300" s="136" t="s">
        <v>1862</v>
      </c>
      <c r="C300" s="139" t="s">
        <v>1431</v>
      </c>
      <c r="D300" s="138">
        <v>370</v>
      </c>
      <c r="E300" s="138">
        <v>425</v>
      </c>
    </row>
    <row r="301" spans="1:5">
      <c r="A301" s="378" t="s">
        <v>1921</v>
      </c>
      <c r="B301" s="379"/>
      <c r="C301" s="379"/>
      <c r="D301" s="379"/>
      <c r="E301" s="379"/>
    </row>
    <row r="302" spans="1:5">
      <c r="A302" s="135" t="s">
        <v>1922</v>
      </c>
      <c r="B302" s="136" t="s">
        <v>1923</v>
      </c>
      <c r="C302" s="139" t="s">
        <v>1431</v>
      </c>
      <c r="D302" s="138">
        <v>320</v>
      </c>
      <c r="E302" s="138">
        <v>365</v>
      </c>
    </row>
    <row r="303" spans="1:5">
      <c r="A303" s="378" t="s">
        <v>1857</v>
      </c>
      <c r="B303" s="379"/>
      <c r="C303" s="379"/>
      <c r="D303" s="379"/>
      <c r="E303" s="379"/>
    </row>
    <row r="304" spans="1:5">
      <c r="A304" s="135" t="s">
        <v>1924</v>
      </c>
      <c r="B304" s="136" t="s">
        <v>1859</v>
      </c>
      <c r="C304" s="139" t="s">
        <v>1431</v>
      </c>
      <c r="D304" s="138">
        <v>371</v>
      </c>
      <c r="E304" s="138">
        <v>424</v>
      </c>
    </row>
    <row r="305" spans="1:5">
      <c r="A305" s="378" t="s">
        <v>1925</v>
      </c>
      <c r="B305" s="379"/>
      <c r="C305" s="379"/>
      <c r="D305" s="379"/>
      <c r="E305" s="379"/>
    </row>
    <row r="306" spans="1:5">
      <c r="A306" s="135" t="s">
        <v>1926</v>
      </c>
      <c r="B306" s="142" t="s">
        <v>1927</v>
      </c>
      <c r="C306" s="137" t="s">
        <v>1431</v>
      </c>
      <c r="D306" s="138">
        <v>353.5</v>
      </c>
      <c r="E306" s="138">
        <v>404</v>
      </c>
    </row>
    <row r="307" spans="1:5">
      <c r="A307" s="378" t="s">
        <v>1928</v>
      </c>
      <c r="B307" s="379"/>
      <c r="C307" s="379"/>
      <c r="D307" s="379"/>
      <c r="E307" s="379"/>
    </row>
    <row r="308" spans="1:5">
      <c r="A308" s="135" t="s">
        <v>1929</v>
      </c>
      <c r="B308" s="136" t="s">
        <v>1930</v>
      </c>
      <c r="C308" s="139" t="s">
        <v>1431</v>
      </c>
      <c r="D308" s="138">
        <v>230.99999999999997</v>
      </c>
      <c r="E308" s="138">
        <v>264</v>
      </c>
    </row>
    <row r="309" spans="1:5">
      <c r="A309" s="135" t="s">
        <v>1931</v>
      </c>
      <c r="B309" s="142" t="s">
        <v>1932</v>
      </c>
      <c r="C309" s="139" t="s">
        <v>1420</v>
      </c>
      <c r="D309" s="138">
        <v>244.99999999999997</v>
      </c>
      <c r="E309" s="138">
        <v>280</v>
      </c>
    </row>
    <row r="310" spans="1:5" ht="37.5">
      <c r="A310" s="135" t="s">
        <v>1933</v>
      </c>
      <c r="B310" s="136" t="s">
        <v>1934</v>
      </c>
      <c r="C310" s="139" t="s">
        <v>1431</v>
      </c>
      <c r="D310" s="138">
        <v>413</v>
      </c>
      <c r="E310" s="138">
        <v>472</v>
      </c>
    </row>
    <row r="311" spans="1:5" ht="75">
      <c r="A311" s="135" t="s">
        <v>1935</v>
      </c>
      <c r="B311" s="136" t="s">
        <v>1936</v>
      </c>
      <c r="C311" s="139" t="s">
        <v>1431</v>
      </c>
      <c r="D311" s="138">
        <v>654.5</v>
      </c>
      <c r="E311" s="138">
        <v>750</v>
      </c>
    </row>
    <row r="312" spans="1:5">
      <c r="A312" s="378" t="s">
        <v>1937</v>
      </c>
      <c r="B312" s="379"/>
      <c r="C312" s="379"/>
      <c r="D312" s="379"/>
      <c r="E312" s="379"/>
    </row>
    <row r="313" spans="1:5">
      <c r="A313" s="135" t="s">
        <v>1938</v>
      </c>
      <c r="B313" s="136" t="s">
        <v>1865</v>
      </c>
      <c r="C313" s="139" t="s">
        <v>1431</v>
      </c>
      <c r="D313" s="138">
        <v>220</v>
      </c>
      <c r="E313" s="138">
        <v>250</v>
      </c>
    </row>
    <row r="314" spans="1:5">
      <c r="A314" s="135" t="s">
        <v>1939</v>
      </c>
      <c r="B314" s="142" t="s">
        <v>1940</v>
      </c>
      <c r="C314" s="139" t="s">
        <v>1420</v>
      </c>
      <c r="D314" s="138">
        <v>413</v>
      </c>
      <c r="E314" s="138">
        <v>472</v>
      </c>
    </row>
    <row r="315" spans="1:5">
      <c r="A315" s="378" t="s">
        <v>1941</v>
      </c>
      <c r="B315" s="379"/>
      <c r="C315" s="379"/>
      <c r="D315" s="379"/>
      <c r="E315" s="379"/>
    </row>
    <row r="316" spans="1:5">
      <c r="A316" s="135" t="s">
        <v>1942</v>
      </c>
      <c r="B316" s="136" t="s">
        <v>1943</v>
      </c>
      <c r="C316" s="139" t="s">
        <v>1431</v>
      </c>
      <c r="D316" s="138">
        <v>230.99999999999997</v>
      </c>
      <c r="E316" s="138">
        <v>264</v>
      </c>
    </row>
    <row r="317" spans="1:5" ht="37.5">
      <c r="A317" s="135" t="s">
        <v>1944</v>
      </c>
      <c r="B317" s="142" t="s">
        <v>1945</v>
      </c>
      <c r="C317" s="139" t="s">
        <v>1420</v>
      </c>
      <c r="D317" s="138">
        <v>244.99999999999997</v>
      </c>
      <c r="E317" s="138">
        <v>280</v>
      </c>
    </row>
    <row r="318" spans="1:5">
      <c r="A318" s="378" t="s">
        <v>1838</v>
      </c>
      <c r="B318" s="379"/>
      <c r="C318" s="379"/>
      <c r="D318" s="379"/>
      <c r="E318" s="379"/>
    </row>
    <row r="319" spans="1:5">
      <c r="A319" s="135" t="s">
        <v>1946</v>
      </c>
      <c r="B319" s="136" t="s">
        <v>1947</v>
      </c>
      <c r="C319" s="139" t="s">
        <v>1431</v>
      </c>
      <c r="D319" s="138">
        <v>210</v>
      </c>
      <c r="E319" s="138">
        <v>240</v>
      </c>
    </row>
    <row r="320" spans="1:5" ht="37.5">
      <c r="A320" s="135" t="s">
        <v>1948</v>
      </c>
      <c r="B320" s="142" t="s">
        <v>1949</v>
      </c>
      <c r="C320" s="139" t="s">
        <v>1420</v>
      </c>
      <c r="D320" s="138">
        <v>240</v>
      </c>
      <c r="E320" s="138">
        <v>270</v>
      </c>
    </row>
    <row r="321" spans="1:5">
      <c r="A321" s="378" t="s">
        <v>1950</v>
      </c>
      <c r="B321" s="379"/>
      <c r="C321" s="379"/>
      <c r="D321" s="379"/>
      <c r="E321" s="379"/>
    </row>
    <row r="322" spans="1:5" ht="37.5">
      <c r="A322" s="135" t="s">
        <v>1951</v>
      </c>
      <c r="B322" s="136" t="s">
        <v>1952</v>
      </c>
      <c r="C322" s="139" t="s">
        <v>1431</v>
      </c>
      <c r="D322" s="138">
        <v>224</v>
      </c>
      <c r="E322" s="138">
        <v>256</v>
      </c>
    </row>
    <row r="323" spans="1:5" ht="37.5">
      <c r="A323" s="135" t="s">
        <v>1953</v>
      </c>
      <c r="B323" s="142" t="s">
        <v>1954</v>
      </c>
      <c r="C323" s="139" t="s">
        <v>1420</v>
      </c>
      <c r="D323" s="138">
        <v>230.99999999999997</v>
      </c>
      <c r="E323" s="138">
        <v>264</v>
      </c>
    </row>
    <row r="324" spans="1:5" ht="37.5">
      <c r="A324" s="135" t="s">
        <v>1955</v>
      </c>
      <c r="B324" s="136" t="s">
        <v>1956</v>
      </c>
      <c r="C324" s="139" t="s">
        <v>1431</v>
      </c>
      <c r="D324" s="138">
        <v>210</v>
      </c>
      <c r="E324" s="138">
        <v>240</v>
      </c>
    </row>
    <row r="325" spans="1:5" ht="37.5">
      <c r="A325" s="135" t="s">
        <v>1957</v>
      </c>
      <c r="B325" s="136" t="s">
        <v>1958</v>
      </c>
      <c r="C325" s="139" t="s">
        <v>1420</v>
      </c>
      <c r="D325" s="138">
        <v>210</v>
      </c>
      <c r="E325" s="138">
        <v>240</v>
      </c>
    </row>
    <row r="326" spans="1:5" ht="37.5">
      <c r="A326" s="135" t="s">
        <v>1959</v>
      </c>
      <c r="B326" s="136" t="s">
        <v>1960</v>
      </c>
      <c r="C326" s="139" t="s">
        <v>1431</v>
      </c>
      <c r="D326" s="138">
        <v>210</v>
      </c>
      <c r="E326" s="138">
        <v>240</v>
      </c>
    </row>
    <row r="327" spans="1:5">
      <c r="A327" s="378" t="s">
        <v>1961</v>
      </c>
      <c r="B327" s="379"/>
      <c r="C327" s="379"/>
      <c r="D327" s="379"/>
      <c r="E327" s="379"/>
    </row>
    <row r="328" spans="1:5">
      <c r="A328" s="135" t="s">
        <v>1962</v>
      </c>
      <c r="B328" s="136" t="s">
        <v>1837</v>
      </c>
      <c r="C328" s="139" t="s">
        <v>1431</v>
      </c>
      <c r="D328" s="138">
        <v>230.99999999999997</v>
      </c>
      <c r="E328" s="138">
        <v>264</v>
      </c>
    </row>
    <row r="329" spans="1:5" ht="37.5">
      <c r="A329" s="135" t="s">
        <v>1963</v>
      </c>
      <c r="B329" s="136" t="s">
        <v>1964</v>
      </c>
      <c r="C329" s="139" t="s">
        <v>1420</v>
      </c>
      <c r="D329" s="138">
        <v>210</v>
      </c>
      <c r="E329" s="138">
        <v>240</v>
      </c>
    </row>
    <row r="330" spans="1:5">
      <c r="A330" s="378" t="s">
        <v>1846</v>
      </c>
      <c r="B330" s="379"/>
      <c r="C330" s="379"/>
      <c r="D330" s="379"/>
      <c r="E330" s="379"/>
    </row>
    <row r="331" spans="1:5">
      <c r="A331" s="135" t="s">
        <v>1965</v>
      </c>
      <c r="B331" s="136" t="s">
        <v>1848</v>
      </c>
      <c r="C331" s="139" t="s">
        <v>1431</v>
      </c>
      <c r="D331" s="138">
        <v>240</v>
      </c>
      <c r="E331" s="138">
        <v>270</v>
      </c>
    </row>
    <row r="332" spans="1:5" ht="37.5">
      <c r="A332" s="135" t="s">
        <v>1966</v>
      </c>
      <c r="B332" s="142" t="s">
        <v>1850</v>
      </c>
      <c r="C332" s="139" t="s">
        <v>1420</v>
      </c>
      <c r="D332" s="138">
        <v>269.5</v>
      </c>
      <c r="E332" s="138">
        <v>310</v>
      </c>
    </row>
    <row r="333" spans="1:5">
      <c r="A333" s="378" t="s">
        <v>1851</v>
      </c>
      <c r="B333" s="379"/>
      <c r="C333" s="379"/>
      <c r="D333" s="379"/>
      <c r="E333" s="379"/>
    </row>
    <row r="334" spans="1:5">
      <c r="A334" s="135" t="s">
        <v>1967</v>
      </c>
      <c r="B334" s="136" t="s">
        <v>1853</v>
      </c>
      <c r="C334" s="139" t="s">
        <v>1431</v>
      </c>
      <c r="D334" s="138">
        <v>237.99999999999997</v>
      </c>
      <c r="E334" s="138">
        <v>272</v>
      </c>
    </row>
    <row r="335" spans="1:5">
      <c r="A335" s="378" t="s">
        <v>1854</v>
      </c>
      <c r="B335" s="379"/>
      <c r="C335" s="379"/>
      <c r="D335" s="379"/>
      <c r="E335" s="379"/>
    </row>
    <row r="336" spans="1:5">
      <c r="A336" s="135" t="s">
        <v>1968</v>
      </c>
      <c r="B336" s="136" t="s">
        <v>1969</v>
      </c>
      <c r="C336" s="139" t="s">
        <v>1431</v>
      </c>
      <c r="D336" s="138">
        <v>448</v>
      </c>
      <c r="E336" s="138">
        <v>512</v>
      </c>
    </row>
    <row r="337" spans="1:5">
      <c r="A337" s="378" t="s">
        <v>1866</v>
      </c>
      <c r="B337" s="379"/>
      <c r="C337" s="379"/>
      <c r="D337" s="379"/>
      <c r="E337" s="379"/>
    </row>
    <row r="338" spans="1:5">
      <c r="A338" s="135" t="s">
        <v>1970</v>
      </c>
      <c r="B338" s="136" t="s">
        <v>1868</v>
      </c>
      <c r="C338" s="139" t="s">
        <v>1431</v>
      </c>
      <c r="D338" s="138">
        <v>570</v>
      </c>
      <c r="E338" s="138">
        <v>650</v>
      </c>
    </row>
    <row r="339" spans="1:5">
      <c r="A339" s="378" t="s">
        <v>1971</v>
      </c>
      <c r="B339" s="379"/>
      <c r="C339" s="379"/>
      <c r="D339" s="379"/>
      <c r="E339" s="379"/>
    </row>
    <row r="340" spans="1:5" ht="56.25">
      <c r="A340" s="135" t="s">
        <v>1972</v>
      </c>
      <c r="B340" s="142" t="s">
        <v>1973</v>
      </c>
      <c r="C340" s="139" t="s">
        <v>1431</v>
      </c>
      <c r="D340" s="138">
        <v>500</v>
      </c>
      <c r="E340" s="138">
        <v>565</v>
      </c>
    </row>
    <row r="341" spans="1:5">
      <c r="A341" s="378" t="s">
        <v>1974</v>
      </c>
      <c r="B341" s="379"/>
      <c r="C341" s="379"/>
      <c r="D341" s="379"/>
      <c r="E341" s="379"/>
    </row>
    <row r="342" spans="1:5" ht="37.5">
      <c r="A342" s="135" t="s">
        <v>1975</v>
      </c>
      <c r="B342" s="150" t="s">
        <v>1976</v>
      </c>
      <c r="C342" s="139" t="s">
        <v>1431</v>
      </c>
      <c r="D342" s="138">
        <v>350</v>
      </c>
      <c r="E342" s="138">
        <v>400</v>
      </c>
    </row>
    <row r="343" spans="1:5" ht="37.5">
      <c r="A343" s="135" t="s">
        <v>1977</v>
      </c>
      <c r="B343" s="142" t="s">
        <v>1978</v>
      </c>
      <c r="C343" s="139" t="s">
        <v>1420</v>
      </c>
      <c r="D343" s="138">
        <v>320</v>
      </c>
      <c r="E343" s="138">
        <v>365</v>
      </c>
    </row>
    <row r="344" spans="1:5" ht="37.5">
      <c r="A344" s="135" t="s">
        <v>1979</v>
      </c>
      <c r="B344" s="150" t="s">
        <v>1980</v>
      </c>
      <c r="C344" s="139" t="s">
        <v>1431</v>
      </c>
      <c r="D344" s="138">
        <v>210</v>
      </c>
      <c r="E344" s="138">
        <v>240</v>
      </c>
    </row>
    <row r="345" spans="1:5" ht="37.5">
      <c r="A345" s="135" t="s">
        <v>1981</v>
      </c>
      <c r="B345" s="150" t="s">
        <v>1982</v>
      </c>
      <c r="C345" s="139" t="s">
        <v>1431</v>
      </c>
      <c r="D345" s="138">
        <v>210</v>
      </c>
      <c r="E345" s="138">
        <v>240</v>
      </c>
    </row>
    <row r="346" spans="1:5" ht="37.5">
      <c r="A346" s="135" t="s">
        <v>1983</v>
      </c>
      <c r="B346" s="150" t="s">
        <v>1984</v>
      </c>
      <c r="C346" s="139" t="s">
        <v>1420</v>
      </c>
      <c r="D346" s="138">
        <v>340</v>
      </c>
      <c r="E346" s="138">
        <v>385</v>
      </c>
    </row>
    <row r="347" spans="1:5" ht="37.5">
      <c r="A347" s="135" t="s">
        <v>1985</v>
      </c>
      <c r="B347" s="150" t="s">
        <v>1986</v>
      </c>
      <c r="C347" s="139" t="s">
        <v>1431</v>
      </c>
      <c r="D347" s="138">
        <v>185</v>
      </c>
      <c r="E347" s="138">
        <v>215</v>
      </c>
    </row>
    <row r="348" spans="1:5" ht="37.5">
      <c r="A348" s="135" t="s">
        <v>1987</v>
      </c>
      <c r="B348" s="142" t="s">
        <v>1988</v>
      </c>
      <c r="C348" s="139" t="s">
        <v>1420</v>
      </c>
      <c r="D348" s="138">
        <v>210</v>
      </c>
      <c r="E348" s="138">
        <v>240</v>
      </c>
    </row>
    <row r="349" spans="1:5" ht="75">
      <c r="A349" s="135" t="s">
        <v>1989</v>
      </c>
      <c r="B349" s="150" t="s">
        <v>1990</v>
      </c>
      <c r="C349" s="139" t="s">
        <v>1431</v>
      </c>
      <c r="D349" s="138">
        <v>721</v>
      </c>
      <c r="E349" s="138">
        <v>824</v>
      </c>
    </row>
    <row r="350" spans="1:5" ht="56.25">
      <c r="A350" s="135" t="s">
        <v>1991</v>
      </c>
      <c r="B350" s="150" t="s">
        <v>1992</v>
      </c>
      <c r="C350" s="139" t="s">
        <v>1823</v>
      </c>
      <c r="D350" s="138">
        <v>693</v>
      </c>
      <c r="E350" s="138">
        <v>792</v>
      </c>
    </row>
    <row r="351" spans="1:5">
      <c r="A351" s="378" t="s">
        <v>1993</v>
      </c>
      <c r="B351" s="379"/>
      <c r="C351" s="379"/>
      <c r="D351" s="379"/>
      <c r="E351" s="379"/>
    </row>
    <row r="352" spans="1:5">
      <c r="A352" s="135" t="s">
        <v>1994</v>
      </c>
      <c r="B352" s="150" t="s">
        <v>1995</v>
      </c>
      <c r="C352" s="139" t="s">
        <v>1431</v>
      </c>
      <c r="D352" s="138">
        <v>864.5</v>
      </c>
      <c r="E352" s="138">
        <v>988</v>
      </c>
    </row>
    <row r="353" spans="1:95">
      <c r="A353" s="135" t="s">
        <v>1996</v>
      </c>
      <c r="B353" s="150" t="s">
        <v>1997</v>
      </c>
      <c r="C353" s="139" t="s">
        <v>1431</v>
      </c>
      <c r="D353" s="138">
        <v>1281</v>
      </c>
      <c r="E353" s="138">
        <v>1464</v>
      </c>
    </row>
    <row r="354" spans="1:95">
      <c r="A354" s="135" t="s">
        <v>1998</v>
      </c>
      <c r="B354" s="150" t="s">
        <v>1999</v>
      </c>
      <c r="C354" s="139" t="s">
        <v>1431</v>
      </c>
      <c r="D354" s="138">
        <v>503.99999999999994</v>
      </c>
      <c r="E354" s="138">
        <v>576</v>
      </c>
    </row>
    <row r="355" spans="1:95" ht="112.5">
      <c r="A355" s="135" t="s">
        <v>2000</v>
      </c>
      <c r="B355" s="150" t="s">
        <v>2001</v>
      </c>
      <c r="C355" s="139" t="s">
        <v>1431</v>
      </c>
      <c r="D355" s="138">
        <v>1085</v>
      </c>
      <c r="E355" s="138">
        <v>1240</v>
      </c>
    </row>
    <row r="356" spans="1:95">
      <c r="A356" s="378" t="s">
        <v>2002</v>
      </c>
      <c r="B356" s="379"/>
      <c r="C356" s="379"/>
      <c r="D356" s="379"/>
      <c r="E356" s="379"/>
    </row>
    <row r="357" spans="1:95">
      <c r="A357" s="135" t="s">
        <v>2003</v>
      </c>
      <c r="B357" s="136" t="s">
        <v>2004</v>
      </c>
      <c r="C357" s="139" t="s">
        <v>1431</v>
      </c>
      <c r="D357" s="138">
        <v>520</v>
      </c>
      <c r="E357" s="138">
        <v>590</v>
      </c>
    </row>
    <row r="358" spans="1:95">
      <c r="A358" s="378" t="s">
        <v>2005</v>
      </c>
      <c r="B358" s="379"/>
      <c r="C358" s="379"/>
      <c r="D358" s="379"/>
      <c r="E358" s="379"/>
    </row>
    <row r="359" spans="1:95" s="125" customFormat="1">
      <c r="A359" s="135" t="s">
        <v>2006</v>
      </c>
      <c r="B359" s="136" t="s">
        <v>2007</v>
      </c>
      <c r="C359" s="139" t="s">
        <v>1431</v>
      </c>
      <c r="D359" s="138">
        <v>454.99999999999994</v>
      </c>
      <c r="E359" s="138">
        <v>520</v>
      </c>
      <c r="F359" s="123"/>
      <c r="G359" s="124"/>
      <c r="H359" s="124"/>
      <c r="I359" s="124"/>
      <c r="J359" s="124"/>
      <c r="K359" s="124"/>
      <c r="L359" s="124"/>
      <c r="M359" s="124"/>
      <c r="N359" s="124"/>
      <c r="O359" s="124"/>
      <c r="P359" s="124"/>
      <c r="Q359" s="124"/>
      <c r="R359" s="124"/>
      <c r="S359" s="124"/>
      <c r="T359" s="124"/>
      <c r="U359" s="124"/>
      <c r="V359" s="124"/>
      <c r="W359" s="124"/>
      <c r="X359" s="124"/>
      <c r="Y359" s="124"/>
      <c r="Z359" s="124"/>
    </row>
    <row r="360" spans="1:95" ht="37.5">
      <c r="A360" s="135" t="s">
        <v>2008</v>
      </c>
      <c r="B360" s="136" t="s">
        <v>2009</v>
      </c>
      <c r="C360" s="139" t="s">
        <v>1431</v>
      </c>
      <c r="D360" s="138">
        <v>290</v>
      </c>
      <c r="E360" s="138">
        <v>330</v>
      </c>
    </row>
    <row r="361" spans="1:95" ht="37.5">
      <c r="A361" s="151" t="s">
        <v>2010</v>
      </c>
      <c r="B361" s="152" t="s">
        <v>2011</v>
      </c>
      <c r="C361" s="139" t="s">
        <v>1431</v>
      </c>
      <c r="D361" s="138">
        <v>1050</v>
      </c>
      <c r="E361" s="138">
        <v>1200</v>
      </c>
    </row>
    <row r="362" spans="1:95">
      <c r="A362" s="378" t="s">
        <v>2012</v>
      </c>
      <c r="B362" s="379"/>
      <c r="C362" s="379"/>
      <c r="D362" s="379"/>
      <c r="E362" s="379"/>
    </row>
    <row r="363" spans="1:95">
      <c r="A363" s="135" t="s">
        <v>2013</v>
      </c>
      <c r="B363" s="136" t="s">
        <v>2014</v>
      </c>
      <c r="C363" s="139" t="s">
        <v>1431</v>
      </c>
      <c r="D363" s="138">
        <v>350</v>
      </c>
      <c r="E363" s="138">
        <v>395</v>
      </c>
    </row>
    <row r="364" spans="1:95">
      <c r="A364" s="378" t="s">
        <v>2015</v>
      </c>
      <c r="B364" s="379"/>
      <c r="C364" s="379"/>
      <c r="D364" s="379"/>
      <c r="E364" s="379"/>
    </row>
    <row r="365" spans="1:95">
      <c r="A365" s="135" t="s">
        <v>2016</v>
      </c>
      <c r="B365" s="136" t="s">
        <v>2017</v>
      </c>
      <c r="C365" s="139" t="s">
        <v>1431</v>
      </c>
      <c r="D365" s="138">
        <v>503.99999999999994</v>
      </c>
      <c r="E365" s="138">
        <v>576</v>
      </c>
    </row>
    <row r="366" spans="1:95">
      <c r="A366" s="378" t="s">
        <v>2018</v>
      </c>
      <c r="B366" s="379"/>
      <c r="C366" s="379"/>
      <c r="D366" s="379"/>
      <c r="E366" s="379"/>
    </row>
    <row r="367" spans="1:95" s="146" customFormat="1">
      <c r="A367" s="135" t="s">
        <v>2019</v>
      </c>
      <c r="B367" s="136" t="s">
        <v>2020</v>
      </c>
      <c r="C367" s="139" t="s">
        <v>1431</v>
      </c>
      <c r="D367" s="138">
        <v>637</v>
      </c>
      <c r="E367" s="138">
        <v>728</v>
      </c>
      <c r="F367" s="123"/>
      <c r="G367" s="124"/>
      <c r="H367" s="124"/>
      <c r="I367" s="124"/>
      <c r="J367" s="124"/>
      <c r="K367" s="124"/>
      <c r="L367" s="124"/>
      <c r="M367" s="124"/>
      <c r="N367" s="124"/>
      <c r="O367" s="124"/>
      <c r="P367" s="124"/>
      <c r="Q367" s="124"/>
      <c r="R367" s="124"/>
      <c r="S367" s="124"/>
      <c r="T367" s="124"/>
      <c r="U367" s="124"/>
      <c r="V367" s="124"/>
      <c r="W367" s="124"/>
      <c r="X367" s="124"/>
      <c r="Y367" s="124"/>
      <c r="Z367" s="124"/>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c r="BP367" s="125"/>
      <c r="BQ367" s="125"/>
      <c r="BR367" s="125"/>
      <c r="BS367" s="125"/>
      <c r="BT367" s="125"/>
      <c r="BU367" s="125"/>
      <c r="BV367" s="125"/>
      <c r="BW367" s="125"/>
      <c r="BX367" s="125"/>
      <c r="BY367" s="125"/>
      <c r="BZ367" s="125"/>
      <c r="CA367" s="125"/>
      <c r="CB367" s="125"/>
      <c r="CC367" s="125"/>
      <c r="CD367" s="125"/>
      <c r="CE367" s="125"/>
      <c r="CF367" s="125"/>
      <c r="CG367" s="125"/>
      <c r="CH367" s="125"/>
      <c r="CI367" s="125"/>
      <c r="CJ367" s="125"/>
      <c r="CK367" s="125"/>
      <c r="CL367" s="125"/>
      <c r="CM367" s="125"/>
      <c r="CN367" s="125"/>
      <c r="CO367" s="125"/>
      <c r="CP367" s="125"/>
      <c r="CQ367" s="125"/>
    </row>
    <row r="368" spans="1:95" s="134" customFormat="1">
      <c r="A368" s="383" t="s">
        <v>2021</v>
      </c>
      <c r="B368" s="383"/>
      <c r="C368" s="383"/>
      <c r="D368" s="383"/>
      <c r="E368" s="383"/>
      <c r="F368" s="123"/>
      <c r="G368" s="124"/>
      <c r="H368" s="124"/>
      <c r="I368" s="124"/>
      <c r="J368" s="124"/>
      <c r="K368" s="124"/>
      <c r="L368" s="124"/>
      <c r="M368" s="124"/>
      <c r="N368" s="124"/>
      <c r="O368" s="124"/>
      <c r="P368" s="124"/>
      <c r="Q368" s="124"/>
      <c r="R368" s="124"/>
      <c r="S368" s="124"/>
      <c r="T368" s="124"/>
      <c r="U368" s="124"/>
      <c r="V368" s="124"/>
      <c r="W368" s="124"/>
      <c r="X368" s="124"/>
      <c r="Y368" s="124"/>
      <c r="Z368" s="124"/>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c r="BP368" s="125"/>
      <c r="BQ368" s="125"/>
      <c r="BR368" s="125"/>
      <c r="BS368" s="125"/>
      <c r="BT368" s="125"/>
      <c r="BU368" s="125"/>
      <c r="BV368" s="125"/>
      <c r="BW368" s="125"/>
      <c r="BX368" s="125"/>
      <c r="BY368" s="125"/>
      <c r="BZ368" s="125"/>
      <c r="CA368" s="125"/>
      <c r="CB368" s="125"/>
      <c r="CC368" s="125"/>
      <c r="CD368" s="125"/>
      <c r="CE368" s="125"/>
      <c r="CF368" s="125"/>
      <c r="CG368" s="125"/>
      <c r="CH368" s="125"/>
      <c r="CI368" s="125"/>
      <c r="CJ368" s="125"/>
      <c r="CK368" s="125"/>
      <c r="CL368" s="125"/>
      <c r="CM368" s="125"/>
      <c r="CN368" s="125"/>
      <c r="CO368" s="125"/>
      <c r="CP368" s="125"/>
      <c r="CQ368" s="125"/>
    </row>
    <row r="369" spans="1:5">
      <c r="A369" s="378" t="s">
        <v>2022</v>
      </c>
      <c r="B369" s="379"/>
      <c r="C369" s="379"/>
      <c r="D369" s="379"/>
      <c r="E369" s="379"/>
    </row>
    <row r="370" spans="1:5">
      <c r="A370" s="135" t="s">
        <v>2023</v>
      </c>
      <c r="B370" s="136" t="s">
        <v>2024</v>
      </c>
      <c r="C370" s="139" t="s">
        <v>1434</v>
      </c>
      <c r="D370" s="138">
        <v>549.5</v>
      </c>
      <c r="E370" s="138">
        <v>630</v>
      </c>
    </row>
    <row r="371" spans="1:5">
      <c r="A371" s="135" t="s">
        <v>2025</v>
      </c>
      <c r="B371" s="136" t="s">
        <v>2026</v>
      </c>
      <c r="C371" s="139" t="s">
        <v>1434</v>
      </c>
      <c r="D371" s="138">
        <v>400</v>
      </c>
      <c r="E371" s="138">
        <v>450</v>
      </c>
    </row>
    <row r="372" spans="1:5">
      <c r="A372" s="383" t="s">
        <v>2027</v>
      </c>
      <c r="B372" s="383"/>
      <c r="C372" s="383"/>
      <c r="D372" s="383"/>
      <c r="E372" s="383"/>
    </row>
    <row r="373" spans="1:5" ht="37.5">
      <c r="A373" s="135" t="s">
        <v>2028</v>
      </c>
      <c r="B373" s="136" t="s">
        <v>2029</v>
      </c>
      <c r="C373" s="139" t="s">
        <v>1431</v>
      </c>
      <c r="D373" s="138">
        <v>220</v>
      </c>
      <c r="E373" s="138">
        <v>250</v>
      </c>
    </row>
    <row r="374" spans="1:5" ht="37.5">
      <c r="A374" s="135" t="s">
        <v>2030</v>
      </c>
      <c r="B374" s="136" t="s">
        <v>2031</v>
      </c>
      <c r="C374" s="139" t="s">
        <v>1420</v>
      </c>
      <c r="D374" s="138">
        <v>750</v>
      </c>
      <c r="E374" s="138">
        <v>850</v>
      </c>
    </row>
    <row r="375" spans="1:5" ht="37.5">
      <c r="A375" s="135" t="s">
        <v>2032</v>
      </c>
      <c r="B375" s="136" t="s">
        <v>2033</v>
      </c>
      <c r="C375" s="139" t="s">
        <v>1420</v>
      </c>
      <c r="D375" s="138">
        <v>415</v>
      </c>
      <c r="E375" s="138">
        <v>470</v>
      </c>
    </row>
    <row r="376" spans="1:5" ht="37.5">
      <c r="A376" s="135" t="s">
        <v>2034</v>
      </c>
      <c r="B376" s="136" t="s">
        <v>2035</v>
      </c>
      <c r="C376" s="139" t="s">
        <v>1434</v>
      </c>
      <c r="D376" s="138">
        <v>390</v>
      </c>
      <c r="E376" s="138">
        <v>450</v>
      </c>
    </row>
    <row r="377" spans="1:5" ht="37.5">
      <c r="A377" s="135" t="s">
        <v>2036</v>
      </c>
      <c r="B377" s="136" t="s">
        <v>2037</v>
      </c>
      <c r="C377" s="139" t="s">
        <v>1434</v>
      </c>
      <c r="D377" s="138">
        <v>485</v>
      </c>
      <c r="E377" s="138">
        <v>550</v>
      </c>
    </row>
    <row r="378" spans="1:5">
      <c r="A378" s="135" t="s">
        <v>2038</v>
      </c>
      <c r="B378" s="136" t="s">
        <v>2039</v>
      </c>
      <c r="C378" s="139" t="s">
        <v>1434</v>
      </c>
      <c r="D378" s="138">
        <v>425</v>
      </c>
      <c r="E378" s="138">
        <v>485</v>
      </c>
    </row>
    <row r="379" spans="1:5" ht="37.5">
      <c r="A379" s="135" t="s">
        <v>2040</v>
      </c>
      <c r="B379" s="136" t="s">
        <v>2041</v>
      </c>
      <c r="C379" s="139" t="s">
        <v>1434</v>
      </c>
      <c r="D379" s="138">
        <v>400</v>
      </c>
      <c r="E379" s="138">
        <v>450</v>
      </c>
    </row>
    <row r="380" spans="1:5">
      <c r="A380" s="378" t="s">
        <v>2042</v>
      </c>
      <c r="B380" s="379"/>
      <c r="C380" s="379"/>
      <c r="D380" s="379"/>
      <c r="E380" s="379"/>
    </row>
    <row r="381" spans="1:5">
      <c r="A381" s="135" t="s">
        <v>2043</v>
      </c>
      <c r="B381" s="136" t="s">
        <v>2044</v>
      </c>
      <c r="C381" s="139" t="s">
        <v>1431</v>
      </c>
      <c r="D381" s="138">
        <v>300</v>
      </c>
      <c r="E381" s="138">
        <v>340</v>
      </c>
    </row>
    <row r="382" spans="1:5">
      <c r="A382" s="135" t="s">
        <v>2045</v>
      </c>
      <c r="B382" s="136" t="s">
        <v>2046</v>
      </c>
      <c r="C382" s="139" t="s">
        <v>1431</v>
      </c>
      <c r="D382" s="138">
        <v>339.5</v>
      </c>
      <c r="E382" s="138">
        <v>390</v>
      </c>
    </row>
    <row r="383" spans="1:5">
      <c r="A383" s="378" t="s">
        <v>2047</v>
      </c>
      <c r="B383" s="379"/>
      <c r="C383" s="379"/>
      <c r="D383" s="379"/>
      <c r="E383" s="379"/>
    </row>
    <row r="384" spans="1:5">
      <c r="A384" s="135" t="s">
        <v>2048</v>
      </c>
      <c r="B384" s="136" t="s">
        <v>2049</v>
      </c>
      <c r="C384" s="137" t="s">
        <v>1431</v>
      </c>
      <c r="D384" s="138">
        <v>430</v>
      </c>
      <c r="E384" s="138">
        <v>490</v>
      </c>
    </row>
    <row r="385" spans="1:5">
      <c r="A385" s="135" t="s">
        <v>2050</v>
      </c>
      <c r="B385" s="136" t="s">
        <v>2051</v>
      </c>
      <c r="C385" s="137" t="s">
        <v>1431</v>
      </c>
      <c r="D385" s="138">
        <v>430</v>
      </c>
      <c r="E385" s="138">
        <v>490</v>
      </c>
    </row>
    <row r="386" spans="1:5">
      <c r="A386" s="378" t="s">
        <v>2052</v>
      </c>
      <c r="B386" s="379"/>
      <c r="C386" s="379"/>
      <c r="D386" s="379"/>
      <c r="E386" s="379"/>
    </row>
    <row r="387" spans="1:5">
      <c r="A387" s="135" t="s">
        <v>2053</v>
      </c>
      <c r="B387" s="136" t="s">
        <v>2054</v>
      </c>
      <c r="C387" s="137" t="s">
        <v>1431</v>
      </c>
      <c r="D387" s="138">
        <v>525</v>
      </c>
      <c r="E387" s="138">
        <v>600</v>
      </c>
    </row>
    <row r="388" spans="1:5">
      <c r="A388" s="135" t="s">
        <v>2055</v>
      </c>
      <c r="B388" s="136" t="s">
        <v>2056</v>
      </c>
      <c r="C388" s="137" t="s">
        <v>1431</v>
      </c>
      <c r="D388" s="138">
        <v>510</v>
      </c>
      <c r="E388" s="138">
        <v>580</v>
      </c>
    </row>
    <row r="389" spans="1:5">
      <c r="A389" s="378" t="s">
        <v>2057</v>
      </c>
      <c r="B389" s="379"/>
      <c r="C389" s="379"/>
      <c r="D389" s="379"/>
      <c r="E389" s="379"/>
    </row>
    <row r="390" spans="1:5">
      <c r="A390" s="135" t="s">
        <v>2058</v>
      </c>
      <c r="B390" s="136" t="s">
        <v>2059</v>
      </c>
      <c r="C390" s="137" t="s">
        <v>1431</v>
      </c>
      <c r="D390" s="138">
        <v>269.5</v>
      </c>
      <c r="E390" s="138">
        <v>308</v>
      </c>
    </row>
    <row r="391" spans="1:5">
      <c r="A391" s="378" t="s">
        <v>2060</v>
      </c>
      <c r="B391" s="379"/>
      <c r="C391" s="379"/>
      <c r="D391" s="379"/>
      <c r="E391" s="379"/>
    </row>
    <row r="392" spans="1:5">
      <c r="A392" s="135" t="s">
        <v>2061</v>
      </c>
      <c r="B392" s="136" t="s">
        <v>2062</v>
      </c>
      <c r="C392" s="137" t="s">
        <v>1431</v>
      </c>
      <c r="D392" s="138">
        <v>210</v>
      </c>
      <c r="E392" s="138">
        <v>240</v>
      </c>
    </row>
    <row r="393" spans="1:5">
      <c r="A393" s="135" t="s">
        <v>2063</v>
      </c>
      <c r="B393" s="142" t="s">
        <v>2064</v>
      </c>
      <c r="C393" s="139" t="s">
        <v>1434</v>
      </c>
      <c r="D393" s="138">
        <v>210</v>
      </c>
      <c r="E393" s="138">
        <v>240</v>
      </c>
    </row>
    <row r="394" spans="1:5" ht="37.5">
      <c r="A394" s="135" t="s">
        <v>2065</v>
      </c>
      <c r="B394" s="136" t="s">
        <v>2066</v>
      </c>
      <c r="C394" s="139" t="s">
        <v>1431</v>
      </c>
      <c r="D394" s="138">
        <v>290</v>
      </c>
      <c r="E394" s="138">
        <v>330</v>
      </c>
    </row>
    <row r="395" spans="1:5" ht="37.5">
      <c r="A395" s="135" t="s">
        <v>2067</v>
      </c>
      <c r="B395" s="136" t="s">
        <v>2068</v>
      </c>
      <c r="C395" s="139" t="s">
        <v>1434</v>
      </c>
      <c r="D395" s="138">
        <v>300</v>
      </c>
      <c r="E395" s="138">
        <v>340</v>
      </c>
    </row>
    <row r="396" spans="1:5" ht="37.5">
      <c r="A396" s="135" t="s">
        <v>2069</v>
      </c>
      <c r="B396" s="136" t="s">
        <v>2070</v>
      </c>
      <c r="C396" s="139" t="s">
        <v>1431</v>
      </c>
      <c r="D396" s="138">
        <v>320</v>
      </c>
      <c r="E396" s="138">
        <v>370</v>
      </c>
    </row>
    <row r="397" spans="1:5" ht="37.5">
      <c r="A397" s="135" t="s">
        <v>2071</v>
      </c>
      <c r="B397" s="136" t="s">
        <v>2072</v>
      </c>
      <c r="C397" s="139" t="s">
        <v>1431</v>
      </c>
      <c r="D397" s="138">
        <v>475</v>
      </c>
      <c r="E397" s="138">
        <v>540</v>
      </c>
    </row>
    <row r="398" spans="1:5" ht="37.5">
      <c r="A398" s="135" t="s">
        <v>2073</v>
      </c>
      <c r="B398" s="136" t="s">
        <v>2074</v>
      </c>
      <c r="C398" s="139" t="s">
        <v>1434</v>
      </c>
      <c r="D398" s="138">
        <v>157.5</v>
      </c>
      <c r="E398" s="138">
        <v>180</v>
      </c>
    </row>
    <row r="399" spans="1:5">
      <c r="A399" s="378" t="s">
        <v>2075</v>
      </c>
      <c r="B399" s="379"/>
      <c r="C399" s="379"/>
      <c r="D399" s="379"/>
      <c r="E399" s="379"/>
    </row>
    <row r="400" spans="1:5" ht="37.5">
      <c r="A400" s="135" t="s">
        <v>2076</v>
      </c>
      <c r="B400" s="136" t="s">
        <v>2077</v>
      </c>
      <c r="C400" s="139" t="s">
        <v>1431</v>
      </c>
      <c r="D400" s="138">
        <v>805</v>
      </c>
      <c r="E400" s="138">
        <v>920</v>
      </c>
    </row>
    <row r="401" spans="1:5">
      <c r="A401" s="378" t="s">
        <v>2078</v>
      </c>
      <c r="B401" s="379"/>
      <c r="C401" s="379"/>
      <c r="D401" s="379"/>
      <c r="E401" s="379"/>
    </row>
    <row r="402" spans="1:5">
      <c r="A402" s="378" t="s">
        <v>1832</v>
      </c>
      <c r="B402" s="379"/>
      <c r="C402" s="379"/>
      <c r="D402" s="379"/>
      <c r="E402" s="379"/>
    </row>
    <row r="403" spans="1:5" ht="37.5">
      <c r="A403" s="135" t="s">
        <v>2079</v>
      </c>
      <c r="B403" s="136" t="s">
        <v>2080</v>
      </c>
      <c r="C403" s="139" t="s">
        <v>1434</v>
      </c>
      <c r="D403" s="138">
        <v>360</v>
      </c>
      <c r="E403" s="138">
        <v>410</v>
      </c>
    </row>
    <row r="404" spans="1:5" ht="37.5">
      <c r="A404" s="135" t="s">
        <v>2081</v>
      </c>
      <c r="B404" s="153" t="s">
        <v>2082</v>
      </c>
      <c r="C404" s="139" t="s">
        <v>1434</v>
      </c>
      <c r="D404" s="138">
        <v>335</v>
      </c>
      <c r="E404" s="138">
        <v>390</v>
      </c>
    </row>
    <row r="405" spans="1:5" ht="37.5">
      <c r="A405" s="135" t="s">
        <v>2083</v>
      </c>
      <c r="B405" s="153" t="s">
        <v>2084</v>
      </c>
      <c r="C405" s="139" t="s">
        <v>1434</v>
      </c>
      <c r="D405" s="138">
        <v>360</v>
      </c>
      <c r="E405" s="138">
        <v>410</v>
      </c>
    </row>
    <row r="406" spans="1:5" ht="56.25">
      <c r="A406" s="135" t="s">
        <v>2085</v>
      </c>
      <c r="B406" s="136" t="s">
        <v>2086</v>
      </c>
      <c r="C406" s="139" t="s">
        <v>1434</v>
      </c>
      <c r="D406" s="138">
        <v>430</v>
      </c>
      <c r="E406" s="138">
        <v>495</v>
      </c>
    </row>
    <row r="407" spans="1:5" ht="37.5">
      <c r="A407" s="135" t="s">
        <v>2087</v>
      </c>
      <c r="B407" s="136" t="s">
        <v>2088</v>
      </c>
      <c r="C407" s="139" t="s">
        <v>1431</v>
      </c>
      <c r="D407" s="138">
        <v>1735</v>
      </c>
      <c r="E407" s="138">
        <v>1980</v>
      </c>
    </row>
    <row r="408" spans="1:5" ht="37.5">
      <c r="A408" s="135" t="s">
        <v>2089</v>
      </c>
      <c r="B408" s="136" t="s">
        <v>2090</v>
      </c>
      <c r="C408" s="139" t="s">
        <v>1431</v>
      </c>
      <c r="D408" s="138">
        <v>1735</v>
      </c>
      <c r="E408" s="138">
        <v>1980</v>
      </c>
    </row>
    <row r="409" spans="1:5" ht="37.5">
      <c r="A409" s="135" t="s">
        <v>2091</v>
      </c>
      <c r="B409" s="136" t="s">
        <v>2092</v>
      </c>
      <c r="C409" s="139" t="s">
        <v>1434</v>
      </c>
      <c r="D409" s="138">
        <v>365</v>
      </c>
      <c r="E409" s="138">
        <v>415</v>
      </c>
    </row>
    <row r="410" spans="1:5" ht="37.5">
      <c r="A410" s="135" t="s">
        <v>2093</v>
      </c>
      <c r="B410" s="136" t="s">
        <v>2094</v>
      </c>
      <c r="C410" s="139" t="s">
        <v>1434</v>
      </c>
      <c r="D410" s="138">
        <v>415</v>
      </c>
      <c r="E410" s="138">
        <v>470</v>
      </c>
    </row>
    <row r="411" spans="1:5" ht="37.5">
      <c r="A411" s="135" t="s">
        <v>2095</v>
      </c>
      <c r="B411" s="136" t="s">
        <v>2096</v>
      </c>
      <c r="C411" s="139" t="s">
        <v>1434</v>
      </c>
      <c r="D411" s="138">
        <v>355</v>
      </c>
      <c r="E411" s="138">
        <v>400</v>
      </c>
    </row>
    <row r="412" spans="1:5" ht="37.5">
      <c r="A412" s="135" t="s">
        <v>2097</v>
      </c>
      <c r="B412" s="136" t="s">
        <v>2098</v>
      </c>
      <c r="C412" s="139" t="s">
        <v>1434</v>
      </c>
      <c r="D412" s="138">
        <v>360</v>
      </c>
      <c r="E412" s="138">
        <v>410</v>
      </c>
    </row>
    <row r="413" spans="1:5">
      <c r="A413" s="390" t="s">
        <v>1961</v>
      </c>
      <c r="B413" s="390"/>
      <c r="C413" s="390"/>
      <c r="D413" s="390"/>
      <c r="E413" s="390"/>
    </row>
    <row r="414" spans="1:5" ht="37.5">
      <c r="A414" s="135" t="s">
        <v>2099</v>
      </c>
      <c r="B414" s="136" t="s">
        <v>2100</v>
      </c>
      <c r="C414" s="139" t="s">
        <v>1434</v>
      </c>
      <c r="D414" s="138">
        <v>400</v>
      </c>
      <c r="E414" s="138">
        <v>455</v>
      </c>
    </row>
    <row r="415" spans="1:5">
      <c r="A415" s="378" t="s">
        <v>2101</v>
      </c>
      <c r="B415" s="379"/>
      <c r="C415" s="379"/>
      <c r="D415" s="379"/>
      <c r="E415" s="379"/>
    </row>
    <row r="416" spans="1:5" ht="37.5">
      <c r="A416" s="135" t="s">
        <v>2102</v>
      </c>
      <c r="B416" s="142" t="s">
        <v>2103</v>
      </c>
      <c r="C416" s="139" t="s">
        <v>1420</v>
      </c>
      <c r="D416" s="138">
        <v>525</v>
      </c>
      <c r="E416" s="138">
        <v>600</v>
      </c>
    </row>
    <row r="417" spans="1:5" ht="37.5">
      <c r="A417" s="135" t="s">
        <v>2104</v>
      </c>
      <c r="B417" s="148" t="s">
        <v>2105</v>
      </c>
      <c r="C417" s="139" t="s">
        <v>1434</v>
      </c>
      <c r="D417" s="138">
        <v>400</v>
      </c>
      <c r="E417" s="138">
        <v>460</v>
      </c>
    </row>
    <row r="418" spans="1:5" ht="37.5">
      <c r="A418" s="135" t="s">
        <v>2106</v>
      </c>
      <c r="B418" s="142" t="s">
        <v>2107</v>
      </c>
      <c r="C418" s="139" t="s">
        <v>1434</v>
      </c>
      <c r="D418" s="138">
        <v>430</v>
      </c>
      <c r="E418" s="138">
        <v>495</v>
      </c>
    </row>
    <row r="419" spans="1:5">
      <c r="A419" s="378" t="s">
        <v>2108</v>
      </c>
      <c r="B419" s="379"/>
      <c r="C419" s="379"/>
      <c r="D419" s="379"/>
      <c r="E419" s="379"/>
    </row>
    <row r="420" spans="1:5" ht="37.5">
      <c r="A420" s="135" t="s">
        <v>2109</v>
      </c>
      <c r="B420" s="136" t="s">
        <v>2110</v>
      </c>
      <c r="C420" s="139" t="s">
        <v>1431</v>
      </c>
      <c r="D420" s="138">
        <v>399</v>
      </c>
      <c r="E420" s="138">
        <v>456</v>
      </c>
    </row>
    <row r="421" spans="1:5" ht="37.5">
      <c r="A421" s="135" t="s">
        <v>2111</v>
      </c>
      <c r="B421" s="136" t="s">
        <v>2112</v>
      </c>
      <c r="C421" s="137" t="s">
        <v>1420</v>
      </c>
      <c r="D421" s="138">
        <v>399</v>
      </c>
      <c r="E421" s="138">
        <v>456</v>
      </c>
    </row>
    <row r="422" spans="1:5" ht="37.5">
      <c r="A422" s="135" t="s">
        <v>2113</v>
      </c>
      <c r="B422" s="136" t="s">
        <v>2114</v>
      </c>
      <c r="C422" s="137" t="s">
        <v>1420</v>
      </c>
      <c r="D422" s="138">
        <v>425</v>
      </c>
      <c r="E422" s="138">
        <v>485</v>
      </c>
    </row>
    <row r="423" spans="1:5" ht="37.5">
      <c r="A423" s="135" t="s">
        <v>2115</v>
      </c>
      <c r="B423" s="136" t="s">
        <v>2116</v>
      </c>
      <c r="C423" s="137" t="s">
        <v>1420</v>
      </c>
      <c r="D423" s="138">
        <v>399</v>
      </c>
      <c r="E423" s="138">
        <v>456</v>
      </c>
    </row>
    <row r="424" spans="1:5" ht="56.25">
      <c r="A424" s="135" t="s">
        <v>2117</v>
      </c>
      <c r="B424" s="136" t="s">
        <v>2118</v>
      </c>
      <c r="C424" s="137" t="s">
        <v>1434</v>
      </c>
      <c r="D424" s="138">
        <v>510</v>
      </c>
      <c r="E424" s="138">
        <v>580</v>
      </c>
    </row>
    <row r="425" spans="1:5" ht="37.5">
      <c r="A425" s="135" t="s">
        <v>2119</v>
      </c>
      <c r="B425" s="136" t="s">
        <v>2120</v>
      </c>
      <c r="C425" s="139" t="s">
        <v>1431</v>
      </c>
      <c r="D425" s="138">
        <v>1735</v>
      </c>
      <c r="E425" s="138">
        <v>1980</v>
      </c>
    </row>
    <row r="426" spans="1:5" ht="37.5">
      <c r="A426" s="135" t="s">
        <v>2121</v>
      </c>
      <c r="B426" s="136" t="s">
        <v>2122</v>
      </c>
      <c r="C426" s="139" t="s">
        <v>1431</v>
      </c>
      <c r="D426" s="138">
        <v>1735</v>
      </c>
      <c r="E426" s="138">
        <v>1980</v>
      </c>
    </row>
    <row r="427" spans="1:5">
      <c r="A427" s="378" t="s">
        <v>2123</v>
      </c>
      <c r="B427" s="379"/>
      <c r="C427" s="379"/>
      <c r="D427" s="379"/>
      <c r="E427" s="379"/>
    </row>
    <row r="428" spans="1:5">
      <c r="A428" s="135" t="s">
        <v>2124</v>
      </c>
      <c r="B428" s="136" t="s">
        <v>2125</v>
      </c>
      <c r="C428" s="139" t="s">
        <v>1434</v>
      </c>
      <c r="D428" s="138">
        <v>390</v>
      </c>
      <c r="E428" s="138">
        <v>445</v>
      </c>
    </row>
    <row r="429" spans="1:5">
      <c r="A429" s="135" t="s">
        <v>2126</v>
      </c>
      <c r="B429" s="136" t="s">
        <v>2127</v>
      </c>
      <c r="C429" s="139" t="s">
        <v>1431</v>
      </c>
      <c r="D429" s="138">
        <v>336</v>
      </c>
      <c r="E429" s="138">
        <v>384</v>
      </c>
    </row>
    <row r="430" spans="1:5">
      <c r="A430" s="135" t="s">
        <v>2128</v>
      </c>
      <c r="B430" s="136" t="s">
        <v>2129</v>
      </c>
      <c r="C430" s="139" t="s">
        <v>1420</v>
      </c>
      <c r="D430" s="138">
        <v>320</v>
      </c>
      <c r="E430" s="138">
        <v>365</v>
      </c>
    </row>
    <row r="431" spans="1:5" ht="56.25">
      <c r="A431" s="135" t="s">
        <v>2130</v>
      </c>
      <c r="B431" s="136" t="s">
        <v>2131</v>
      </c>
      <c r="C431" s="139" t="s">
        <v>1434</v>
      </c>
      <c r="D431" s="138">
        <v>654.5</v>
      </c>
      <c r="E431" s="138">
        <v>750</v>
      </c>
    </row>
    <row r="432" spans="1:5" ht="37.5">
      <c r="A432" s="135" t="s">
        <v>2132</v>
      </c>
      <c r="B432" s="136" t="s">
        <v>2133</v>
      </c>
      <c r="C432" s="139" t="s">
        <v>1431</v>
      </c>
      <c r="D432" s="138">
        <v>2350</v>
      </c>
      <c r="E432" s="138">
        <v>2690</v>
      </c>
    </row>
    <row r="433" spans="1:5">
      <c r="A433" s="383" t="s">
        <v>2134</v>
      </c>
      <c r="B433" s="383"/>
      <c r="C433" s="383"/>
      <c r="D433" s="383"/>
      <c r="E433" s="383"/>
    </row>
    <row r="434" spans="1:5">
      <c r="A434" s="135" t="s">
        <v>2135</v>
      </c>
      <c r="B434" s="136" t="s">
        <v>2136</v>
      </c>
      <c r="C434" s="137" t="s">
        <v>1420</v>
      </c>
      <c r="D434" s="138">
        <v>400</v>
      </c>
      <c r="E434" s="138">
        <v>450</v>
      </c>
    </row>
    <row r="435" spans="1:5">
      <c r="A435" s="135" t="s">
        <v>2137</v>
      </c>
      <c r="B435" s="136" t="s">
        <v>2138</v>
      </c>
      <c r="C435" s="137" t="s">
        <v>1420</v>
      </c>
      <c r="D435" s="138">
        <v>300</v>
      </c>
      <c r="E435" s="138">
        <v>340</v>
      </c>
    </row>
    <row r="436" spans="1:5" ht="37.5">
      <c r="A436" s="135" t="s">
        <v>2139</v>
      </c>
      <c r="B436" s="136" t="s">
        <v>2140</v>
      </c>
      <c r="C436" s="139" t="s">
        <v>1434</v>
      </c>
      <c r="D436" s="138">
        <v>560</v>
      </c>
      <c r="E436" s="138">
        <v>635</v>
      </c>
    </row>
    <row r="437" spans="1:5">
      <c r="A437" s="135" t="s">
        <v>2141</v>
      </c>
      <c r="B437" s="136" t="s">
        <v>2142</v>
      </c>
      <c r="C437" s="137" t="s">
        <v>1431</v>
      </c>
      <c r="D437" s="138">
        <v>1800</v>
      </c>
      <c r="E437" s="138">
        <v>2055</v>
      </c>
    </row>
    <row r="438" spans="1:5">
      <c r="A438" s="378" t="s">
        <v>2143</v>
      </c>
      <c r="B438" s="379"/>
      <c r="C438" s="379"/>
      <c r="D438" s="379"/>
      <c r="E438" s="379"/>
    </row>
    <row r="439" spans="1:5">
      <c r="A439" s="135" t="s">
        <v>2144</v>
      </c>
      <c r="B439" s="136" t="s">
        <v>2145</v>
      </c>
      <c r="C439" s="139" t="s">
        <v>1434</v>
      </c>
      <c r="D439" s="138">
        <v>405</v>
      </c>
      <c r="E439" s="138">
        <v>465</v>
      </c>
    </row>
    <row r="440" spans="1:5">
      <c r="A440" s="135" t="s">
        <v>2146</v>
      </c>
      <c r="B440" s="136" t="s">
        <v>2147</v>
      </c>
      <c r="C440" s="139" t="s">
        <v>1434</v>
      </c>
      <c r="D440" s="138">
        <v>320</v>
      </c>
      <c r="E440" s="138">
        <v>365</v>
      </c>
    </row>
    <row r="441" spans="1:5">
      <c r="A441" s="135" t="s">
        <v>2148</v>
      </c>
      <c r="B441" s="136" t="s">
        <v>2149</v>
      </c>
      <c r="C441" s="139" t="s">
        <v>1420</v>
      </c>
      <c r="D441" s="138">
        <v>310</v>
      </c>
      <c r="E441" s="138">
        <v>355</v>
      </c>
    </row>
    <row r="442" spans="1:5" ht="37.5">
      <c r="A442" s="135" t="s">
        <v>2150</v>
      </c>
      <c r="B442" s="136" t="s">
        <v>2151</v>
      </c>
      <c r="C442" s="139" t="s">
        <v>1434</v>
      </c>
      <c r="D442" s="138">
        <v>610</v>
      </c>
      <c r="E442" s="138">
        <v>700</v>
      </c>
    </row>
    <row r="443" spans="1:5">
      <c r="A443" s="378" t="s">
        <v>2152</v>
      </c>
      <c r="B443" s="379"/>
      <c r="C443" s="379"/>
      <c r="D443" s="379"/>
      <c r="E443" s="379"/>
    </row>
    <row r="444" spans="1:5">
      <c r="A444" s="135" t="s">
        <v>2153</v>
      </c>
      <c r="B444" s="136" t="s">
        <v>2154</v>
      </c>
      <c r="C444" s="139" t="s">
        <v>1434</v>
      </c>
      <c r="D444" s="138">
        <v>470</v>
      </c>
      <c r="E444" s="138">
        <v>535</v>
      </c>
    </row>
    <row r="445" spans="1:5">
      <c r="A445" s="135" t="s">
        <v>2155</v>
      </c>
      <c r="B445" s="136" t="s">
        <v>2156</v>
      </c>
      <c r="C445" s="139" t="s">
        <v>1434</v>
      </c>
      <c r="D445" s="138">
        <v>470</v>
      </c>
      <c r="E445" s="138">
        <v>535</v>
      </c>
    </row>
    <row r="446" spans="1:5">
      <c r="A446" s="378" t="s">
        <v>2157</v>
      </c>
      <c r="B446" s="379"/>
      <c r="C446" s="379"/>
      <c r="D446" s="379"/>
      <c r="E446" s="379"/>
    </row>
    <row r="447" spans="1:5">
      <c r="A447" s="135" t="s">
        <v>2158</v>
      </c>
      <c r="B447" s="136" t="s">
        <v>2159</v>
      </c>
      <c r="C447" s="137" t="s">
        <v>1420</v>
      </c>
      <c r="D447" s="138">
        <v>475</v>
      </c>
      <c r="E447" s="138">
        <v>545</v>
      </c>
    </row>
    <row r="448" spans="1:5">
      <c r="A448" s="378" t="s">
        <v>2160</v>
      </c>
      <c r="B448" s="379"/>
      <c r="C448" s="379"/>
      <c r="D448" s="379"/>
      <c r="E448" s="379"/>
    </row>
    <row r="449" spans="1:5">
      <c r="A449" s="135" t="s">
        <v>2161</v>
      </c>
      <c r="B449" s="136" t="s">
        <v>2162</v>
      </c>
      <c r="C449" s="137" t="s">
        <v>1434</v>
      </c>
      <c r="D449" s="138">
        <v>475</v>
      </c>
      <c r="E449" s="138">
        <v>540</v>
      </c>
    </row>
    <row r="450" spans="1:5">
      <c r="A450" s="135" t="s">
        <v>2163</v>
      </c>
      <c r="B450" s="136" t="s">
        <v>2164</v>
      </c>
      <c r="C450" s="137" t="s">
        <v>1434</v>
      </c>
      <c r="D450" s="138">
        <v>475</v>
      </c>
      <c r="E450" s="138">
        <v>540</v>
      </c>
    </row>
    <row r="451" spans="1:5">
      <c r="A451" s="378" t="s">
        <v>2165</v>
      </c>
      <c r="B451" s="379"/>
      <c r="C451" s="379"/>
      <c r="D451" s="379"/>
      <c r="E451" s="379"/>
    </row>
    <row r="452" spans="1:5">
      <c r="A452" s="135" t="s">
        <v>2166</v>
      </c>
      <c r="B452" s="142" t="s">
        <v>2167</v>
      </c>
      <c r="C452" s="139" t="s">
        <v>1420</v>
      </c>
      <c r="D452" s="138">
        <v>489.99999999999994</v>
      </c>
      <c r="E452" s="138">
        <v>560</v>
      </c>
    </row>
    <row r="453" spans="1:5">
      <c r="A453" s="135" t="s">
        <v>2168</v>
      </c>
      <c r="B453" s="142" t="s">
        <v>2169</v>
      </c>
      <c r="C453" s="139" t="s">
        <v>1420</v>
      </c>
      <c r="D453" s="138">
        <v>489.99999999999994</v>
      </c>
      <c r="E453" s="138">
        <v>560</v>
      </c>
    </row>
    <row r="454" spans="1:5" ht="56.25">
      <c r="A454" s="135" t="s">
        <v>2170</v>
      </c>
      <c r="B454" s="136" t="s">
        <v>2171</v>
      </c>
      <c r="C454" s="139" t="s">
        <v>1434</v>
      </c>
      <c r="D454" s="138">
        <v>461.99999999999994</v>
      </c>
      <c r="E454" s="138">
        <v>528</v>
      </c>
    </row>
    <row r="455" spans="1:5">
      <c r="A455" s="378" t="s">
        <v>2172</v>
      </c>
      <c r="B455" s="379"/>
      <c r="C455" s="379"/>
      <c r="D455" s="379"/>
      <c r="E455" s="379"/>
    </row>
    <row r="456" spans="1:5">
      <c r="A456" s="135" t="s">
        <v>2173</v>
      </c>
      <c r="B456" s="136" t="s">
        <v>2174</v>
      </c>
      <c r="C456" s="139" t="s">
        <v>1420</v>
      </c>
      <c r="D456" s="138">
        <v>465.49999999999994</v>
      </c>
      <c r="E456" s="138">
        <v>532</v>
      </c>
    </row>
    <row r="457" spans="1:5">
      <c r="A457" s="135" t="s">
        <v>2175</v>
      </c>
      <c r="B457" s="136" t="s">
        <v>2176</v>
      </c>
      <c r="C457" s="139" t="s">
        <v>1420</v>
      </c>
      <c r="D457" s="138">
        <v>465.49999999999994</v>
      </c>
      <c r="E457" s="138">
        <v>532</v>
      </c>
    </row>
    <row r="458" spans="1:5">
      <c r="A458" s="135" t="s">
        <v>2177</v>
      </c>
      <c r="B458" s="136" t="s">
        <v>2178</v>
      </c>
      <c r="C458" s="139" t="s">
        <v>1420</v>
      </c>
      <c r="D458" s="138">
        <v>465.49999999999994</v>
      </c>
      <c r="E458" s="138">
        <v>532</v>
      </c>
    </row>
    <row r="459" spans="1:5">
      <c r="A459" s="387" t="s">
        <v>2179</v>
      </c>
      <c r="B459" s="387"/>
      <c r="C459" s="387"/>
      <c r="D459" s="387"/>
      <c r="E459" s="387"/>
    </row>
    <row r="460" spans="1:5" ht="37.5">
      <c r="A460" s="135" t="s">
        <v>2180</v>
      </c>
      <c r="B460" s="136" t="s">
        <v>2181</v>
      </c>
      <c r="C460" s="139" t="s">
        <v>1434</v>
      </c>
      <c r="D460" s="138">
        <v>461.99999999999994</v>
      </c>
      <c r="E460" s="138">
        <v>528</v>
      </c>
    </row>
    <row r="461" spans="1:5">
      <c r="A461" s="135" t="s">
        <v>2182</v>
      </c>
      <c r="B461" s="136" t="s">
        <v>2183</v>
      </c>
      <c r="C461" s="139" t="s">
        <v>1420</v>
      </c>
      <c r="D461" s="138">
        <v>371</v>
      </c>
      <c r="E461" s="138">
        <v>424</v>
      </c>
    </row>
    <row r="462" spans="1:5">
      <c r="A462" s="378" t="s">
        <v>2184</v>
      </c>
      <c r="B462" s="379"/>
      <c r="C462" s="379"/>
      <c r="D462" s="379"/>
      <c r="E462" s="379"/>
    </row>
    <row r="463" spans="1:5">
      <c r="A463" s="135" t="s">
        <v>2185</v>
      </c>
      <c r="B463" s="136" t="s">
        <v>2186</v>
      </c>
      <c r="C463" s="139" t="s">
        <v>1434</v>
      </c>
      <c r="D463" s="138">
        <v>335</v>
      </c>
      <c r="E463" s="138">
        <v>385</v>
      </c>
    </row>
    <row r="464" spans="1:5">
      <c r="A464" s="135" t="s">
        <v>2187</v>
      </c>
      <c r="B464" s="136" t="s">
        <v>2188</v>
      </c>
      <c r="C464" s="139" t="s">
        <v>1434</v>
      </c>
      <c r="D464" s="138">
        <v>390</v>
      </c>
      <c r="E464" s="138">
        <v>445</v>
      </c>
    </row>
    <row r="465" spans="1:5">
      <c r="A465" s="135" t="s">
        <v>2189</v>
      </c>
      <c r="B465" s="136" t="s">
        <v>2190</v>
      </c>
      <c r="C465" s="139" t="s">
        <v>1434</v>
      </c>
      <c r="D465" s="138">
        <v>360</v>
      </c>
      <c r="E465" s="138">
        <v>410</v>
      </c>
    </row>
    <row r="466" spans="1:5" ht="37.5">
      <c r="A466" s="135" t="s">
        <v>2191</v>
      </c>
      <c r="B466" s="136" t="s">
        <v>2192</v>
      </c>
      <c r="C466" s="139" t="s">
        <v>1434</v>
      </c>
      <c r="D466" s="138">
        <v>339.5</v>
      </c>
      <c r="E466" s="138">
        <v>390</v>
      </c>
    </row>
    <row r="467" spans="1:5" ht="37.5">
      <c r="A467" s="135" t="s">
        <v>2193</v>
      </c>
      <c r="B467" s="136" t="s">
        <v>2194</v>
      </c>
      <c r="C467" s="139" t="s">
        <v>1434</v>
      </c>
      <c r="D467" s="138">
        <v>405</v>
      </c>
      <c r="E467" s="138">
        <v>465</v>
      </c>
    </row>
    <row r="468" spans="1:5" ht="37.5">
      <c r="A468" s="135" t="s">
        <v>2195</v>
      </c>
      <c r="B468" s="136" t="s">
        <v>2196</v>
      </c>
      <c r="C468" s="139" t="s">
        <v>1434</v>
      </c>
      <c r="D468" s="138">
        <v>339.5</v>
      </c>
      <c r="E468" s="138">
        <v>390</v>
      </c>
    </row>
    <row r="469" spans="1:5">
      <c r="A469" s="378" t="s">
        <v>2197</v>
      </c>
      <c r="B469" s="379"/>
      <c r="C469" s="379"/>
      <c r="D469" s="379"/>
      <c r="E469" s="379"/>
    </row>
    <row r="470" spans="1:5">
      <c r="A470" s="135" t="s">
        <v>2198</v>
      </c>
      <c r="B470" s="136" t="s">
        <v>2199</v>
      </c>
      <c r="C470" s="139" t="s">
        <v>1434</v>
      </c>
      <c r="D470" s="138">
        <v>425</v>
      </c>
      <c r="E470" s="138">
        <v>485</v>
      </c>
    </row>
    <row r="471" spans="1:5">
      <c r="A471" s="135" t="s">
        <v>2200</v>
      </c>
      <c r="B471" s="136" t="s">
        <v>2201</v>
      </c>
      <c r="C471" s="139" t="s">
        <v>1434</v>
      </c>
      <c r="D471" s="138">
        <v>320</v>
      </c>
      <c r="E471" s="138">
        <v>365</v>
      </c>
    </row>
    <row r="472" spans="1:5">
      <c r="A472" s="135" t="s">
        <v>2202</v>
      </c>
      <c r="B472" s="136" t="s">
        <v>2203</v>
      </c>
      <c r="C472" s="139" t="s">
        <v>1431</v>
      </c>
      <c r="D472" s="138">
        <v>355</v>
      </c>
      <c r="E472" s="138">
        <v>405</v>
      </c>
    </row>
    <row r="473" spans="1:5">
      <c r="A473" s="135" t="s">
        <v>2204</v>
      </c>
      <c r="B473" s="136" t="s">
        <v>2205</v>
      </c>
      <c r="C473" s="139" t="s">
        <v>1434</v>
      </c>
      <c r="D473" s="138">
        <v>360</v>
      </c>
      <c r="E473" s="138">
        <v>410</v>
      </c>
    </row>
    <row r="474" spans="1:5">
      <c r="A474" s="135" t="s">
        <v>2206</v>
      </c>
      <c r="B474" s="136" t="s">
        <v>2207</v>
      </c>
      <c r="C474" s="139" t="s">
        <v>1434</v>
      </c>
      <c r="D474" s="138">
        <v>355</v>
      </c>
      <c r="E474" s="138">
        <v>405</v>
      </c>
    </row>
    <row r="475" spans="1:5">
      <c r="A475" s="378" t="s">
        <v>2208</v>
      </c>
      <c r="B475" s="379"/>
      <c r="C475" s="379"/>
      <c r="D475" s="379"/>
      <c r="E475" s="379"/>
    </row>
    <row r="476" spans="1:5">
      <c r="A476" s="135" t="s">
        <v>2209</v>
      </c>
      <c r="B476" s="136" t="s">
        <v>2210</v>
      </c>
      <c r="C476" s="139" t="s">
        <v>1434</v>
      </c>
      <c r="D476" s="138">
        <v>380</v>
      </c>
      <c r="E476" s="138">
        <v>430</v>
      </c>
    </row>
    <row r="477" spans="1:5">
      <c r="A477" s="135" t="s">
        <v>2211</v>
      </c>
      <c r="B477" s="136" t="s">
        <v>2212</v>
      </c>
      <c r="C477" s="139" t="s">
        <v>1434</v>
      </c>
      <c r="D477" s="138">
        <v>380</v>
      </c>
      <c r="E477" s="138">
        <v>430</v>
      </c>
    </row>
    <row r="478" spans="1:5">
      <c r="A478" s="378" t="s">
        <v>2213</v>
      </c>
      <c r="B478" s="379"/>
      <c r="C478" s="379"/>
      <c r="D478" s="379"/>
      <c r="E478" s="379"/>
    </row>
    <row r="479" spans="1:5">
      <c r="A479" s="135" t="s">
        <v>2214</v>
      </c>
      <c r="B479" s="136" t="s">
        <v>2215</v>
      </c>
      <c r="C479" s="139" t="s">
        <v>1434</v>
      </c>
      <c r="D479" s="138">
        <v>405</v>
      </c>
      <c r="E479" s="138">
        <v>465</v>
      </c>
    </row>
    <row r="480" spans="1:5">
      <c r="A480" s="378" t="s">
        <v>2216</v>
      </c>
      <c r="B480" s="379"/>
      <c r="C480" s="379"/>
      <c r="D480" s="379"/>
      <c r="E480" s="379"/>
    </row>
    <row r="481" spans="1:5">
      <c r="A481" s="135" t="s">
        <v>2217</v>
      </c>
      <c r="B481" s="136" t="s">
        <v>2218</v>
      </c>
      <c r="C481" s="139" t="s">
        <v>1434</v>
      </c>
      <c r="D481" s="138">
        <v>335</v>
      </c>
      <c r="E481" s="138">
        <v>385</v>
      </c>
    </row>
    <row r="482" spans="1:5">
      <c r="A482" s="135" t="s">
        <v>2219</v>
      </c>
      <c r="B482" s="136" t="s">
        <v>2220</v>
      </c>
      <c r="C482" s="139" t="s">
        <v>1434</v>
      </c>
      <c r="D482" s="138">
        <v>335</v>
      </c>
      <c r="E482" s="138">
        <v>385</v>
      </c>
    </row>
    <row r="483" spans="1:5">
      <c r="A483" s="135" t="s">
        <v>2221</v>
      </c>
      <c r="B483" s="136" t="s">
        <v>2222</v>
      </c>
      <c r="C483" s="139" t="s">
        <v>1434</v>
      </c>
      <c r="D483" s="138">
        <v>430</v>
      </c>
      <c r="E483" s="138">
        <v>490</v>
      </c>
    </row>
    <row r="484" spans="1:5">
      <c r="A484" s="376" t="s">
        <v>2223</v>
      </c>
      <c r="B484" s="377"/>
      <c r="C484" s="377"/>
      <c r="D484" s="377"/>
      <c r="E484" s="377"/>
    </row>
    <row r="485" spans="1:5">
      <c r="A485" s="135" t="s">
        <v>2224</v>
      </c>
      <c r="B485" s="136" t="s">
        <v>2225</v>
      </c>
      <c r="C485" s="137" t="s">
        <v>1434</v>
      </c>
      <c r="D485" s="138">
        <v>335</v>
      </c>
      <c r="E485" s="138">
        <v>385</v>
      </c>
    </row>
    <row r="486" spans="1:5">
      <c r="A486" s="378" t="s">
        <v>2226</v>
      </c>
      <c r="B486" s="379"/>
      <c r="C486" s="379"/>
      <c r="D486" s="379"/>
      <c r="E486" s="379"/>
    </row>
    <row r="487" spans="1:5" ht="37.5">
      <c r="A487" s="135" t="s">
        <v>2227</v>
      </c>
      <c r="B487" s="136" t="s">
        <v>2228</v>
      </c>
      <c r="C487" s="139" t="s">
        <v>1431</v>
      </c>
      <c r="D487" s="138">
        <v>980</v>
      </c>
      <c r="E487" s="138">
        <v>1115</v>
      </c>
    </row>
    <row r="488" spans="1:5">
      <c r="A488" s="383" t="s">
        <v>2229</v>
      </c>
      <c r="B488" s="383"/>
      <c r="C488" s="383"/>
      <c r="D488" s="383"/>
      <c r="E488" s="383"/>
    </row>
    <row r="489" spans="1:5" ht="37.5">
      <c r="A489" s="135" t="s">
        <v>2230</v>
      </c>
      <c r="B489" s="136" t="s">
        <v>2231</v>
      </c>
      <c r="C489" s="139" t="s">
        <v>1434</v>
      </c>
      <c r="D489" s="138">
        <v>425</v>
      </c>
      <c r="E489" s="138">
        <v>485</v>
      </c>
    </row>
    <row r="490" spans="1:5">
      <c r="A490" s="378" t="s">
        <v>2232</v>
      </c>
      <c r="B490" s="379"/>
      <c r="C490" s="379"/>
      <c r="D490" s="379"/>
      <c r="E490" s="379"/>
    </row>
    <row r="491" spans="1:5">
      <c r="A491" s="135" t="s">
        <v>2233</v>
      </c>
      <c r="B491" s="136" t="s">
        <v>2234</v>
      </c>
      <c r="C491" s="139" t="s">
        <v>1434</v>
      </c>
      <c r="D491" s="138">
        <v>244.99999999999997</v>
      </c>
      <c r="E491" s="138">
        <v>280</v>
      </c>
    </row>
    <row r="492" spans="1:5">
      <c r="A492" s="135" t="s">
        <v>2235</v>
      </c>
      <c r="B492" s="136" t="s">
        <v>2236</v>
      </c>
      <c r="C492" s="139" t="s">
        <v>1431</v>
      </c>
      <c r="D492" s="138">
        <v>318.5</v>
      </c>
      <c r="E492" s="138">
        <v>365</v>
      </c>
    </row>
    <row r="493" spans="1:5">
      <c r="A493" s="378" t="s">
        <v>2237</v>
      </c>
      <c r="B493" s="379"/>
      <c r="C493" s="379"/>
      <c r="D493" s="379"/>
      <c r="E493" s="379"/>
    </row>
    <row r="494" spans="1:5">
      <c r="A494" s="135" t="s">
        <v>2238</v>
      </c>
      <c r="B494" s="136" t="s">
        <v>2239</v>
      </c>
      <c r="C494" s="137" t="s">
        <v>1431</v>
      </c>
      <c r="D494" s="138">
        <v>415</v>
      </c>
      <c r="E494" s="138">
        <v>475</v>
      </c>
    </row>
    <row r="495" spans="1:5">
      <c r="A495" s="135" t="s">
        <v>2240</v>
      </c>
      <c r="B495" s="136" t="s">
        <v>2241</v>
      </c>
      <c r="C495" s="137" t="s">
        <v>1434</v>
      </c>
      <c r="D495" s="138">
        <v>415</v>
      </c>
      <c r="E495" s="138">
        <v>475</v>
      </c>
    </row>
    <row r="496" spans="1:5">
      <c r="A496" s="378" t="s">
        <v>2242</v>
      </c>
      <c r="B496" s="379"/>
      <c r="C496" s="379"/>
      <c r="D496" s="379"/>
      <c r="E496" s="379"/>
    </row>
    <row r="497" spans="1:5">
      <c r="A497" s="135" t="s">
        <v>2243</v>
      </c>
      <c r="B497" s="136" t="s">
        <v>2244</v>
      </c>
      <c r="C497" s="139" t="s">
        <v>1431</v>
      </c>
      <c r="D497" s="138">
        <v>440</v>
      </c>
      <c r="E497" s="138">
        <v>504</v>
      </c>
    </row>
    <row r="498" spans="1:5">
      <c r="A498" s="135" t="s">
        <v>2245</v>
      </c>
      <c r="B498" s="136" t="s">
        <v>2246</v>
      </c>
      <c r="C498" s="139" t="s">
        <v>1434</v>
      </c>
      <c r="D498" s="138">
        <v>441</v>
      </c>
      <c r="E498" s="138">
        <v>504</v>
      </c>
    </row>
    <row r="499" spans="1:5">
      <c r="A499" s="135" t="s">
        <v>2247</v>
      </c>
      <c r="B499" s="136" t="s">
        <v>2248</v>
      </c>
      <c r="C499" s="139" t="s">
        <v>1431</v>
      </c>
      <c r="D499" s="138">
        <v>930.99999999999989</v>
      </c>
      <c r="E499" s="138">
        <v>1064</v>
      </c>
    </row>
    <row r="500" spans="1:5">
      <c r="A500" s="135" t="s">
        <v>2249</v>
      </c>
      <c r="B500" s="136" t="s">
        <v>2250</v>
      </c>
      <c r="C500" s="139" t="s">
        <v>1431</v>
      </c>
      <c r="D500" s="138">
        <v>930.99999999999989</v>
      </c>
      <c r="E500" s="138">
        <v>1064</v>
      </c>
    </row>
    <row r="501" spans="1:5">
      <c r="A501" s="378" t="s">
        <v>2251</v>
      </c>
      <c r="B501" s="379"/>
      <c r="C501" s="379"/>
      <c r="D501" s="379"/>
      <c r="E501" s="379"/>
    </row>
    <row r="502" spans="1:5">
      <c r="A502" s="135" t="s">
        <v>2252</v>
      </c>
      <c r="B502" s="140" t="s">
        <v>2253</v>
      </c>
      <c r="C502" s="139" t="s">
        <v>1431</v>
      </c>
      <c r="D502" s="138">
        <v>425</v>
      </c>
      <c r="E502" s="138">
        <v>485</v>
      </c>
    </row>
    <row r="503" spans="1:5">
      <c r="A503" s="135" t="s">
        <v>2254</v>
      </c>
      <c r="B503" s="136" t="s">
        <v>2255</v>
      </c>
      <c r="C503" s="139" t="s">
        <v>1434</v>
      </c>
      <c r="D503" s="138">
        <v>489.99999999999994</v>
      </c>
      <c r="E503" s="138">
        <v>560</v>
      </c>
    </row>
    <row r="504" spans="1:5">
      <c r="A504" s="135" t="s">
        <v>2256</v>
      </c>
      <c r="B504" s="136" t="s">
        <v>2257</v>
      </c>
      <c r="C504" s="139" t="s">
        <v>1434</v>
      </c>
      <c r="D504" s="138">
        <v>300</v>
      </c>
      <c r="E504" s="138">
        <v>340</v>
      </c>
    </row>
    <row r="505" spans="1:5">
      <c r="A505" s="135" t="s">
        <v>2258</v>
      </c>
      <c r="B505" s="136" t="s">
        <v>2259</v>
      </c>
      <c r="C505" s="139" t="s">
        <v>1434</v>
      </c>
      <c r="D505" s="138">
        <v>500</v>
      </c>
      <c r="E505" s="138">
        <v>570</v>
      </c>
    </row>
    <row r="506" spans="1:5">
      <c r="A506" s="135" t="s">
        <v>2260</v>
      </c>
      <c r="B506" s="136" t="s">
        <v>2261</v>
      </c>
      <c r="C506" s="139" t="s">
        <v>1434</v>
      </c>
      <c r="D506" s="138">
        <v>290</v>
      </c>
      <c r="E506" s="138">
        <v>335</v>
      </c>
    </row>
    <row r="507" spans="1:5">
      <c r="A507" s="135" t="s">
        <v>2262</v>
      </c>
      <c r="B507" s="136" t="s">
        <v>2263</v>
      </c>
      <c r="C507" s="139" t="s">
        <v>1434</v>
      </c>
      <c r="D507" s="138">
        <v>310</v>
      </c>
      <c r="E507" s="138">
        <v>360</v>
      </c>
    </row>
    <row r="508" spans="1:5">
      <c r="A508" s="135" t="s">
        <v>2264</v>
      </c>
      <c r="B508" s="136" t="s">
        <v>2265</v>
      </c>
      <c r="C508" s="137" t="s">
        <v>1434</v>
      </c>
      <c r="D508" s="138">
        <v>489.99999999999994</v>
      </c>
      <c r="E508" s="138">
        <v>560</v>
      </c>
    </row>
    <row r="509" spans="1:5" ht="37.5">
      <c r="A509" s="135" t="s">
        <v>2266</v>
      </c>
      <c r="B509" s="136" t="s">
        <v>2267</v>
      </c>
      <c r="C509" s="139" t="s">
        <v>1431</v>
      </c>
      <c r="D509" s="138">
        <v>520</v>
      </c>
      <c r="E509" s="138">
        <v>590</v>
      </c>
    </row>
    <row r="510" spans="1:5" ht="37.5">
      <c r="A510" s="135" t="s">
        <v>2268</v>
      </c>
      <c r="B510" s="136" t="s">
        <v>2269</v>
      </c>
      <c r="C510" s="139" t="s">
        <v>1434</v>
      </c>
      <c r="D510" s="138">
        <v>520</v>
      </c>
      <c r="E510" s="138">
        <v>590</v>
      </c>
    </row>
    <row r="511" spans="1:5" ht="37.5">
      <c r="A511" s="135" t="s">
        <v>2270</v>
      </c>
      <c r="B511" s="136" t="s">
        <v>2271</v>
      </c>
      <c r="C511" s="139" t="s">
        <v>1434</v>
      </c>
      <c r="D511" s="138">
        <v>454.99999999999994</v>
      </c>
      <c r="E511" s="138">
        <v>520</v>
      </c>
    </row>
    <row r="512" spans="1:5">
      <c r="A512" s="154" t="s">
        <v>2272</v>
      </c>
      <c r="B512" s="140" t="s">
        <v>2273</v>
      </c>
      <c r="C512" s="139" t="s">
        <v>1434</v>
      </c>
      <c r="D512" s="138">
        <v>475</v>
      </c>
      <c r="E512" s="138">
        <v>540</v>
      </c>
    </row>
    <row r="513" spans="1:5">
      <c r="A513" s="154" t="s">
        <v>2274</v>
      </c>
      <c r="B513" s="140" t="s">
        <v>2275</v>
      </c>
      <c r="C513" s="139" t="s">
        <v>1434</v>
      </c>
      <c r="D513" s="138">
        <v>475</v>
      </c>
      <c r="E513" s="138">
        <v>540</v>
      </c>
    </row>
    <row r="514" spans="1:5">
      <c r="A514" s="383" t="s">
        <v>2276</v>
      </c>
      <c r="B514" s="383"/>
      <c r="C514" s="383"/>
      <c r="D514" s="383"/>
      <c r="E514" s="383"/>
    </row>
    <row r="515" spans="1:5">
      <c r="A515" s="135" t="s">
        <v>2277</v>
      </c>
      <c r="B515" s="136" t="s">
        <v>2278</v>
      </c>
      <c r="C515" s="139" t="s">
        <v>1434</v>
      </c>
      <c r="D515" s="138">
        <v>380</v>
      </c>
      <c r="E515" s="138">
        <v>432</v>
      </c>
    </row>
    <row r="516" spans="1:5">
      <c r="A516" s="135" t="s">
        <v>2279</v>
      </c>
      <c r="B516" s="136" t="s">
        <v>2280</v>
      </c>
      <c r="C516" s="139" t="s">
        <v>1434</v>
      </c>
      <c r="D516" s="138">
        <v>335</v>
      </c>
      <c r="E516" s="138">
        <v>384</v>
      </c>
    </row>
    <row r="517" spans="1:5">
      <c r="A517" s="378" t="s">
        <v>2281</v>
      </c>
      <c r="B517" s="379"/>
      <c r="C517" s="379"/>
      <c r="D517" s="379"/>
      <c r="E517" s="379"/>
    </row>
    <row r="518" spans="1:5" ht="37.5">
      <c r="A518" s="135" t="s">
        <v>2282</v>
      </c>
      <c r="B518" s="136" t="s">
        <v>2283</v>
      </c>
      <c r="C518" s="139" t="s">
        <v>1434</v>
      </c>
      <c r="D518" s="138">
        <v>460</v>
      </c>
      <c r="E518" s="138">
        <v>525</v>
      </c>
    </row>
    <row r="519" spans="1:5">
      <c r="A519" s="378" t="s">
        <v>2284</v>
      </c>
      <c r="B519" s="379"/>
      <c r="C519" s="379"/>
      <c r="D519" s="379"/>
      <c r="E519" s="379"/>
    </row>
    <row r="520" spans="1:5" ht="37.5">
      <c r="A520" s="135" t="s">
        <v>2285</v>
      </c>
      <c r="B520" s="136" t="s">
        <v>2286</v>
      </c>
      <c r="C520" s="139" t="s">
        <v>1434</v>
      </c>
      <c r="D520" s="138">
        <v>535</v>
      </c>
      <c r="E520" s="138">
        <v>615</v>
      </c>
    </row>
    <row r="521" spans="1:5">
      <c r="A521" s="378" t="s">
        <v>2287</v>
      </c>
      <c r="B521" s="379"/>
      <c r="C521" s="379"/>
      <c r="D521" s="379"/>
      <c r="E521" s="379"/>
    </row>
    <row r="522" spans="1:5">
      <c r="A522" s="135" t="s">
        <v>2288</v>
      </c>
      <c r="B522" s="136" t="s">
        <v>2289</v>
      </c>
      <c r="C522" s="139" t="s">
        <v>1431</v>
      </c>
      <c r="D522" s="138">
        <v>500</v>
      </c>
      <c r="E522" s="138">
        <v>570</v>
      </c>
    </row>
    <row r="523" spans="1:5">
      <c r="A523" s="135" t="s">
        <v>2290</v>
      </c>
      <c r="B523" s="136" t="s">
        <v>2291</v>
      </c>
      <c r="C523" s="139" t="s">
        <v>1434</v>
      </c>
      <c r="D523" s="138">
        <v>489.99999999999994</v>
      </c>
      <c r="E523" s="138">
        <v>560</v>
      </c>
    </row>
    <row r="524" spans="1:5">
      <c r="A524" s="135" t="s">
        <v>2292</v>
      </c>
      <c r="B524" s="136" t="s">
        <v>2293</v>
      </c>
      <c r="C524" s="139" t="s">
        <v>1420</v>
      </c>
      <c r="D524" s="138">
        <v>335</v>
      </c>
      <c r="E524" s="138">
        <v>385</v>
      </c>
    </row>
    <row r="525" spans="1:5">
      <c r="A525" s="378" t="s">
        <v>2294</v>
      </c>
      <c r="B525" s="379"/>
      <c r="C525" s="379"/>
      <c r="D525" s="379"/>
      <c r="E525" s="379"/>
    </row>
    <row r="526" spans="1:5" ht="37.5">
      <c r="A526" s="135" t="s">
        <v>2295</v>
      </c>
      <c r="B526" s="136" t="s">
        <v>2296</v>
      </c>
      <c r="C526" s="139" t="s">
        <v>1434</v>
      </c>
      <c r="D526" s="138">
        <v>899.49999999999989</v>
      </c>
      <c r="E526" s="138">
        <v>1030</v>
      </c>
    </row>
    <row r="527" spans="1:5">
      <c r="A527" s="378" t="s">
        <v>2297</v>
      </c>
      <c r="B527" s="379"/>
      <c r="C527" s="379"/>
      <c r="D527" s="379"/>
      <c r="E527" s="379"/>
    </row>
    <row r="528" spans="1:5" ht="56.25">
      <c r="A528" s="135" t="s">
        <v>2298</v>
      </c>
      <c r="B528" s="136" t="s">
        <v>2299</v>
      </c>
      <c r="C528" s="139" t="s">
        <v>1434</v>
      </c>
      <c r="D528" s="138">
        <v>815</v>
      </c>
      <c r="E528" s="138">
        <v>935</v>
      </c>
    </row>
    <row r="529" spans="1:95">
      <c r="A529" s="378" t="s">
        <v>2300</v>
      </c>
      <c r="B529" s="379"/>
      <c r="C529" s="379"/>
      <c r="D529" s="379"/>
      <c r="E529" s="379"/>
    </row>
    <row r="530" spans="1:95" ht="37.5">
      <c r="A530" s="135" t="s">
        <v>2301</v>
      </c>
      <c r="B530" s="136" t="s">
        <v>2302</v>
      </c>
      <c r="C530" s="139" t="s">
        <v>1434</v>
      </c>
      <c r="D530" s="138">
        <v>378</v>
      </c>
      <c r="E530" s="138">
        <v>432</v>
      </c>
    </row>
    <row r="531" spans="1:95">
      <c r="A531" s="378" t="s">
        <v>2303</v>
      </c>
      <c r="B531" s="379"/>
      <c r="C531" s="379"/>
      <c r="D531" s="379"/>
      <c r="E531" s="379"/>
    </row>
    <row r="532" spans="1:95" ht="37.5">
      <c r="A532" s="135" t="s">
        <v>2304</v>
      </c>
      <c r="B532" s="136" t="s">
        <v>2305</v>
      </c>
      <c r="C532" s="139" t="s">
        <v>1434</v>
      </c>
      <c r="D532" s="138">
        <v>539</v>
      </c>
      <c r="E532" s="138">
        <v>616</v>
      </c>
    </row>
    <row r="533" spans="1:95">
      <c r="A533" s="378" t="s">
        <v>2306</v>
      </c>
      <c r="B533" s="379"/>
      <c r="C533" s="379"/>
      <c r="D533" s="379"/>
      <c r="E533" s="379"/>
    </row>
    <row r="534" spans="1:95">
      <c r="A534" s="135" t="s">
        <v>2307</v>
      </c>
      <c r="B534" s="136" t="s">
        <v>2308</v>
      </c>
      <c r="C534" s="137" t="s">
        <v>1420</v>
      </c>
      <c r="D534" s="138">
        <v>400</v>
      </c>
      <c r="E534" s="138">
        <v>455</v>
      </c>
    </row>
    <row r="535" spans="1:95" s="146" customFormat="1">
      <c r="A535" s="378" t="s">
        <v>2309</v>
      </c>
      <c r="B535" s="379"/>
      <c r="C535" s="379"/>
      <c r="D535" s="379"/>
      <c r="E535" s="379"/>
      <c r="F535" s="123"/>
      <c r="G535" s="124"/>
      <c r="H535" s="124"/>
      <c r="I535" s="124"/>
      <c r="J535" s="124"/>
      <c r="K535" s="124"/>
      <c r="L535" s="124"/>
      <c r="M535" s="124"/>
      <c r="N535" s="124"/>
      <c r="O535" s="124"/>
      <c r="P535" s="124"/>
      <c r="Q535" s="124"/>
      <c r="R535" s="124"/>
      <c r="S535" s="124"/>
      <c r="T535" s="124"/>
      <c r="U535" s="124"/>
      <c r="V535" s="124"/>
      <c r="W535" s="124"/>
      <c r="X535" s="124"/>
      <c r="Y535" s="124"/>
      <c r="Z535" s="124"/>
      <c r="AA535" s="125"/>
      <c r="AB535" s="125"/>
      <c r="AC535" s="125"/>
      <c r="AD535" s="125"/>
      <c r="AE535" s="125"/>
      <c r="AF535" s="125"/>
      <c r="AG535" s="125"/>
      <c r="AH535" s="125"/>
      <c r="AI535" s="125"/>
      <c r="AJ535" s="125"/>
      <c r="AK535" s="125"/>
      <c r="AL535" s="125"/>
      <c r="AM535" s="125"/>
      <c r="AN535" s="125"/>
      <c r="AO535" s="125"/>
      <c r="AP535" s="125"/>
      <c r="AQ535" s="125"/>
      <c r="AR535" s="125"/>
      <c r="AS535" s="125"/>
      <c r="AT535" s="125"/>
      <c r="AU535" s="125"/>
      <c r="AV535" s="125"/>
      <c r="AW535" s="125"/>
      <c r="AX535" s="125"/>
      <c r="AY535" s="125"/>
      <c r="AZ535" s="125"/>
      <c r="BA535" s="125"/>
      <c r="BB535" s="125"/>
      <c r="BC535" s="125"/>
      <c r="BD535" s="125"/>
      <c r="BE535" s="125"/>
      <c r="BF535" s="125"/>
      <c r="BG535" s="125"/>
      <c r="BH535" s="125"/>
      <c r="BI535" s="125"/>
      <c r="BJ535" s="125"/>
      <c r="BK535" s="125"/>
      <c r="BL535" s="125"/>
      <c r="BM535" s="125"/>
      <c r="BN535" s="125"/>
      <c r="BO535" s="125"/>
      <c r="BP535" s="125"/>
      <c r="BQ535" s="125"/>
      <c r="BR535" s="125"/>
      <c r="BS535" s="125"/>
      <c r="BT535" s="125"/>
      <c r="BU535" s="125"/>
      <c r="BV535" s="125"/>
      <c r="BW535" s="125"/>
      <c r="BX535" s="125"/>
      <c r="BY535" s="125"/>
      <c r="BZ535" s="125"/>
      <c r="CA535" s="125"/>
      <c r="CB535" s="125"/>
      <c r="CC535" s="125"/>
      <c r="CD535" s="125"/>
      <c r="CE535" s="125"/>
      <c r="CF535" s="125"/>
      <c r="CG535" s="125"/>
      <c r="CH535" s="125"/>
      <c r="CI535" s="125"/>
      <c r="CJ535" s="125"/>
      <c r="CK535" s="125"/>
      <c r="CL535" s="125"/>
      <c r="CM535" s="125"/>
      <c r="CN535" s="125"/>
      <c r="CO535" s="125"/>
      <c r="CP535" s="125"/>
      <c r="CQ535" s="125"/>
    </row>
    <row r="536" spans="1:95" s="134" customFormat="1">
      <c r="A536" s="135" t="s">
        <v>2310</v>
      </c>
      <c r="B536" s="136" t="s">
        <v>2311</v>
      </c>
      <c r="C536" s="139" t="s">
        <v>1431</v>
      </c>
      <c r="D536" s="138">
        <v>777</v>
      </c>
      <c r="E536" s="138">
        <v>888</v>
      </c>
      <c r="F536" s="123"/>
      <c r="G536" s="124"/>
      <c r="H536" s="124"/>
      <c r="I536" s="124"/>
      <c r="J536" s="124"/>
      <c r="K536" s="124"/>
      <c r="L536" s="124"/>
      <c r="M536" s="124"/>
      <c r="N536" s="124"/>
      <c r="O536" s="124"/>
      <c r="P536" s="124"/>
      <c r="Q536" s="124"/>
      <c r="R536" s="124"/>
      <c r="S536" s="124"/>
      <c r="T536" s="124"/>
      <c r="U536" s="124"/>
      <c r="V536" s="124"/>
      <c r="W536" s="124"/>
      <c r="X536" s="124"/>
      <c r="Y536" s="124"/>
      <c r="Z536" s="124"/>
      <c r="AA536" s="125"/>
      <c r="AB536" s="125"/>
      <c r="AC536" s="125"/>
      <c r="AD536" s="125"/>
      <c r="AE536" s="125"/>
      <c r="AF536" s="125"/>
      <c r="AG536" s="125"/>
      <c r="AH536" s="125"/>
      <c r="AI536" s="125"/>
      <c r="AJ536" s="125"/>
      <c r="AK536" s="125"/>
      <c r="AL536" s="125"/>
      <c r="AM536" s="125"/>
      <c r="AN536" s="125"/>
      <c r="AO536" s="125"/>
      <c r="AP536" s="125"/>
      <c r="AQ536" s="125"/>
      <c r="AR536" s="125"/>
      <c r="AS536" s="125"/>
      <c r="AT536" s="125"/>
      <c r="AU536" s="125"/>
      <c r="AV536" s="125"/>
      <c r="AW536" s="125"/>
      <c r="AX536" s="125"/>
      <c r="AY536" s="125"/>
      <c r="AZ536" s="125"/>
      <c r="BA536" s="125"/>
      <c r="BB536" s="125"/>
      <c r="BC536" s="125"/>
      <c r="BD536" s="125"/>
      <c r="BE536" s="125"/>
      <c r="BF536" s="125"/>
      <c r="BG536" s="125"/>
      <c r="BH536" s="125"/>
      <c r="BI536" s="125"/>
      <c r="BJ536" s="125"/>
      <c r="BK536" s="125"/>
      <c r="BL536" s="125"/>
      <c r="BM536" s="125"/>
      <c r="BN536" s="125"/>
      <c r="BO536" s="125"/>
      <c r="BP536" s="125"/>
      <c r="BQ536" s="125"/>
      <c r="BR536" s="125"/>
      <c r="BS536" s="125"/>
      <c r="BT536" s="125"/>
      <c r="BU536" s="125"/>
      <c r="BV536" s="125"/>
      <c r="BW536" s="125"/>
      <c r="BX536" s="125"/>
      <c r="BY536" s="125"/>
      <c r="BZ536" s="125"/>
      <c r="CA536" s="125"/>
      <c r="CB536" s="125"/>
      <c r="CC536" s="125"/>
      <c r="CD536" s="125"/>
      <c r="CE536" s="125"/>
      <c r="CF536" s="125"/>
      <c r="CG536" s="125"/>
      <c r="CH536" s="125"/>
      <c r="CI536" s="125"/>
      <c r="CJ536" s="125"/>
      <c r="CK536" s="125"/>
      <c r="CL536" s="125"/>
      <c r="CM536" s="125"/>
      <c r="CN536" s="125"/>
      <c r="CO536" s="125"/>
      <c r="CP536" s="125"/>
      <c r="CQ536" s="125"/>
    </row>
    <row r="537" spans="1:95">
      <c r="A537" s="378" t="s">
        <v>2312</v>
      </c>
      <c r="B537" s="379"/>
      <c r="C537" s="379"/>
      <c r="D537" s="379"/>
      <c r="E537" s="379"/>
    </row>
    <row r="538" spans="1:95">
      <c r="A538" s="135" t="s">
        <v>2313</v>
      </c>
      <c r="B538" s="136" t="s">
        <v>2314</v>
      </c>
      <c r="C538" s="137" t="s">
        <v>1431</v>
      </c>
      <c r="D538" s="138">
        <v>330</v>
      </c>
      <c r="E538" s="138">
        <v>375</v>
      </c>
    </row>
    <row r="539" spans="1:95">
      <c r="A539" s="135" t="s">
        <v>2315</v>
      </c>
      <c r="B539" s="136" t="s">
        <v>2316</v>
      </c>
      <c r="C539" s="137" t="s">
        <v>1431</v>
      </c>
      <c r="D539" s="138">
        <v>475</v>
      </c>
      <c r="E539" s="138">
        <v>545</v>
      </c>
    </row>
    <row r="540" spans="1:95" ht="37.5">
      <c r="A540" s="135" t="s">
        <v>2317</v>
      </c>
      <c r="B540" s="136" t="s">
        <v>2318</v>
      </c>
      <c r="C540" s="137" t="s">
        <v>1431</v>
      </c>
      <c r="D540" s="138">
        <v>475</v>
      </c>
      <c r="E540" s="138">
        <v>545</v>
      </c>
    </row>
    <row r="541" spans="1:95" ht="37.5">
      <c r="A541" s="135" t="s">
        <v>2319</v>
      </c>
      <c r="B541" s="136" t="s">
        <v>2320</v>
      </c>
      <c r="C541" s="139" t="s">
        <v>1431</v>
      </c>
      <c r="D541" s="138">
        <v>510</v>
      </c>
      <c r="E541" s="138">
        <v>580</v>
      </c>
    </row>
    <row r="542" spans="1:95" ht="37.5">
      <c r="A542" s="135" t="s">
        <v>2321</v>
      </c>
      <c r="B542" s="136" t="s">
        <v>2322</v>
      </c>
      <c r="C542" s="137" t="s">
        <v>1431</v>
      </c>
      <c r="D542" s="138">
        <v>510</v>
      </c>
      <c r="E542" s="138">
        <v>580</v>
      </c>
    </row>
    <row r="543" spans="1:95">
      <c r="A543" s="135" t="s">
        <v>2323</v>
      </c>
      <c r="B543" s="136" t="s">
        <v>2324</v>
      </c>
      <c r="C543" s="137" t="s">
        <v>1431</v>
      </c>
      <c r="D543" s="138">
        <v>489.99999999999994</v>
      </c>
      <c r="E543" s="138">
        <v>560</v>
      </c>
    </row>
    <row r="544" spans="1:95">
      <c r="A544" s="135" t="s">
        <v>2325</v>
      </c>
      <c r="B544" s="136" t="s">
        <v>2326</v>
      </c>
      <c r="C544" s="137" t="s">
        <v>1431</v>
      </c>
      <c r="D544" s="138">
        <v>489.99999999999994</v>
      </c>
      <c r="E544" s="138">
        <v>560</v>
      </c>
    </row>
    <row r="545" spans="1:95" ht="37.5">
      <c r="A545" s="135" t="s">
        <v>2327</v>
      </c>
      <c r="B545" s="136" t="s">
        <v>2328</v>
      </c>
      <c r="C545" s="137" t="s">
        <v>1431</v>
      </c>
      <c r="D545" s="138">
        <v>489.99999999999994</v>
      </c>
      <c r="E545" s="138">
        <v>560</v>
      </c>
    </row>
    <row r="546" spans="1:95" ht="37.5">
      <c r="A546" s="135" t="s">
        <v>2329</v>
      </c>
      <c r="B546" s="136" t="s">
        <v>2330</v>
      </c>
      <c r="C546" s="137" t="s">
        <v>1431</v>
      </c>
      <c r="D546" s="138">
        <v>510</v>
      </c>
      <c r="E546" s="138">
        <v>580</v>
      </c>
    </row>
    <row r="547" spans="1:95" ht="37.5">
      <c r="A547" s="135" t="s">
        <v>2331</v>
      </c>
      <c r="B547" s="136" t="s">
        <v>2332</v>
      </c>
      <c r="C547" s="137" t="s">
        <v>1431</v>
      </c>
      <c r="D547" s="138">
        <v>489.99999999999994</v>
      </c>
      <c r="E547" s="138">
        <v>560</v>
      </c>
    </row>
    <row r="548" spans="1:95" ht="37.5">
      <c r="A548" s="135" t="s">
        <v>2333</v>
      </c>
      <c r="B548" s="136" t="s">
        <v>2334</v>
      </c>
      <c r="C548" s="137" t="s">
        <v>1431</v>
      </c>
      <c r="D548" s="138">
        <v>500</v>
      </c>
      <c r="E548" s="138">
        <v>570</v>
      </c>
    </row>
    <row r="549" spans="1:95" ht="37.5">
      <c r="A549" s="135" t="s">
        <v>2335</v>
      </c>
      <c r="B549" s="136" t="s">
        <v>2336</v>
      </c>
      <c r="C549" s="137" t="s">
        <v>1431</v>
      </c>
      <c r="D549" s="138">
        <v>510</v>
      </c>
      <c r="E549" s="138">
        <v>580</v>
      </c>
    </row>
    <row r="550" spans="1:95" ht="37.5">
      <c r="A550" s="135" t="s">
        <v>2337</v>
      </c>
      <c r="B550" s="136" t="s">
        <v>2338</v>
      </c>
      <c r="C550" s="137" t="s">
        <v>1431</v>
      </c>
      <c r="D550" s="138">
        <v>510</v>
      </c>
      <c r="E550" s="138">
        <v>580</v>
      </c>
    </row>
    <row r="551" spans="1:95" ht="37.5">
      <c r="A551" s="135" t="s">
        <v>2339</v>
      </c>
      <c r="B551" s="136" t="s">
        <v>2340</v>
      </c>
      <c r="C551" s="137" t="s">
        <v>1431</v>
      </c>
      <c r="D551" s="138">
        <v>489.99999999999994</v>
      </c>
      <c r="E551" s="138">
        <v>560</v>
      </c>
    </row>
    <row r="552" spans="1:95">
      <c r="A552" s="135" t="s">
        <v>2341</v>
      </c>
      <c r="B552" s="136" t="s">
        <v>2342</v>
      </c>
      <c r="C552" s="137" t="s">
        <v>1431</v>
      </c>
      <c r="D552" s="138">
        <v>510</v>
      </c>
      <c r="E552" s="138">
        <v>580</v>
      </c>
    </row>
    <row r="553" spans="1:95" ht="37.5">
      <c r="A553" s="135" t="s">
        <v>2343</v>
      </c>
      <c r="B553" s="136" t="s">
        <v>2344</v>
      </c>
      <c r="C553" s="137" t="s">
        <v>1431</v>
      </c>
      <c r="D553" s="138">
        <v>510</v>
      </c>
      <c r="E553" s="138">
        <v>580</v>
      </c>
    </row>
    <row r="554" spans="1:95">
      <c r="A554" s="151" t="s">
        <v>2345</v>
      </c>
      <c r="B554" s="152" t="s">
        <v>2346</v>
      </c>
      <c r="C554" s="155" t="s">
        <v>1431</v>
      </c>
      <c r="D554" s="138">
        <v>510</v>
      </c>
      <c r="E554" s="138">
        <v>580</v>
      </c>
    </row>
    <row r="555" spans="1:95" s="134" customFormat="1">
      <c r="A555" s="135" t="s">
        <v>2347</v>
      </c>
      <c r="B555" s="136" t="s">
        <v>2348</v>
      </c>
      <c r="C555" s="137" t="s">
        <v>1431</v>
      </c>
      <c r="D555" s="138">
        <v>510</v>
      </c>
      <c r="E555" s="138">
        <v>580</v>
      </c>
      <c r="F555" s="123"/>
      <c r="G555" s="124"/>
      <c r="H555" s="124"/>
      <c r="I555" s="124"/>
      <c r="J555" s="124"/>
      <c r="K555" s="124"/>
      <c r="L555" s="124"/>
      <c r="M555" s="124"/>
      <c r="N555" s="124"/>
      <c r="O555" s="124"/>
      <c r="P555" s="124"/>
      <c r="Q555" s="124"/>
      <c r="R555" s="124"/>
      <c r="S555" s="124"/>
      <c r="T555" s="124"/>
      <c r="U555" s="124"/>
      <c r="V555" s="124"/>
      <c r="W555" s="124"/>
      <c r="X555" s="124"/>
      <c r="Y555" s="124"/>
      <c r="Z555" s="124"/>
      <c r="AA555" s="125"/>
      <c r="AB555" s="125"/>
      <c r="AC555" s="125"/>
      <c r="AD555" s="125"/>
      <c r="AE555" s="125"/>
      <c r="AF555" s="125"/>
      <c r="AG555" s="125"/>
      <c r="AH555" s="125"/>
      <c r="AI555" s="125"/>
      <c r="AJ555" s="125"/>
      <c r="AK555" s="125"/>
      <c r="AL555" s="125"/>
      <c r="AM555" s="125"/>
      <c r="AN555" s="125"/>
      <c r="AO555" s="125"/>
      <c r="AP555" s="125"/>
      <c r="AQ555" s="125"/>
      <c r="AR555" s="125"/>
      <c r="AS555" s="125"/>
      <c r="AT555" s="125"/>
      <c r="AU555" s="125"/>
      <c r="AV555" s="125"/>
      <c r="AW555" s="125"/>
      <c r="AX555" s="125"/>
      <c r="AY555" s="125"/>
      <c r="AZ555" s="125"/>
      <c r="BA555" s="125"/>
      <c r="BB555" s="125"/>
      <c r="BC555" s="125"/>
      <c r="BD555" s="125"/>
      <c r="BE555" s="125"/>
      <c r="BF555" s="125"/>
      <c r="BG555" s="125"/>
      <c r="BH555" s="125"/>
      <c r="BI555" s="125"/>
      <c r="BJ555" s="125"/>
      <c r="BK555" s="125"/>
      <c r="BL555" s="125"/>
      <c r="BM555" s="125"/>
      <c r="BN555" s="125"/>
      <c r="BO555" s="125"/>
      <c r="BP555" s="125"/>
      <c r="BQ555" s="125"/>
      <c r="BR555" s="125"/>
      <c r="BS555" s="125"/>
      <c r="BT555" s="125"/>
      <c r="BU555" s="125"/>
      <c r="BV555" s="125"/>
      <c r="BW555" s="125"/>
      <c r="BX555" s="125"/>
      <c r="BY555" s="125"/>
      <c r="BZ555" s="125"/>
      <c r="CA555" s="125"/>
      <c r="CB555" s="125"/>
      <c r="CC555" s="125"/>
      <c r="CD555" s="125"/>
      <c r="CE555" s="125"/>
      <c r="CF555" s="125"/>
      <c r="CG555" s="125"/>
      <c r="CH555" s="125"/>
      <c r="CI555" s="125"/>
      <c r="CJ555" s="125"/>
      <c r="CK555" s="125"/>
      <c r="CL555" s="125"/>
      <c r="CM555" s="125"/>
      <c r="CN555" s="125"/>
      <c r="CO555" s="125"/>
      <c r="CP555" s="125"/>
      <c r="CQ555" s="125"/>
    </row>
    <row r="556" spans="1:95">
      <c r="A556" s="376" t="s">
        <v>2349</v>
      </c>
      <c r="B556" s="377"/>
      <c r="C556" s="377"/>
      <c r="D556" s="377"/>
      <c r="E556" s="377"/>
    </row>
    <row r="557" spans="1:95">
      <c r="A557" s="147" t="s">
        <v>2350</v>
      </c>
      <c r="B557" s="142" t="s">
        <v>2351</v>
      </c>
      <c r="C557" s="139" t="s">
        <v>1431</v>
      </c>
      <c r="D557" s="138">
        <v>1130</v>
      </c>
      <c r="E557" s="138">
        <v>1295</v>
      </c>
    </row>
    <row r="558" spans="1:95" ht="75">
      <c r="A558" s="147" t="s">
        <v>2352</v>
      </c>
      <c r="B558" s="142" t="s">
        <v>2353</v>
      </c>
      <c r="C558" s="139" t="s">
        <v>1431</v>
      </c>
      <c r="D558" s="138">
        <v>4090</v>
      </c>
      <c r="E558" s="138">
        <v>4675</v>
      </c>
    </row>
    <row r="559" spans="1:95" s="134" customFormat="1" ht="37.5">
      <c r="A559" s="135" t="s">
        <v>2354</v>
      </c>
      <c r="B559" s="142" t="s">
        <v>2355</v>
      </c>
      <c r="C559" s="139" t="s">
        <v>1431</v>
      </c>
      <c r="D559" s="138">
        <v>2200</v>
      </c>
      <c r="E559" s="138">
        <v>2515</v>
      </c>
      <c r="F559" s="123"/>
      <c r="G559" s="124"/>
      <c r="H559" s="124"/>
      <c r="I559" s="124"/>
      <c r="J559" s="124"/>
      <c r="K559" s="124"/>
      <c r="L559" s="124"/>
      <c r="M559" s="124"/>
      <c r="N559" s="124"/>
      <c r="O559" s="124"/>
      <c r="P559" s="124"/>
      <c r="Q559" s="124"/>
      <c r="R559" s="124"/>
      <c r="S559" s="124"/>
      <c r="T559" s="124"/>
      <c r="U559" s="124"/>
      <c r="V559" s="124"/>
      <c r="W559" s="124"/>
      <c r="X559" s="124"/>
      <c r="Y559" s="124"/>
      <c r="Z559" s="124"/>
      <c r="AA559" s="125"/>
      <c r="AB559" s="125"/>
      <c r="AC559" s="125"/>
      <c r="AD559" s="125"/>
      <c r="AE559" s="125"/>
      <c r="AF559" s="125"/>
      <c r="AG559" s="125"/>
      <c r="AH559" s="125"/>
      <c r="AI559" s="125"/>
      <c r="AJ559" s="125"/>
      <c r="AK559" s="125"/>
      <c r="AL559" s="125"/>
      <c r="AM559" s="125"/>
      <c r="AN559" s="125"/>
      <c r="AO559" s="125"/>
      <c r="AP559" s="125"/>
      <c r="AQ559" s="125"/>
      <c r="AR559" s="125"/>
      <c r="AS559" s="125"/>
      <c r="AT559" s="125"/>
      <c r="AU559" s="125"/>
      <c r="AV559" s="125"/>
      <c r="AW559" s="125"/>
      <c r="AX559" s="125"/>
      <c r="AY559" s="125"/>
      <c r="AZ559" s="125"/>
      <c r="BA559" s="125"/>
      <c r="BB559" s="125"/>
      <c r="BC559" s="125"/>
      <c r="BD559" s="125"/>
      <c r="BE559" s="125"/>
      <c r="BF559" s="125"/>
      <c r="BG559" s="125"/>
      <c r="BH559" s="125"/>
      <c r="BI559" s="125"/>
      <c r="BJ559" s="125"/>
      <c r="BK559" s="125"/>
      <c r="BL559" s="125"/>
      <c r="BM559" s="125"/>
      <c r="BN559" s="125"/>
      <c r="BO559" s="125"/>
      <c r="BP559" s="125"/>
      <c r="BQ559" s="125"/>
      <c r="BR559" s="125"/>
      <c r="BS559" s="125"/>
      <c r="BT559" s="125"/>
      <c r="BU559" s="125"/>
      <c r="BV559" s="125"/>
      <c r="BW559" s="125"/>
      <c r="BX559" s="125"/>
      <c r="BY559" s="125"/>
      <c r="BZ559" s="125"/>
      <c r="CA559" s="125"/>
      <c r="CB559" s="125"/>
      <c r="CC559" s="125"/>
      <c r="CD559" s="125"/>
      <c r="CE559" s="125"/>
      <c r="CF559" s="125"/>
      <c r="CG559" s="125"/>
      <c r="CH559" s="125"/>
      <c r="CI559" s="125"/>
      <c r="CJ559" s="125"/>
      <c r="CK559" s="125"/>
      <c r="CL559" s="125"/>
      <c r="CM559" s="125"/>
      <c r="CN559" s="125"/>
      <c r="CO559" s="125"/>
      <c r="CP559" s="125"/>
      <c r="CQ559" s="125"/>
    </row>
    <row r="560" spans="1:95" s="149" customFormat="1">
      <c r="A560" s="387" t="s">
        <v>2356</v>
      </c>
      <c r="B560" s="387"/>
      <c r="C560" s="387"/>
      <c r="D560" s="387"/>
      <c r="E560" s="387"/>
      <c r="F560" s="123"/>
      <c r="G560" s="124"/>
      <c r="H560" s="124"/>
      <c r="I560" s="124"/>
      <c r="J560" s="124"/>
      <c r="K560" s="124"/>
      <c r="L560" s="124"/>
      <c r="M560" s="124"/>
      <c r="N560" s="124"/>
      <c r="O560" s="124"/>
      <c r="P560" s="124"/>
      <c r="Q560" s="124"/>
      <c r="R560" s="124"/>
      <c r="S560" s="124"/>
      <c r="T560" s="124"/>
      <c r="U560" s="124"/>
      <c r="V560" s="124"/>
      <c r="W560" s="124"/>
      <c r="X560" s="124"/>
      <c r="Y560" s="124"/>
      <c r="Z560" s="124"/>
      <c r="AA560" s="125"/>
      <c r="AB560" s="125"/>
      <c r="AC560" s="125"/>
      <c r="AD560" s="125"/>
      <c r="AE560" s="125"/>
      <c r="AF560" s="125"/>
      <c r="AG560" s="125"/>
      <c r="AH560" s="125"/>
      <c r="AI560" s="125"/>
      <c r="AJ560" s="125"/>
      <c r="AK560" s="125"/>
      <c r="AL560" s="125"/>
      <c r="AM560" s="125"/>
      <c r="AN560" s="125"/>
      <c r="AO560" s="125"/>
      <c r="AP560" s="125"/>
      <c r="AQ560" s="125"/>
      <c r="AR560" s="125"/>
      <c r="AS560" s="125"/>
      <c r="AT560" s="125"/>
      <c r="AU560" s="125"/>
      <c r="AV560" s="125"/>
      <c r="AW560" s="125"/>
      <c r="AX560" s="125"/>
      <c r="AY560" s="125"/>
      <c r="AZ560" s="125"/>
      <c r="BA560" s="125"/>
      <c r="BB560" s="125"/>
      <c r="BC560" s="125"/>
      <c r="BD560" s="125"/>
      <c r="BE560" s="125"/>
      <c r="BF560" s="125"/>
      <c r="BG560" s="125"/>
      <c r="BH560" s="125"/>
      <c r="BI560" s="125"/>
      <c r="BJ560" s="125"/>
      <c r="BK560" s="125"/>
      <c r="BL560" s="125"/>
      <c r="BM560" s="125"/>
      <c r="BN560" s="125"/>
      <c r="BO560" s="125"/>
      <c r="BP560" s="125"/>
      <c r="BQ560" s="125"/>
      <c r="BR560" s="125"/>
      <c r="BS560" s="125"/>
      <c r="BT560" s="125"/>
      <c r="BU560" s="125"/>
      <c r="BV560" s="125"/>
      <c r="BW560" s="125"/>
      <c r="BX560" s="125"/>
      <c r="BY560" s="125"/>
      <c r="BZ560" s="125"/>
      <c r="CA560" s="125"/>
      <c r="CB560" s="125"/>
      <c r="CC560" s="125"/>
      <c r="CD560" s="125"/>
      <c r="CE560" s="125"/>
      <c r="CF560" s="125"/>
      <c r="CG560" s="125"/>
      <c r="CH560" s="125"/>
      <c r="CI560" s="125"/>
      <c r="CJ560" s="125"/>
      <c r="CK560" s="125"/>
      <c r="CL560" s="125"/>
      <c r="CM560" s="125"/>
      <c r="CN560" s="125"/>
      <c r="CO560" s="125"/>
      <c r="CP560" s="125"/>
      <c r="CQ560" s="125"/>
    </row>
    <row r="561" spans="1:95" s="149" customFormat="1" ht="168.75">
      <c r="A561" s="135" t="s">
        <v>2357</v>
      </c>
      <c r="B561" s="136" t="s">
        <v>2358</v>
      </c>
      <c r="C561" s="156" t="s">
        <v>1431</v>
      </c>
      <c r="D561" s="138">
        <v>1494.5</v>
      </c>
      <c r="E561" s="138">
        <v>1710</v>
      </c>
      <c r="F561" s="123"/>
      <c r="G561" s="124"/>
      <c r="H561" s="124"/>
      <c r="I561" s="124"/>
      <c r="J561" s="124"/>
      <c r="K561" s="124"/>
      <c r="L561" s="124"/>
      <c r="M561" s="124"/>
      <c r="N561" s="124"/>
      <c r="O561" s="124"/>
      <c r="P561" s="124"/>
      <c r="Q561" s="124"/>
      <c r="R561" s="124"/>
      <c r="S561" s="124"/>
      <c r="T561" s="124"/>
      <c r="U561" s="124"/>
      <c r="V561" s="124"/>
      <c r="W561" s="124"/>
      <c r="X561" s="124"/>
      <c r="Y561" s="124"/>
      <c r="Z561" s="124"/>
      <c r="AA561" s="125"/>
      <c r="AB561" s="125"/>
      <c r="AC561" s="125"/>
      <c r="AD561" s="125"/>
      <c r="AE561" s="125"/>
      <c r="AF561" s="125"/>
      <c r="AG561" s="125"/>
      <c r="AH561" s="125"/>
      <c r="AI561" s="125"/>
      <c r="AJ561" s="125"/>
      <c r="AK561" s="125"/>
      <c r="AL561" s="125"/>
      <c r="AM561" s="125"/>
      <c r="AN561" s="125"/>
      <c r="AO561" s="125"/>
      <c r="AP561" s="125"/>
      <c r="AQ561" s="125"/>
      <c r="AR561" s="125"/>
      <c r="AS561" s="125"/>
      <c r="AT561" s="125"/>
      <c r="AU561" s="125"/>
      <c r="AV561" s="125"/>
      <c r="AW561" s="125"/>
      <c r="AX561" s="125"/>
      <c r="AY561" s="125"/>
      <c r="AZ561" s="125"/>
      <c r="BA561" s="125"/>
      <c r="BB561" s="125"/>
      <c r="BC561" s="125"/>
      <c r="BD561" s="125"/>
      <c r="BE561" s="125"/>
      <c r="BF561" s="125"/>
      <c r="BG561" s="125"/>
      <c r="BH561" s="125"/>
      <c r="BI561" s="125"/>
      <c r="BJ561" s="125"/>
      <c r="BK561" s="125"/>
      <c r="BL561" s="125"/>
      <c r="BM561" s="125"/>
      <c r="BN561" s="125"/>
      <c r="BO561" s="125"/>
      <c r="BP561" s="125"/>
      <c r="BQ561" s="125"/>
      <c r="BR561" s="125"/>
      <c r="BS561" s="125"/>
      <c r="BT561" s="125"/>
      <c r="BU561" s="125"/>
      <c r="BV561" s="125"/>
      <c r="BW561" s="125"/>
      <c r="BX561" s="125"/>
      <c r="BY561" s="125"/>
      <c r="BZ561" s="125"/>
      <c r="CA561" s="125"/>
      <c r="CB561" s="125"/>
      <c r="CC561" s="125"/>
      <c r="CD561" s="125"/>
      <c r="CE561" s="125"/>
      <c r="CF561" s="125"/>
      <c r="CG561" s="125"/>
      <c r="CH561" s="125"/>
      <c r="CI561" s="125"/>
      <c r="CJ561" s="125"/>
      <c r="CK561" s="125"/>
      <c r="CL561" s="125"/>
      <c r="CM561" s="125"/>
      <c r="CN561" s="125"/>
      <c r="CO561" s="125"/>
      <c r="CP561" s="125"/>
      <c r="CQ561" s="125"/>
    </row>
    <row r="562" spans="1:95" s="149" customFormat="1" ht="112.5">
      <c r="A562" s="135" t="s">
        <v>2359</v>
      </c>
      <c r="B562" s="136" t="s">
        <v>2360</v>
      </c>
      <c r="C562" s="157" t="s">
        <v>1431</v>
      </c>
      <c r="D562" s="138">
        <v>1320</v>
      </c>
      <c r="E562" s="138">
        <v>1510</v>
      </c>
      <c r="F562" s="123"/>
      <c r="G562" s="124"/>
      <c r="H562" s="124"/>
      <c r="I562" s="124"/>
      <c r="J562" s="124"/>
      <c r="K562" s="124"/>
      <c r="L562" s="124"/>
      <c r="M562" s="124"/>
      <c r="N562" s="124"/>
      <c r="O562" s="124"/>
      <c r="P562" s="124"/>
      <c r="Q562" s="124"/>
      <c r="R562" s="124"/>
      <c r="S562" s="124"/>
      <c r="T562" s="124"/>
      <c r="U562" s="124"/>
      <c r="V562" s="124"/>
      <c r="W562" s="124"/>
      <c r="X562" s="124"/>
      <c r="Y562" s="124"/>
      <c r="Z562" s="124"/>
      <c r="AA562" s="125"/>
      <c r="AB562" s="125"/>
      <c r="AC562" s="125"/>
      <c r="AD562" s="125"/>
      <c r="AE562" s="125"/>
      <c r="AF562" s="125"/>
      <c r="AG562" s="125"/>
      <c r="AH562" s="125"/>
      <c r="AI562" s="125"/>
      <c r="AJ562" s="125"/>
      <c r="AK562" s="125"/>
      <c r="AL562" s="125"/>
      <c r="AM562" s="125"/>
      <c r="AN562" s="125"/>
      <c r="AO562" s="125"/>
      <c r="AP562" s="125"/>
      <c r="AQ562" s="125"/>
      <c r="AR562" s="125"/>
      <c r="AS562" s="125"/>
      <c r="AT562" s="125"/>
      <c r="AU562" s="125"/>
      <c r="AV562" s="125"/>
      <c r="AW562" s="125"/>
      <c r="AX562" s="125"/>
      <c r="AY562" s="125"/>
      <c r="AZ562" s="125"/>
      <c r="BA562" s="125"/>
      <c r="BB562" s="125"/>
      <c r="BC562" s="125"/>
      <c r="BD562" s="125"/>
      <c r="BE562" s="125"/>
      <c r="BF562" s="125"/>
      <c r="BG562" s="125"/>
      <c r="BH562" s="125"/>
      <c r="BI562" s="125"/>
      <c r="BJ562" s="125"/>
      <c r="BK562" s="125"/>
      <c r="BL562" s="125"/>
      <c r="BM562" s="125"/>
      <c r="BN562" s="125"/>
      <c r="BO562" s="125"/>
      <c r="BP562" s="125"/>
      <c r="BQ562" s="125"/>
      <c r="BR562" s="125"/>
      <c r="BS562" s="125"/>
      <c r="BT562" s="125"/>
      <c r="BU562" s="125"/>
      <c r="BV562" s="125"/>
      <c r="BW562" s="125"/>
      <c r="BX562" s="125"/>
      <c r="BY562" s="125"/>
      <c r="BZ562" s="125"/>
      <c r="CA562" s="125"/>
      <c r="CB562" s="125"/>
      <c r="CC562" s="125"/>
      <c r="CD562" s="125"/>
      <c r="CE562" s="125"/>
      <c r="CF562" s="125"/>
      <c r="CG562" s="125"/>
      <c r="CH562" s="125"/>
      <c r="CI562" s="125"/>
      <c r="CJ562" s="125"/>
      <c r="CK562" s="125"/>
      <c r="CL562" s="125"/>
      <c r="CM562" s="125"/>
      <c r="CN562" s="125"/>
      <c r="CO562" s="125"/>
      <c r="CP562" s="125"/>
      <c r="CQ562" s="125"/>
    </row>
    <row r="563" spans="1:95" ht="112.5">
      <c r="A563" s="135" t="s">
        <v>2361</v>
      </c>
      <c r="B563" s="136" t="s">
        <v>2362</v>
      </c>
      <c r="C563" s="157" t="s">
        <v>1431</v>
      </c>
      <c r="D563" s="138">
        <v>1491</v>
      </c>
      <c r="E563" s="138">
        <v>1704</v>
      </c>
    </row>
    <row r="564" spans="1:95">
      <c r="A564" s="135" t="s">
        <v>2363</v>
      </c>
      <c r="B564" s="142" t="s">
        <v>2364</v>
      </c>
      <c r="C564" s="157" t="s">
        <v>1431</v>
      </c>
      <c r="D564" s="138">
        <v>5880</v>
      </c>
      <c r="E564" s="138">
        <v>6720</v>
      </c>
    </row>
    <row r="565" spans="1:95" ht="37.5">
      <c r="A565" s="135" t="s">
        <v>2365</v>
      </c>
      <c r="B565" s="136" t="s">
        <v>2366</v>
      </c>
      <c r="C565" s="157" t="s">
        <v>1431</v>
      </c>
      <c r="D565" s="138">
        <v>1316</v>
      </c>
      <c r="E565" s="138">
        <v>1504</v>
      </c>
    </row>
    <row r="566" spans="1:95">
      <c r="A566" s="135" t="s">
        <v>2367</v>
      </c>
      <c r="B566" s="136" t="s">
        <v>2368</v>
      </c>
      <c r="C566" s="158" t="s">
        <v>1431</v>
      </c>
      <c r="D566" s="138">
        <v>2420</v>
      </c>
      <c r="E566" s="138">
        <v>2765</v>
      </c>
    </row>
    <row r="567" spans="1:95" s="149" customFormat="1" ht="37.5">
      <c r="A567" s="135" t="s">
        <v>2369</v>
      </c>
      <c r="B567" s="136" t="s">
        <v>2370</v>
      </c>
      <c r="C567" s="157" t="s">
        <v>1431</v>
      </c>
      <c r="D567" s="138">
        <v>1315</v>
      </c>
      <c r="E567" s="138">
        <v>1510</v>
      </c>
      <c r="F567" s="123"/>
      <c r="G567" s="124"/>
      <c r="H567" s="124"/>
      <c r="I567" s="124"/>
      <c r="J567" s="124"/>
      <c r="K567" s="124"/>
      <c r="L567" s="124"/>
      <c r="M567" s="124"/>
      <c r="N567" s="124"/>
      <c r="O567" s="124"/>
      <c r="P567" s="124"/>
      <c r="Q567" s="124"/>
      <c r="R567" s="124"/>
      <c r="S567" s="124"/>
      <c r="T567" s="124"/>
      <c r="U567" s="124"/>
      <c r="V567" s="124"/>
      <c r="W567" s="124"/>
      <c r="X567" s="124"/>
      <c r="Y567" s="124"/>
      <c r="Z567" s="124"/>
      <c r="AA567" s="125"/>
      <c r="AB567" s="125"/>
      <c r="AC567" s="125"/>
      <c r="AD567" s="125"/>
      <c r="AE567" s="125"/>
      <c r="AF567" s="125"/>
      <c r="AG567" s="125"/>
      <c r="AH567" s="125"/>
      <c r="AI567" s="125"/>
      <c r="AJ567" s="125"/>
      <c r="AK567" s="125"/>
      <c r="AL567" s="125"/>
      <c r="AM567" s="125"/>
      <c r="AN567" s="125"/>
      <c r="AO567" s="125"/>
      <c r="AP567" s="125"/>
      <c r="AQ567" s="125"/>
      <c r="AR567" s="125"/>
      <c r="AS567" s="125"/>
      <c r="AT567" s="125"/>
      <c r="AU567" s="125"/>
      <c r="AV567" s="125"/>
      <c r="AW567" s="125"/>
      <c r="AX567" s="125"/>
      <c r="AY567" s="125"/>
      <c r="AZ567" s="125"/>
      <c r="BA567" s="125"/>
      <c r="BB567" s="125"/>
      <c r="BC567" s="125"/>
      <c r="BD567" s="125"/>
      <c r="BE567" s="125"/>
      <c r="BF567" s="125"/>
      <c r="BG567" s="125"/>
      <c r="BH567" s="125"/>
      <c r="BI567" s="125"/>
      <c r="BJ567" s="125"/>
      <c r="BK567" s="125"/>
      <c r="BL567" s="125"/>
      <c r="BM567" s="125"/>
      <c r="BN567" s="125"/>
      <c r="BO567" s="125"/>
      <c r="BP567" s="125"/>
      <c r="BQ567" s="125"/>
      <c r="BR567" s="125"/>
      <c r="BS567" s="125"/>
      <c r="BT567" s="125"/>
      <c r="BU567" s="125"/>
      <c r="BV567" s="125"/>
      <c r="BW567" s="125"/>
      <c r="BX567" s="125"/>
      <c r="BY567" s="125"/>
      <c r="BZ567" s="125"/>
      <c r="CA567" s="125"/>
      <c r="CB567" s="125"/>
      <c r="CC567" s="125"/>
      <c r="CD567" s="125"/>
      <c r="CE567" s="125"/>
      <c r="CF567" s="125"/>
      <c r="CG567" s="125"/>
      <c r="CH567" s="125"/>
      <c r="CI567" s="125"/>
      <c r="CJ567" s="125"/>
      <c r="CK567" s="125"/>
      <c r="CL567" s="125"/>
      <c r="CM567" s="125"/>
      <c r="CN567" s="125"/>
      <c r="CO567" s="125"/>
      <c r="CP567" s="125"/>
      <c r="CQ567" s="125"/>
    </row>
    <row r="568" spans="1:95" s="134" customFormat="1">
      <c r="A568" s="135" t="s">
        <v>2371</v>
      </c>
      <c r="B568" s="136" t="s">
        <v>2372</v>
      </c>
      <c r="C568" s="157" t="s">
        <v>1431</v>
      </c>
      <c r="D568" s="138">
        <v>5607</v>
      </c>
      <c r="E568" s="138">
        <v>6408</v>
      </c>
      <c r="F568" s="123"/>
      <c r="G568" s="124"/>
      <c r="H568" s="124"/>
      <c r="I568" s="124"/>
      <c r="J568" s="124"/>
      <c r="K568" s="124"/>
      <c r="L568" s="124"/>
      <c r="M568" s="124"/>
      <c r="N568" s="124"/>
      <c r="O568" s="124"/>
      <c r="P568" s="124"/>
      <c r="Q568" s="124"/>
      <c r="R568" s="124"/>
      <c r="S568" s="124"/>
      <c r="T568" s="124"/>
      <c r="U568" s="124"/>
      <c r="V568" s="124"/>
      <c r="W568" s="124"/>
      <c r="X568" s="124"/>
      <c r="Y568" s="124"/>
      <c r="Z568" s="124"/>
      <c r="AA568" s="125"/>
      <c r="AB568" s="125"/>
      <c r="AC568" s="125"/>
      <c r="AD568" s="125"/>
      <c r="AE568" s="125"/>
      <c r="AF568" s="125"/>
      <c r="AG568" s="125"/>
      <c r="AH568" s="125"/>
      <c r="AI568" s="125"/>
      <c r="AJ568" s="125"/>
      <c r="AK568" s="125"/>
      <c r="AL568" s="125"/>
      <c r="AM568" s="125"/>
      <c r="AN568" s="125"/>
      <c r="AO568" s="125"/>
      <c r="AP568" s="125"/>
      <c r="AQ568" s="125"/>
      <c r="AR568" s="125"/>
      <c r="AS568" s="125"/>
      <c r="AT568" s="125"/>
      <c r="AU568" s="125"/>
      <c r="AV568" s="125"/>
      <c r="AW568" s="125"/>
      <c r="AX568" s="125"/>
      <c r="AY568" s="125"/>
      <c r="AZ568" s="125"/>
      <c r="BA568" s="125"/>
      <c r="BB568" s="125"/>
      <c r="BC568" s="125"/>
      <c r="BD568" s="125"/>
      <c r="BE568" s="125"/>
      <c r="BF568" s="125"/>
      <c r="BG568" s="125"/>
      <c r="BH568" s="125"/>
      <c r="BI568" s="125"/>
      <c r="BJ568" s="125"/>
      <c r="BK568" s="125"/>
      <c r="BL568" s="125"/>
      <c r="BM568" s="125"/>
      <c r="BN568" s="125"/>
      <c r="BO568" s="125"/>
      <c r="BP568" s="125"/>
      <c r="BQ568" s="125"/>
      <c r="BR568" s="125"/>
      <c r="BS568" s="125"/>
      <c r="BT568" s="125"/>
      <c r="BU568" s="125"/>
      <c r="BV568" s="125"/>
      <c r="BW568" s="125"/>
      <c r="BX568" s="125"/>
      <c r="BY568" s="125"/>
      <c r="BZ568" s="125"/>
      <c r="CA568" s="125"/>
      <c r="CB568" s="125"/>
      <c r="CC568" s="125"/>
      <c r="CD568" s="125"/>
      <c r="CE568" s="125"/>
      <c r="CF568" s="125"/>
      <c r="CG568" s="125"/>
      <c r="CH568" s="125"/>
      <c r="CI568" s="125"/>
      <c r="CJ568" s="125"/>
      <c r="CK568" s="125"/>
      <c r="CL568" s="125"/>
      <c r="CM568" s="125"/>
      <c r="CN568" s="125"/>
      <c r="CO568" s="125"/>
      <c r="CP568" s="125"/>
      <c r="CQ568" s="125"/>
    </row>
    <row r="569" spans="1:95" s="149" customFormat="1">
      <c r="A569" s="388" t="s">
        <v>2373</v>
      </c>
      <c r="B569" s="389"/>
      <c r="C569" s="389"/>
      <c r="D569" s="389"/>
      <c r="E569" s="389"/>
      <c r="F569" s="123"/>
      <c r="G569" s="124"/>
      <c r="H569" s="124"/>
      <c r="I569" s="124"/>
      <c r="J569" s="124"/>
      <c r="K569" s="124"/>
      <c r="L569" s="124"/>
      <c r="M569" s="124"/>
      <c r="N569" s="124"/>
      <c r="O569" s="124"/>
      <c r="P569" s="124"/>
      <c r="Q569" s="124"/>
      <c r="R569" s="124"/>
      <c r="S569" s="124"/>
      <c r="T569" s="124"/>
      <c r="U569" s="124"/>
      <c r="V569" s="124"/>
      <c r="W569" s="124"/>
      <c r="X569" s="124"/>
      <c r="Y569" s="124"/>
      <c r="Z569" s="124"/>
      <c r="AA569" s="125"/>
      <c r="AB569" s="125"/>
      <c r="AC569" s="125"/>
      <c r="AD569" s="125"/>
      <c r="AE569" s="125"/>
      <c r="AF569" s="125"/>
      <c r="AG569" s="125"/>
      <c r="AH569" s="125"/>
      <c r="AI569" s="125"/>
      <c r="AJ569" s="125"/>
      <c r="AK569" s="125"/>
      <c r="AL569" s="125"/>
      <c r="AM569" s="125"/>
      <c r="AN569" s="125"/>
      <c r="AO569" s="125"/>
      <c r="AP569" s="125"/>
      <c r="AQ569" s="125"/>
      <c r="AR569" s="125"/>
      <c r="AS569" s="125"/>
      <c r="AT569" s="125"/>
      <c r="AU569" s="125"/>
      <c r="AV569" s="125"/>
      <c r="AW569" s="125"/>
      <c r="AX569" s="125"/>
      <c r="AY569" s="125"/>
      <c r="AZ569" s="125"/>
      <c r="BA569" s="125"/>
      <c r="BB569" s="125"/>
      <c r="BC569" s="125"/>
      <c r="BD569" s="125"/>
      <c r="BE569" s="125"/>
      <c r="BF569" s="125"/>
      <c r="BG569" s="125"/>
      <c r="BH569" s="125"/>
      <c r="BI569" s="125"/>
      <c r="BJ569" s="125"/>
      <c r="BK569" s="125"/>
      <c r="BL569" s="125"/>
      <c r="BM569" s="125"/>
      <c r="BN569" s="125"/>
      <c r="BO569" s="125"/>
      <c r="BP569" s="125"/>
      <c r="BQ569" s="125"/>
      <c r="BR569" s="125"/>
      <c r="BS569" s="125"/>
      <c r="BT569" s="125"/>
      <c r="BU569" s="125"/>
      <c r="BV569" s="125"/>
      <c r="BW569" s="125"/>
      <c r="BX569" s="125"/>
      <c r="BY569" s="125"/>
      <c r="BZ569" s="125"/>
      <c r="CA569" s="125"/>
      <c r="CB569" s="125"/>
      <c r="CC569" s="125"/>
      <c r="CD569" s="125"/>
      <c r="CE569" s="125"/>
      <c r="CF569" s="125"/>
      <c r="CG569" s="125"/>
      <c r="CH569" s="125"/>
      <c r="CI569" s="125"/>
      <c r="CJ569" s="125"/>
      <c r="CK569" s="125"/>
      <c r="CL569" s="125"/>
      <c r="CM569" s="125"/>
      <c r="CN569" s="125"/>
      <c r="CO569" s="125"/>
      <c r="CP569" s="125"/>
      <c r="CQ569" s="125"/>
    </row>
    <row r="570" spans="1:95" s="149" customFormat="1" ht="37.5">
      <c r="A570" s="135" t="s">
        <v>2374</v>
      </c>
      <c r="B570" s="142" t="s">
        <v>2375</v>
      </c>
      <c r="C570" s="157" t="s">
        <v>1431</v>
      </c>
      <c r="D570" s="138">
        <v>1490</v>
      </c>
      <c r="E570" s="138">
        <v>1700</v>
      </c>
      <c r="F570" s="123"/>
      <c r="G570" s="124"/>
      <c r="H570" s="124"/>
      <c r="I570" s="124"/>
      <c r="J570" s="124"/>
      <c r="K570" s="124"/>
      <c r="L570" s="124"/>
      <c r="M570" s="124"/>
      <c r="N570" s="124"/>
      <c r="O570" s="124"/>
      <c r="P570" s="124"/>
      <c r="Q570" s="124"/>
      <c r="R570" s="124"/>
      <c r="S570" s="124"/>
      <c r="T570" s="124"/>
      <c r="U570" s="124"/>
      <c r="V570" s="124"/>
      <c r="W570" s="124"/>
      <c r="X570" s="124"/>
      <c r="Y570" s="124"/>
      <c r="Z570" s="124"/>
      <c r="AA570" s="125"/>
      <c r="AB570" s="125"/>
      <c r="AC570" s="125"/>
      <c r="AD570" s="125"/>
      <c r="AE570" s="125"/>
      <c r="AF570" s="125"/>
      <c r="AG570" s="125"/>
      <c r="AH570" s="125"/>
      <c r="AI570" s="125"/>
      <c r="AJ570" s="125"/>
      <c r="AK570" s="125"/>
      <c r="AL570" s="125"/>
      <c r="AM570" s="125"/>
      <c r="AN570" s="125"/>
      <c r="AO570" s="125"/>
      <c r="AP570" s="125"/>
      <c r="AQ570" s="125"/>
      <c r="AR570" s="125"/>
      <c r="AS570" s="125"/>
      <c r="AT570" s="125"/>
      <c r="AU570" s="125"/>
      <c r="AV570" s="125"/>
      <c r="AW570" s="125"/>
      <c r="AX570" s="125"/>
      <c r="AY570" s="125"/>
      <c r="AZ570" s="125"/>
      <c r="BA570" s="125"/>
      <c r="BB570" s="125"/>
      <c r="BC570" s="125"/>
      <c r="BD570" s="125"/>
      <c r="BE570" s="125"/>
      <c r="BF570" s="125"/>
      <c r="BG570" s="125"/>
      <c r="BH570" s="125"/>
      <c r="BI570" s="125"/>
      <c r="BJ570" s="125"/>
      <c r="BK570" s="125"/>
      <c r="BL570" s="125"/>
      <c r="BM570" s="125"/>
      <c r="BN570" s="125"/>
      <c r="BO570" s="125"/>
      <c r="BP570" s="125"/>
      <c r="BQ570" s="125"/>
      <c r="BR570" s="125"/>
      <c r="BS570" s="125"/>
      <c r="BT570" s="125"/>
      <c r="BU570" s="125"/>
      <c r="BV570" s="125"/>
      <c r="BW570" s="125"/>
      <c r="BX570" s="125"/>
      <c r="BY570" s="125"/>
      <c r="BZ570" s="125"/>
      <c r="CA570" s="125"/>
      <c r="CB570" s="125"/>
      <c r="CC570" s="125"/>
      <c r="CD570" s="125"/>
      <c r="CE570" s="125"/>
      <c r="CF570" s="125"/>
      <c r="CG570" s="125"/>
      <c r="CH570" s="125"/>
      <c r="CI570" s="125"/>
      <c r="CJ570" s="125"/>
      <c r="CK570" s="125"/>
      <c r="CL570" s="125"/>
      <c r="CM570" s="125"/>
      <c r="CN570" s="125"/>
      <c r="CO570" s="125"/>
      <c r="CP570" s="125"/>
      <c r="CQ570" s="125"/>
    </row>
    <row r="571" spans="1:95" s="149" customFormat="1" ht="37.5">
      <c r="A571" s="135" t="s">
        <v>2376</v>
      </c>
      <c r="B571" s="142" t="s">
        <v>2377</v>
      </c>
      <c r="C571" s="157" t="s">
        <v>1431</v>
      </c>
      <c r="D571" s="138">
        <v>2082.5</v>
      </c>
      <c r="E571" s="138">
        <v>2380</v>
      </c>
      <c r="F571" s="123"/>
      <c r="G571" s="124"/>
      <c r="H571" s="124"/>
      <c r="I571" s="124"/>
      <c r="J571" s="124"/>
      <c r="K571" s="124"/>
      <c r="L571" s="124"/>
      <c r="M571" s="124"/>
      <c r="N571" s="124"/>
      <c r="O571" s="124"/>
      <c r="P571" s="124"/>
      <c r="Q571" s="124"/>
      <c r="R571" s="124"/>
      <c r="S571" s="124"/>
      <c r="T571" s="124"/>
      <c r="U571" s="124"/>
      <c r="V571" s="124"/>
      <c r="W571" s="124"/>
      <c r="X571" s="124"/>
      <c r="Y571" s="124"/>
      <c r="Z571" s="124"/>
      <c r="AA571" s="125"/>
      <c r="AB571" s="125"/>
      <c r="AC571" s="125"/>
      <c r="AD571" s="125"/>
      <c r="AE571" s="125"/>
      <c r="AF571" s="125"/>
      <c r="AG571" s="125"/>
      <c r="AH571" s="125"/>
      <c r="AI571" s="125"/>
      <c r="AJ571" s="125"/>
      <c r="AK571" s="125"/>
      <c r="AL571" s="125"/>
      <c r="AM571" s="125"/>
      <c r="AN571" s="125"/>
      <c r="AO571" s="125"/>
      <c r="AP571" s="125"/>
      <c r="AQ571" s="125"/>
      <c r="AR571" s="125"/>
      <c r="AS571" s="125"/>
      <c r="AT571" s="125"/>
      <c r="AU571" s="125"/>
      <c r="AV571" s="125"/>
      <c r="AW571" s="125"/>
      <c r="AX571" s="125"/>
      <c r="AY571" s="125"/>
      <c r="AZ571" s="125"/>
      <c r="BA571" s="125"/>
      <c r="BB571" s="125"/>
      <c r="BC571" s="125"/>
      <c r="BD571" s="125"/>
      <c r="BE571" s="125"/>
      <c r="BF571" s="125"/>
      <c r="BG571" s="125"/>
      <c r="BH571" s="125"/>
      <c r="BI571" s="125"/>
      <c r="BJ571" s="125"/>
      <c r="BK571" s="125"/>
      <c r="BL571" s="125"/>
      <c r="BM571" s="125"/>
      <c r="BN571" s="125"/>
      <c r="BO571" s="125"/>
      <c r="BP571" s="125"/>
      <c r="BQ571" s="125"/>
      <c r="BR571" s="125"/>
      <c r="BS571" s="125"/>
      <c r="BT571" s="125"/>
      <c r="BU571" s="125"/>
      <c r="BV571" s="125"/>
      <c r="BW571" s="125"/>
      <c r="BX571" s="125"/>
      <c r="BY571" s="125"/>
      <c r="BZ571" s="125"/>
      <c r="CA571" s="125"/>
      <c r="CB571" s="125"/>
      <c r="CC571" s="125"/>
      <c r="CD571" s="125"/>
      <c r="CE571" s="125"/>
      <c r="CF571" s="125"/>
      <c r="CG571" s="125"/>
      <c r="CH571" s="125"/>
      <c r="CI571" s="125"/>
      <c r="CJ571" s="125"/>
      <c r="CK571" s="125"/>
      <c r="CL571" s="125"/>
      <c r="CM571" s="125"/>
      <c r="CN571" s="125"/>
      <c r="CO571" s="125"/>
      <c r="CP571" s="125"/>
      <c r="CQ571" s="125"/>
    </row>
    <row r="572" spans="1:95" s="149" customFormat="1" ht="37.5">
      <c r="A572" s="135" t="s">
        <v>2378</v>
      </c>
      <c r="B572" s="142" t="s">
        <v>2379</v>
      </c>
      <c r="C572" s="157" t="s">
        <v>1431</v>
      </c>
      <c r="D572" s="138">
        <v>1490</v>
      </c>
      <c r="E572" s="138">
        <v>1700</v>
      </c>
      <c r="F572" s="123"/>
      <c r="G572" s="124"/>
      <c r="H572" s="124"/>
      <c r="I572" s="124"/>
      <c r="J572" s="124"/>
      <c r="K572" s="124"/>
      <c r="L572" s="124"/>
      <c r="M572" s="124"/>
      <c r="N572" s="124"/>
      <c r="O572" s="124"/>
      <c r="P572" s="124"/>
      <c r="Q572" s="124"/>
      <c r="R572" s="124"/>
      <c r="S572" s="124"/>
      <c r="T572" s="124"/>
      <c r="U572" s="124"/>
      <c r="V572" s="124"/>
      <c r="W572" s="124"/>
      <c r="X572" s="124"/>
      <c r="Y572" s="124"/>
      <c r="Z572" s="124"/>
      <c r="AA572" s="125"/>
      <c r="AB572" s="125"/>
      <c r="AC572" s="125"/>
      <c r="AD572" s="125"/>
      <c r="AE572" s="125"/>
      <c r="AF572" s="125"/>
      <c r="AG572" s="125"/>
      <c r="AH572" s="125"/>
      <c r="AI572" s="125"/>
      <c r="AJ572" s="125"/>
      <c r="AK572" s="125"/>
      <c r="AL572" s="125"/>
      <c r="AM572" s="125"/>
      <c r="AN572" s="125"/>
      <c r="AO572" s="125"/>
      <c r="AP572" s="125"/>
      <c r="AQ572" s="125"/>
      <c r="AR572" s="125"/>
      <c r="AS572" s="125"/>
      <c r="AT572" s="125"/>
      <c r="AU572" s="125"/>
      <c r="AV572" s="125"/>
      <c r="AW572" s="125"/>
      <c r="AX572" s="125"/>
      <c r="AY572" s="125"/>
      <c r="AZ572" s="125"/>
      <c r="BA572" s="125"/>
      <c r="BB572" s="125"/>
      <c r="BC572" s="125"/>
      <c r="BD572" s="125"/>
      <c r="BE572" s="125"/>
      <c r="BF572" s="125"/>
      <c r="BG572" s="125"/>
      <c r="BH572" s="125"/>
      <c r="BI572" s="125"/>
      <c r="BJ572" s="125"/>
      <c r="BK572" s="125"/>
      <c r="BL572" s="125"/>
      <c r="BM572" s="125"/>
      <c r="BN572" s="125"/>
      <c r="BO572" s="125"/>
      <c r="BP572" s="125"/>
      <c r="BQ572" s="125"/>
      <c r="BR572" s="125"/>
      <c r="BS572" s="125"/>
      <c r="BT572" s="125"/>
      <c r="BU572" s="125"/>
      <c r="BV572" s="125"/>
      <c r="BW572" s="125"/>
      <c r="BX572" s="125"/>
      <c r="BY572" s="125"/>
      <c r="BZ572" s="125"/>
      <c r="CA572" s="125"/>
      <c r="CB572" s="125"/>
      <c r="CC572" s="125"/>
      <c r="CD572" s="125"/>
      <c r="CE572" s="125"/>
      <c r="CF572" s="125"/>
      <c r="CG572" s="125"/>
      <c r="CH572" s="125"/>
      <c r="CI572" s="125"/>
      <c r="CJ572" s="125"/>
      <c r="CK572" s="125"/>
      <c r="CL572" s="125"/>
      <c r="CM572" s="125"/>
      <c r="CN572" s="125"/>
      <c r="CO572" s="125"/>
      <c r="CP572" s="125"/>
      <c r="CQ572" s="125"/>
    </row>
    <row r="573" spans="1:95" s="134" customFormat="1" ht="37.5">
      <c r="A573" s="135" t="s">
        <v>2380</v>
      </c>
      <c r="B573" s="142" t="s">
        <v>2381</v>
      </c>
      <c r="C573" s="157" t="s">
        <v>1431</v>
      </c>
      <c r="D573" s="138">
        <v>1490</v>
      </c>
      <c r="E573" s="138">
        <v>1700</v>
      </c>
      <c r="F573" s="123"/>
      <c r="G573" s="124"/>
      <c r="H573" s="124"/>
      <c r="I573" s="124"/>
      <c r="J573" s="124"/>
      <c r="K573" s="124"/>
      <c r="L573" s="124"/>
      <c r="M573" s="124"/>
      <c r="N573" s="124"/>
      <c r="O573" s="124"/>
      <c r="P573" s="124"/>
      <c r="Q573" s="124"/>
      <c r="R573" s="124"/>
      <c r="S573" s="124"/>
      <c r="T573" s="124"/>
      <c r="U573" s="124"/>
      <c r="V573" s="124"/>
      <c r="W573" s="124"/>
      <c r="X573" s="124"/>
      <c r="Y573" s="124"/>
      <c r="Z573" s="124"/>
      <c r="AA573" s="125"/>
      <c r="AB573" s="125"/>
      <c r="AC573" s="125"/>
      <c r="AD573" s="125"/>
      <c r="AE573" s="125"/>
      <c r="AF573" s="125"/>
      <c r="AG573" s="125"/>
      <c r="AH573" s="125"/>
      <c r="AI573" s="125"/>
      <c r="AJ573" s="125"/>
      <c r="AK573" s="125"/>
      <c r="AL573" s="125"/>
      <c r="AM573" s="125"/>
      <c r="AN573" s="125"/>
      <c r="AO573" s="125"/>
      <c r="AP573" s="125"/>
      <c r="AQ573" s="125"/>
      <c r="AR573" s="125"/>
      <c r="AS573" s="125"/>
      <c r="AT573" s="125"/>
      <c r="AU573" s="125"/>
      <c r="AV573" s="125"/>
      <c r="AW573" s="125"/>
      <c r="AX573" s="125"/>
      <c r="AY573" s="125"/>
      <c r="AZ573" s="125"/>
      <c r="BA573" s="125"/>
      <c r="BB573" s="125"/>
      <c r="BC573" s="125"/>
      <c r="BD573" s="125"/>
      <c r="BE573" s="125"/>
      <c r="BF573" s="125"/>
      <c r="BG573" s="125"/>
      <c r="BH573" s="125"/>
      <c r="BI573" s="125"/>
      <c r="BJ573" s="125"/>
      <c r="BK573" s="125"/>
      <c r="BL573" s="125"/>
      <c r="BM573" s="125"/>
      <c r="BN573" s="125"/>
      <c r="BO573" s="125"/>
      <c r="BP573" s="125"/>
      <c r="BQ573" s="125"/>
      <c r="BR573" s="125"/>
      <c r="BS573" s="125"/>
      <c r="BT573" s="125"/>
      <c r="BU573" s="125"/>
      <c r="BV573" s="125"/>
      <c r="BW573" s="125"/>
      <c r="BX573" s="125"/>
      <c r="BY573" s="125"/>
      <c r="BZ573" s="125"/>
      <c r="CA573" s="125"/>
      <c r="CB573" s="125"/>
      <c r="CC573" s="125"/>
      <c r="CD573" s="125"/>
      <c r="CE573" s="125"/>
      <c r="CF573" s="125"/>
      <c r="CG573" s="125"/>
      <c r="CH573" s="125"/>
      <c r="CI573" s="125"/>
      <c r="CJ573" s="125"/>
      <c r="CK573" s="125"/>
      <c r="CL573" s="125"/>
      <c r="CM573" s="125"/>
      <c r="CN573" s="125"/>
      <c r="CO573" s="125"/>
      <c r="CP573" s="125"/>
      <c r="CQ573" s="125"/>
    </row>
    <row r="574" spans="1:95">
      <c r="A574" s="383" t="s">
        <v>2382</v>
      </c>
      <c r="B574" s="383"/>
      <c r="C574" s="383"/>
      <c r="D574" s="383"/>
      <c r="E574" s="383"/>
    </row>
    <row r="575" spans="1:95">
      <c r="A575" s="135" t="s">
        <v>2383</v>
      </c>
      <c r="B575" s="140" t="s">
        <v>2384</v>
      </c>
      <c r="C575" s="157" t="s">
        <v>1431</v>
      </c>
      <c r="D575" s="138">
        <v>2663.5</v>
      </c>
      <c r="E575" s="138">
        <v>3044</v>
      </c>
    </row>
    <row r="576" spans="1:95" s="134" customFormat="1">
      <c r="A576" s="135" t="s">
        <v>2385</v>
      </c>
      <c r="B576" s="140" t="s">
        <v>2386</v>
      </c>
      <c r="C576" s="157" t="s">
        <v>1431</v>
      </c>
      <c r="D576" s="138">
        <v>1113</v>
      </c>
      <c r="E576" s="138">
        <v>1272</v>
      </c>
      <c r="F576" s="123"/>
      <c r="G576" s="124"/>
      <c r="H576" s="124"/>
      <c r="I576" s="124"/>
      <c r="J576" s="124"/>
      <c r="K576" s="124"/>
      <c r="L576" s="124"/>
      <c r="M576" s="124"/>
      <c r="N576" s="124"/>
      <c r="O576" s="124"/>
      <c r="P576" s="124"/>
      <c r="Q576" s="124"/>
      <c r="R576" s="124"/>
      <c r="S576" s="124"/>
      <c r="T576" s="124"/>
      <c r="U576" s="124"/>
      <c r="V576" s="124"/>
      <c r="W576" s="124"/>
      <c r="X576" s="124"/>
      <c r="Y576" s="124"/>
      <c r="Z576" s="124"/>
      <c r="AA576" s="125"/>
      <c r="AB576" s="125"/>
      <c r="AC576" s="125"/>
      <c r="AD576" s="125"/>
      <c r="AE576" s="125"/>
      <c r="AF576" s="125"/>
      <c r="AG576" s="125"/>
      <c r="AH576" s="125"/>
      <c r="AI576" s="125"/>
      <c r="AJ576" s="125"/>
      <c r="AK576" s="125"/>
      <c r="AL576" s="125"/>
      <c r="AM576" s="125"/>
      <c r="AN576" s="125"/>
      <c r="AO576" s="125"/>
      <c r="AP576" s="125"/>
      <c r="AQ576" s="125"/>
      <c r="AR576" s="125"/>
      <c r="AS576" s="125"/>
      <c r="AT576" s="125"/>
      <c r="AU576" s="125"/>
      <c r="AV576" s="125"/>
      <c r="AW576" s="125"/>
      <c r="AX576" s="125"/>
      <c r="AY576" s="125"/>
      <c r="AZ576" s="125"/>
      <c r="BA576" s="125"/>
      <c r="BB576" s="125"/>
      <c r="BC576" s="125"/>
      <c r="BD576" s="125"/>
      <c r="BE576" s="125"/>
      <c r="BF576" s="125"/>
      <c r="BG576" s="125"/>
      <c r="BH576" s="125"/>
      <c r="BI576" s="125"/>
      <c r="BJ576" s="125"/>
      <c r="BK576" s="125"/>
      <c r="BL576" s="125"/>
      <c r="BM576" s="125"/>
      <c r="BN576" s="125"/>
      <c r="BO576" s="125"/>
      <c r="BP576" s="125"/>
      <c r="BQ576" s="125"/>
      <c r="BR576" s="125"/>
      <c r="BS576" s="125"/>
      <c r="BT576" s="125"/>
      <c r="BU576" s="125"/>
      <c r="BV576" s="125"/>
      <c r="BW576" s="125"/>
      <c r="BX576" s="125"/>
      <c r="BY576" s="125"/>
      <c r="BZ576" s="125"/>
      <c r="CA576" s="125"/>
      <c r="CB576" s="125"/>
      <c r="CC576" s="125"/>
      <c r="CD576" s="125"/>
      <c r="CE576" s="125"/>
      <c r="CF576" s="125"/>
      <c r="CG576" s="125"/>
      <c r="CH576" s="125"/>
      <c r="CI576" s="125"/>
      <c r="CJ576" s="125"/>
      <c r="CK576" s="125"/>
      <c r="CL576" s="125"/>
      <c r="CM576" s="125"/>
      <c r="CN576" s="125"/>
      <c r="CO576" s="125"/>
      <c r="CP576" s="125"/>
      <c r="CQ576" s="125"/>
    </row>
    <row r="577" spans="1:95">
      <c r="A577" s="378" t="s">
        <v>2387</v>
      </c>
      <c r="B577" s="379"/>
      <c r="C577" s="379"/>
      <c r="D577" s="379"/>
      <c r="E577" s="379"/>
    </row>
    <row r="578" spans="1:95">
      <c r="A578" s="376" t="s">
        <v>2388</v>
      </c>
      <c r="B578" s="377"/>
      <c r="C578" s="377"/>
      <c r="D578" s="377"/>
      <c r="E578" s="377"/>
    </row>
    <row r="579" spans="1:95">
      <c r="A579" s="135" t="s">
        <v>2389</v>
      </c>
      <c r="B579" s="136" t="s">
        <v>2390</v>
      </c>
      <c r="C579" s="139" t="s">
        <v>1420</v>
      </c>
      <c r="D579" s="138">
        <v>269.5</v>
      </c>
      <c r="E579" s="138">
        <v>308</v>
      </c>
    </row>
    <row r="580" spans="1:95">
      <c r="A580" s="135" t="s">
        <v>2391</v>
      </c>
      <c r="B580" s="136" t="s">
        <v>2392</v>
      </c>
      <c r="C580" s="139" t="s">
        <v>1420</v>
      </c>
      <c r="D580" s="138">
        <v>269.5</v>
      </c>
      <c r="E580" s="138">
        <v>308</v>
      </c>
    </row>
    <row r="581" spans="1:95">
      <c r="A581" s="135" t="s">
        <v>2393</v>
      </c>
      <c r="B581" s="136" t="s">
        <v>2394</v>
      </c>
      <c r="C581" s="139" t="s">
        <v>1420</v>
      </c>
      <c r="D581" s="138">
        <v>220</v>
      </c>
      <c r="E581" s="138">
        <v>250</v>
      </c>
    </row>
    <row r="582" spans="1:95">
      <c r="A582" s="135" t="s">
        <v>2395</v>
      </c>
      <c r="B582" s="136" t="s">
        <v>2396</v>
      </c>
      <c r="C582" s="139" t="s">
        <v>1420</v>
      </c>
      <c r="D582" s="138">
        <v>220</v>
      </c>
      <c r="E582" s="138">
        <v>250</v>
      </c>
    </row>
    <row r="583" spans="1:95">
      <c r="A583" s="135" t="s">
        <v>2397</v>
      </c>
      <c r="B583" s="136" t="s">
        <v>2398</v>
      </c>
      <c r="C583" s="139" t="s">
        <v>1420</v>
      </c>
      <c r="D583" s="138">
        <v>220</v>
      </c>
      <c r="E583" s="138">
        <v>250</v>
      </c>
    </row>
    <row r="584" spans="1:95">
      <c r="A584" s="135" t="s">
        <v>2399</v>
      </c>
      <c r="B584" s="136" t="s">
        <v>2400</v>
      </c>
      <c r="C584" s="139" t="s">
        <v>1420</v>
      </c>
      <c r="D584" s="138">
        <v>350</v>
      </c>
      <c r="E584" s="138">
        <v>400</v>
      </c>
    </row>
    <row r="585" spans="1:95">
      <c r="A585" s="135" t="s">
        <v>2401</v>
      </c>
      <c r="B585" s="136" t="s">
        <v>2402</v>
      </c>
      <c r="C585" s="139" t="s">
        <v>1420</v>
      </c>
      <c r="D585" s="138">
        <v>1010</v>
      </c>
      <c r="E585" s="138">
        <v>1150</v>
      </c>
    </row>
    <row r="586" spans="1:95">
      <c r="A586" s="135" t="s">
        <v>2403</v>
      </c>
      <c r="B586" s="136" t="s">
        <v>2404</v>
      </c>
      <c r="C586" s="139" t="s">
        <v>1420</v>
      </c>
      <c r="D586" s="138">
        <v>482.99999999999994</v>
      </c>
      <c r="E586" s="138">
        <v>552</v>
      </c>
    </row>
    <row r="587" spans="1:95" s="149" customFormat="1">
      <c r="A587" s="135" t="s">
        <v>2405</v>
      </c>
      <c r="B587" s="136" t="s">
        <v>2406</v>
      </c>
      <c r="C587" s="137" t="s">
        <v>1420</v>
      </c>
      <c r="D587" s="138">
        <v>693</v>
      </c>
      <c r="E587" s="138">
        <v>792</v>
      </c>
      <c r="F587" s="123"/>
      <c r="G587" s="124"/>
      <c r="H587" s="124"/>
      <c r="I587" s="124"/>
      <c r="J587" s="124"/>
      <c r="K587" s="124"/>
      <c r="L587" s="124"/>
      <c r="M587" s="124"/>
      <c r="N587" s="124"/>
      <c r="O587" s="124"/>
      <c r="P587" s="124"/>
      <c r="Q587" s="124"/>
      <c r="R587" s="124"/>
      <c r="S587" s="124"/>
      <c r="T587" s="124"/>
      <c r="U587" s="124"/>
      <c r="V587" s="124"/>
      <c r="W587" s="124"/>
      <c r="X587" s="124"/>
      <c r="Y587" s="124"/>
      <c r="Z587" s="124"/>
      <c r="AA587" s="125"/>
      <c r="AB587" s="125"/>
      <c r="AC587" s="125"/>
      <c r="AD587" s="125"/>
      <c r="AE587" s="125"/>
      <c r="AF587" s="125"/>
      <c r="AG587" s="125"/>
      <c r="AH587" s="125"/>
      <c r="AI587" s="125"/>
      <c r="AJ587" s="125"/>
      <c r="AK587" s="125"/>
      <c r="AL587" s="125"/>
      <c r="AM587" s="125"/>
      <c r="AN587" s="125"/>
      <c r="AO587" s="125"/>
      <c r="AP587" s="125"/>
      <c r="AQ587" s="125"/>
      <c r="AR587" s="125"/>
      <c r="AS587" s="125"/>
      <c r="AT587" s="125"/>
      <c r="AU587" s="125"/>
      <c r="AV587" s="125"/>
      <c r="AW587" s="125"/>
      <c r="AX587" s="125"/>
      <c r="AY587" s="125"/>
      <c r="AZ587" s="125"/>
      <c r="BA587" s="125"/>
      <c r="BB587" s="125"/>
      <c r="BC587" s="125"/>
      <c r="BD587" s="125"/>
      <c r="BE587" s="125"/>
      <c r="BF587" s="125"/>
      <c r="BG587" s="125"/>
      <c r="BH587" s="125"/>
      <c r="BI587" s="125"/>
      <c r="BJ587" s="125"/>
      <c r="BK587" s="125"/>
      <c r="BL587" s="125"/>
      <c r="BM587" s="125"/>
      <c r="BN587" s="125"/>
      <c r="BO587" s="125"/>
      <c r="BP587" s="125"/>
      <c r="BQ587" s="125"/>
      <c r="BR587" s="125"/>
      <c r="BS587" s="125"/>
      <c r="BT587" s="125"/>
      <c r="BU587" s="125"/>
      <c r="BV587" s="125"/>
      <c r="BW587" s="125"/>
      <c r="BX587" s="125"/>
      <c r="BY587" s="125"/>
      <c r="BZ587" s="125"/>
      <c r="CA587" s="125"/>
      <c r="CB587" s="125"/>
      <c r="CC587" s="125"/>
      <c r="CD587" s="125"/>
      <c r="CE587" s="125"/>
      <c r="CF587" s="125"/>
      <c r="CG587" s="125"/>
      <c r="CH587" s="125"/>
      <c r="CI587" s="125"/>
      <c r="CJ587" s="125"/>
      <c r="CK587" s="125"/>
      <c r="CL587" s="125"/>
      <c r="CM587" s="125"/>
      <c r="CN587" s="125"/>
      <c r="CO587" s="125"/>
      <c r="CP587" s="125"/>
      <c r="CQ587" s="125"/>
    </row>
    <row r="588" spans="1:95">
      <c r="A588" s="135" t="s">
        <v>2407</v>
      </c>
      <c r="B588" s="136" t="s">
        <v>2408</v>
      </c>
      <c r="C588" s="137" t="s">
        <v>1420</v>
      </c>
      <c r="D588" s="138">
        <v>1043</v>
      </c>
      <c r="E588" s="138">
        <v>1192</v>
      </c>
    </row>
    <row r="589" spans="1:95">
      <c r="A589" s="376" t="s">
        <v>2409</v>
      </c>
      <c r="B589" s="377"/>
      <c r="C589" s="377"/>
      <c r="D589" s="377"/>
      <c r="E589" s="377"/>
    </row>
    <row r="590" spans="1:95" ht="37.5">
      <c r="A590" s="135" t="s">
        <v>2410</v>
      </c>
      <c r="B590" s="136" t="s">
        <v>2411</v>
      </c>
      <c r="C590" s="137" t="s">
        <v>1434</v>
      </c>
      <c r="D590" s="138">
        <v>1959.9999999999998</v>
      </c>
      <c r="E590" s="138">
        <v>2240</v>
      </c>
    </row>
    <row r="591" spans="1:95" ht="75">
      <c r="A591" s="135" t="s">
        <v>2412</v>
      </c>
      <c r="B591" s="136" t="s">
        <v>2413</v>
      </c>
      <c r="C591" s="137" t="s">
        <v>1420</v>
      </c>
      <c r="D591" s="138">
        <v>2790</v>
      </c>
      <c r="E591" s="138">
        <v>3185</v>
      </c>
    </row>
    <row r="592" spans="1:95" ht="37.5">
      <c r="A592" s="135" t="s">
        <v>2414</v>
      </c>
      <c r="B592" s="136" t="s">
        <v>2415</v>
      </c>
      <c r="C592" s="137" t="s">
        <v>1420</v>
      </c>
      <c r="D592" s="138">
        <v>1175</v>
      </c>
      <c r="E592" s="138">
        <v>1345</v>
      </c>
    </row>
    <row r="593" spans="1:95" s="146" customFormat="1">
      <c r="A593" s="135" t="s">
        <v>2416</v>
      </c>
      <c r="B593" s="136" t="s">
        <v>2417</v>
      </c>
      <c r="C593" s="137" t="s">
        <v>1420</v>
      </c>
      <c r="D593" s="138">
        <v>1175</v>
      </c>
      <c r="E593" s="138">
        <v>1345</v>
      </c>
      <c r="F593" s="123"/>
      <c r="G593" s="124"/>
      <c r="H593" s="124"/>
      <c r="I593" s="124"/>
      <c r="J593" s="124"/>
      <c r="K593" s="124"/>
      <c r="L593" s="124"/>
      <c r="M593" s="124"/>
      <c r="N593" s="124"/>
      <c r="O593" s="124"/>
      <c r="P593" s="124"/>
      <c r="Q593" s="124"/>
      <c r="R593" s="124"/>
      <c r="S593" s="124"/>
      <c r="T593" s="124"/>
      <c r="U593" s="124"/>
      <c r="V593" s="124"/>
      <c r="W593" s="124"/>
      <c r="X593" s="124"/>
      <c r="Y593" s="124"/>
      <c r="Z593" s="124"/>
      <c r="AA593" s="125"/>
      <c r="AB593" s="125"/>
      <c r="AC593" s="125"/>
      <c r="AD593" s="125"/>
      <c r="AE593" s="125"/>
      <c r="AF593" s="125"/>
      <c r="AG593" s="125"/>
      <c r="AH593" s="125"/>
      <c r="AI593" s="125"/>
      <c r="AJ593" s="125"/>
      <c r="AK593" s="125"/>
      <c r="AL593" s="125"/>
      <c r="AM593" s="125"/>
      <c r="AN593" s="125"/>
      <c r="AO593" s="125"/>
      <c r="AP593" s="125"/>
      <c r="AQ593" s="125"/>
      <c r="AR593" s="125"/>
      <c r="AS593" s="125"/>
      <c r="AT593" s="125"/>
      <c r="AU593" s="125"/>
      <c r="AV593" s="125"/>
      <c r="AW593" s="125"/>
      <c r="AX593" s="125"/>
      <c r="AY593" s="125"/>
      <c r="AZ593" s="125"/>
      <c r="BA593" s="125"/>
      <c r="BB593" s="125"/>
      <c r="BC593" s="125"/>
      <c r="BD593" s="125"/>
      <c r="BE593" s="125"/>
      <c r="BF593" s="125"/>
      <c r="BG593" s="125"/>
      <c r="BH593" s="125"/>
      <c r="BI593" s="125"/>
      <c r="BJ593" s="125"/>
      <c r="BK593" s="125"/>
      <c r="BL593" s="125"/>
      <c r="BM593" s="125"/>
      <c r="BN593" s="125"/>
      <c r="BO593" s="125"/>
      <c r="BP593" s="125"/>
      <c r="BQ593" s="125"/>
      <c r="BR593" s="125"/>
      <c r="BS593" s="125"/>
      <c r="BT593" s="125"/>
      <c r="BU593" s="125"/>
      <c r="BV593" s="125"/>
      <c r="BW593" s="125"/>
      <c r="BX593" s="125"/>
      <c r="BY593" s="125"/>
      <c r="BZ593" s="125"/>
      <c r="CA593" s="125"/>
      <c r="CB593" s="125"/>
      <c r="CC593" s="125"/>
      <c r="CD593" s="125"/>
      <c r="CE593" s="125"/>
      <c r="CF593" s="125"/>
      <c r="CG593" s="125"/>
      <c r="CH593" s="125"/>
      <c r="CI593" s="125"/>
      <c r="CJ593" s="125"/>
      <c r="CK593" s="125"/>
      <c r="CL593" s="125"/>
      <c r="CM593" s="125"/>
      <c r="CN593" s="125"/>
      <c r="CO593" s="125"/>
      <c r="CP593" s="125"/>
      <c r="CQ593" s="125"/>
    </row>
    <row r="594" spans="1:95" s="146" customFormat="1">
      <c r="A594" s="135" t="s">
        <v>2418</v>
      </c>
      <c r="B594" s="136" t="s">
        <v>2419</v>
      </c>
      <c r="C594" s="137" t="s">
        <v>1434</v>
      </c>
      <c r="D594" s="138">
        <v>1785</v>
      </c>
      <c r="E594" s="138">
        <v>2040</v>
      </c>
      <c r="F594" s="123"/>
      <c r="G594" s="124"/>
      <c r="H594" s="124"/>
      <c r="I594" s="124"/>
      <c r="J594" s="124"/>
      <c r="K594" s="124"/>
      <c r="L594" s="124"/>
      <c r="M594" s="124"/>
      <c r="N594" s="124"/>
      <c r="O594" s="124"/>
      <c r="P594" s="124"/>
      <c r="Q594" s="124"/>
      <c r="R594" s="124"/>
      <c r="S594" s="124"/>
      <c r="T594" s="124"/>
      <c r="U594" s="124"/>
      <c r="V594" s="124"/>
      <c r="W594" s="124"/>
      <c r="X594" s="124"/>
      <c r="Y594" s="124"/>
      <c r="Z594" s="124"/>
      <c r="AA594" s="125"/>
      <c r="AB594" s="125"/>
      <c r="AC594" s="125"/>
      <c r="AD594" s="125"/>
      <c r="AE594" s="125"/>
      <c r="AF594" s="125"/>
      <c r="AG594" s="125"/>
      <c r="AH594" s="125"/>
      <c r="AI594" s="125"/>
      <c r="AJ594" s="125"/>
      <c r="AK594" s="125"/>
      <c r="AL594" s="125"/>
      <c r="AM594" s="125"/>
      <c r="AN594" s="125"/>
      <c r="AO594" s="125"/>
      <c r="AP594" s="125"/>
      <c r="AQ594" s="125"/>
      <c r="AR594" s="125"/>
      <c r="AS594" s="125"/>
      <c r="AT594" s="125"/>
      <c r="AU594" s="125"/>
      <c r="AV594" s="125"/>
      <c r="AW594" s="125"/>
      <c r="AX594" s="125"/>
      <c r="AY594" s="125"/>
      <c r="AZ594" s="125"/>
      <c r="BA594" s="125"/>
      <c r="BB594" s="125"/>
      <c r="BC594" s="125"/>
      <c r="BD594" s="125"/>
      <c r="BE594" s="125"/>
      <c r="BF594" s="125"/>
      <c r="BG594" s="125"/>
      <c r="BH594" s="125"/>
      <c r="BI594" s="125"/>
      <c r="BJ594" s="125"/>
      <c r="BK594" s="125"/>
      <c r="BL594" s="125"/>
      <c r="BM594" s="125"/>
      <c r="BN594" s="125"/>
      <c r="BO594" s="125"/>
      <c r="BP594" s="125"/>
      <c r="BQ594" s="125"/>
      <c r="BR594" s="125"/>
      <c r="BS594" s="125"/>
      <c r="BT594" s="125"/>
      <c r="BU594" s="125"/>
      <c r="BV594" s="125"/>
      <c r="BW594" s="125"/>
      <c r="BX594" s="125"/>
      <c r="BY594" s="125"/>
      <c r="BZ594" s="125"/>
      <c r="CA594" s="125"/>
      <c r="CB594" s="125"/>
      <c r="CC594" s="125"/>
      <c r="CD594" s="125"/>
      <c r="CE594" s="125"/>
      <c r="CF594" s="125"/>
      <c r="CG594" s="125"/>
      <c r="CH594" s="125"/>
      <c r="CI594" s="125"/>
      <c r="CJ594" s="125"/>
      <c r="CK594" s="125"/>
      <c r="CL594" s="125"/>
      <c r="CM594" s="125"/>
      <c r="CN594" s="125"/>
      <c r="CO594" s="125"/>
      <c r="CP594" s="125"/>
      <c r="CQ594" s="125"/>
    </row>
    <row r="595" spans="1:95">
      <c r="A595" s="135" t="s">
        <v>2420</v>
      </c>
      <c r="B595" s="136" t="s">
        <v>2421</v>
      </c>
      <c r="C595" s="137" t="s">
        <v>1434</v>
      </c>
      <c r="D595" s="138">
        <v>2926</v>
      </c>
      <c r="E595" s="138">
        <v>3344</v>
      </c>
    </row>
    <row r="596" spans="1:95">
      <c r="A596" s="386" t="s">
        <v>2422</v>
      </c>
      <c r="B596" s="386"/>
      <c r="C596" s="386"/>
      <c r="D596" s="386"/>
      <c r="E596" s="386"/>
    </row>
    <row r="597" spans="1:95" ht="56.25">
      <c r="A597" s="135" t="s">
        <v>2423</v>
      </c>
      <c r="B597" s="136" t="s">
        <v>2424</v>
      </c>
      <c r="C597" s="139" t="s">
        <v>1420</v>
      </c>
      <c r="D597" s="138">
        <v>1375.5</v>
      </c>
      <c r="E597" s="138">
        <v>1572</v>
      </c>
    </row>
    <row r="598" spans="1:95">
      <c r="A598" s="376" t="s">
        <v>2425</v>
      </c>
      <c r="B598" s="377"/>
      <c r="C598" s="377"/>
      <c r="D598" s="377"/>
      <c r="E598" s="377"/>
    </row>
    <row r="599" spans="1:95" ht="37.5">
      <c r="A599" s="135" t="s">
        <v>2426</v>
      </c>
      <c r="B599" s="136" t="s">
        <v>2427</v>
      </c>
      <c r="C599" s="137" t="s">
        <v>1423</v>
      </c>
      <c r="D599" s="138">
        <v>357</v>
      </c>
      <c r="E599" s="138">
        <v>408</v>
      </c>
    </row>
    <row r="600" spans="1:95" ht="37.5">
      <c r="A600" s="135" t="s">
        <v>2428</v>
      </c>
      <c r="B600" s="136" t="s">
        <v>2429</v>
      </c>
      <c r="C600" s="137" t="s">
        <v>1423</v>
      </c>
      <c r="D600" s="138">
        <v>357</v>
      </c>
      <c r="E600" s="138">
        <v>408</v>
      </c>
    </row>
    <row r="601" spans="1:95" ht="37.5">
      <c r="A601" s="135" t="s">
        <v>2430</v>
      </c>
      <c r="B601" s="136" t="s">
        <v>2431</v>
      </c>
      <c r="C601" s="137" t="s">
        <v>1423</v>
      </c>
      <c r="D601" s="138">
        <v>357</v>
      </c>
      <c r="E601" s="138">
        <v>408</v>
      </c>
    </row>
    <row r="602" spans="1:95" ht="37.5">
      <c r="A602" s="135" t="s">
        <v>2432</v>
      </c>
      <c r="B602" s="136" t="s">
        <v>2433</v>
      </c>
      <c r="C602" s="137" t="s">
        <v>1423</v>
      </c>
      <c r="D602" s="138">
        <v>357</v>
      </c>
      <c r="E602" s="138">
        <v>408</v>
      </c>
    </row>
    <row r="603" spans="1:95" ht="37.5">
      <c r="A603" s="135" t="s">
        <v>2434</v>
      </c>
      <c r="B603" s="136" t="s">
        <v>2435</v>
      </c>
      <c r="C603" s="137" t="s">
        <v>1423</v>
      </c>
      <c r="D603" s="138">
        <v>357</v>
      </c>
      <c r="E603" s="138">
        <v>408</v>
      </c>
    </row>
    <row r="604" spans="1:95">
      <c r="A604" s="376" t="s">
        <v>2436</v>
      </c>
      <c r="B604" s="377"/>
      <c r="C604" s="377"/>
      <c r="D604" s="377"/>
      <c r="E604" s="377"/>
    </row>
    <row r="605" spans="1:95" ht="37.5">
      <c r="A605" s="135" t="s">
        <v>2437</v>
      </c>
      <c r="B605" s="136" t="s">
        <v>2438</v>
      </c>
      <c r="C605" s="137" t="s">
        <v>1423</v>
      </c>
      <c r="D605" s="138">
        <v>357</v>
      </c>
      <c r="E605" s="138">
        <v>408</v>
      </c>
    </row>
    <row r="606" spans="1:95" ht="37.5">
      <c r="A606" s="135" t="s">
        <v>2439</v>
      </c>
      <c r="B606" s="136" t="s">
        <v>2440</v>
      </c>
      <c r="C606" s="137" t="s">
        <v>1423</v>
      </c>
      <c r="D606" s="138">
        <v>357</v>
      </c>
      <c r="E606" s="138">
        <v>408</v>
      </c>
    </row>
    <row r="607" spans="1:95" ht="37.5">
      <c r="A607" s="135" t="s">
        <v>2441</v>
      </c>
      <c r="B607" s="136" t="s">
        <v>2442</v>
      </c>
      <c r="C607" s="137" t="s">
        <v>1423</v>
      </c>
      <c r="D607" s="138">
        <v>357</v>
      </c>
      <c r="E607" s="138">
        <v>408</v>
      </c>
    </row>
    <row r="608" spans="1:95" ht="37.5">
      <c r="A608" s="135" t="s">
        <v>2443</v>
      </c>
      <c r="B608" s="136" t="s">
        <v>2444</v>
      </c>
      <c r="C608" s="137" t="s">
        <v>1423</v>
      </c>
      <c r="D608" s="138">
        <v>357</v>
      </c>
      <c r="E608" s="138">
        <v>408</v>
      </c>
    </row>
    <row r="609" spans="1:95" ht="37.5">
      <c r="A609" s="135" t="s">
        <v>2445</v>
      </c>
      <c r="B609" s="136" t="s">
        <v>2446</v>
      </c>
      <c r="C609" s="137" t="s">
        <v>1423</v>
      </c>
      <c r="D609" s="138">
        <v>357</v>
      </c>
      <c r="E609" s="138">
        <v>408</v>
      </c>
    </row>
    <row r="610" spans="1:95" ht="37.5">
      <c r="A610" s="135" t="s">
        <v>2447</v>
      </c>
      <c r="B610" s="136" t="s">
        <v>2448</v>
      </c>
      <c r="C610" s="137" t="s">
        <v>1423</v>
      </c>
      <c r="D610" s="138">
        <v>357</v>
      </c>
      <c r="E610" s="138">
        <v>408</v>
      </c>
    </row>
    <row r="611" spans="1:95" ht="37.5">
      <c r="A611" s="135" t="s">
        <v>2449</v>
      </c>
      <c r="B611" s="136" t="s">
        <v>2450</v>
      </c>
      <c r="C611" s="137" t="s">
        <v>1423</v>
      </c>
      <c r="D611" s="138">
        <v>357</v>
      </c>
      <c r="E611" s="138">
        <v>408</v>
      </c>
    </row>
    <row r="612" spans="1:95" ht="37.5">
      <c r="A612" s="135" t="s">
        <v>2451</v>
      </c>
      <c r="B612" s="136" t="s">
        <v>2452</v>
      </c>
      <c r="C612" s="137" t="s">
        <v>1423</v>
      </c>
      <c r="D612" s="138">
        <v>357</v>
      </c>
      <c r="E612" s="138">
        <v>408</v>
      </c>
    </row>
    <row r="613" spans="1:95" ht="37.5">
      <c r="A613" s="135" t="s">
        <v>2453</v>
      </c>
      <c r="B613" s="136" t="s">
        <v>2454</v>
      </c>
      <c r="C613" s="137" t="s">
        <v>1423</v>
      </c>
      <c r="D613" s="138">
        <v>357</v>
      </c>
      <c r="E613" s="138">
        <v>408</v>
      </c>
    </row>
    <row r="614" spans="1:95" s="134" customFormat="1" ht="37.5">
      <c r="A614" s="135" t="s">
        <v>2455</v>
      </c>
      <c r="B614" s="136" t="s">
        <v>2456</v>
      </c>
      <c r="C614" s="137" t="s">
        <v>1423</v>
      </c>
      <c r="D614" s="138">
        <v>357</v>
      </c>
      <c r="E614" s="138">
        <v>408</v>
      </c>
      <c r="F614" s="123"/>
      <c r="G614" s="124"/>
      <c r="H614" s="124"/>
      <c r="I614" s="124"/>
      <c r="J614" s="124"/>
      <c r="K614" s="124"/>
      <c r="L614" s="124"/>
      <c r="M614" s="124"/>
      <c r="N614" s="124"/>
      <c r="O614" s="124"/>
      <c r="P614" s="124"/>
      <c r="Q614" s="124"/>
      <c r="R614" s="124"/>
      <c r="S614" s="124"/>
      <c r="T614" s="124"/>
      <c r="U614" s="124"/>
      <c r="V614" s="124"/>
      <c r="W614" s="124"/>
      <c r="X614" s="124"/>
      <c r="Y614" s="124"/>
      <c r="Z614" s="124"/>
      <c r="AA614" s="125"/>
      <c r="AB614" s="125"/>
      <c r="AC614" s="125"/>
      <c r="AD614" s="125"/>
      <c r="AE614" s="125"/>
      <c r="AF614" s="125"/>
      <c r="AG614" s="125"/>
      <c r="AH614" s="125"/>
      <c r="AI614" s="125"/>
      <c r="AJ614" s="125"/>
      <c r="AK614" s="125"/>
      <c r="AL614" s="125"/>
      <c r="AM614" s="125"/>
      <c r="AN614" s="125"/>
      <c r="AO614" s="125"/>
      <c r="AP614" s="125"/>
      <c r="AQ614" s="125"/>
      <c r="AR614" s="125"/>
      <c r="AS614" s="125"/>
      <c r="AT614" s="125"/>
      <c r="AU614" s="125"/>
      <c r="AV614" s="125"/>
      <c r="AW614" s="125"/>
      <c r="AX614" s="125"/>
      <c r="AY614" s="125"/>
      <c r="AZ614" s="125"/>
      <c r="BA614" s="125"/>
      <c r="BB614" s="125"/>
      <c r="BC614" s="125"/>
      <c r="BD614" s="125"/>
      <c r="BE614" s="125"/>
      <c r="BF614" s="125"/>
      <c r="BG614" s="125"/>
      <c r="BH614" s="125"/>
      <c r="BI614" s="125"/>
      <c r="BJ614" s="125"/>
      <c r="BK614" s="125"/>
      <c r="BL614" s="125"/>
      <c r="BM614" s="125"/>
      <c r="BN614" s="125"/>
      <c r="BO614" s="125"/>
      <c r="BP614" s="125"/>
      <c r="BQ614" s="125"/>
      <c r="BR614" s="125"/>
      <c r="BS614" s="125"/>
      <c r="BT614" s="125"/>
      <c r="BU614" s="125"/>
      <c r="BV614" s="125"/>
      <c r="BW614" s="125"/>
      <c r="BX614" s="125"/>
      <c r="BY614" s="125"/>
      <c r="BZ614" s="125"/>
      <c r="CA614" s="125"/>
      <c r="CB614" s="125"/>
      <c r="CC614" s="125"/>
      <c r="CD614" s="125"/>
      <c r="CE614" s="125"/>
      <c r="CF614" s="125"/>
      <c r="CG614" s="125"/>
      <c r="CH614" s="125"/>
      <c r="CI614" s="125"/>
      <c r="CJ614" s="125"/>
      <c r="CK614" s="125"/>
      <c r="CL614" s="125"/>
      <c r="CM614" s="125"/>
      <c r="CN614" s="125"/>
      <c r="CO614" s="125"/>
      <c r="CP614" s="125"/>
      <c r="CQ614" s="125"/>
    </row>
    <row r="615" spans="1:95">
      <c r="A615" s="378" t="s">
        <v>2457</v>
      </c>
      <c r="B615" s="379"/>
      <c r="C615" s="379"/>
      <c r="D615" s="379"/>
      <c r="E615" s="379"/>
    </row>
    <row r="616" spans="1:95" ht="112.5">
      <c r="A616" s="135" t="s">
        <v>2458</v>
      </c>
      <c r="B616" s="142" t="s">
        <v>2459</v>
      </c>
      <c r="C616" s="139" t="s">
        <v>1431</v>
      </c>
      <c r="D616" s="138">
        <v>10150</v>
      </c>
      <c r="E616" s="138">
        <v>11600</v>
      </c>
    </row>
    <row r="617" spans="1:95" s="134" customFormat="1" ht="112.5">
      <c r="A617" s="135" t="s">
        <v>2460</v>
      </c>
      <c r="B617" s="142" t="s">
        <v>2461</v>
      </c>
      <c r="C617" s="139" t="s">
        <v>1431</v>
      </c>
      <c r="D617" s="138">
        <v>10150</v>
      </c>
      <c r="E617" s="138">
        <v>11600</v>
      </c>
      <c r="F617" s="123"/>
      <c r="G617" s="124"/>
      <c r="H617" s="124"/>
      <c r="I617" s="124"/>
      <c r="J617" s="124"/>
      <c r="K617" s="124"/>
      <c r="L617" s="124"/>
      <c r="M617" s="124"/>
      <c r="N617" s="124"/>
      <c r="O617" s="124"/>
      <c r="P617" s="124"/>
      <c r="Q617" s="124"/>
      <c r="R617" s="124"/>
      <c r="S617" s="124"/>
      <c r="T617" s="124"/>
      <c r="U617" s="124"/>
      <c r="V617" s="124"/>
      <c r="W617" s="124"/>
      <c r="X617" s="124"/>
      <c r="Y617" s="124"/>
      <c r="Z617" s="124"/>
      <c r="AA617" s="125"/>
      <c r="AB617" s="125"/>
      <c r="AC617" s="125"/>
      <c r="AD617" s="125"/>
      <c r="AE617" s="125"/>
      <c r="AF617" s="125"/>
      <c r="AG617" s="125"/>
      <c r="AH617" s="125"/>
      <c r="AI617" s="125"/>
      <c r="AJ617" s="125"/>
      <c r="AK617" s="125"/>
      <c r="AL617" s="125"/>
      <c r="AM617" s="125"/>
      <c r="AN617" s="125"/>
      <c r="AO617" s="125"/>
      <c r="AP617" s="125"/>
      <c r="AQ617" s="125"/>
      <c r="AR617" s="125"/>
      <c r="AS617" s="125"/>
      <c r="AT617" s="125"/>
      <c r="AU617" s="125"/>
      <c r="AV617" s="125"/>
      <c r="AW617" s="125"/>
      <c r="AX617" s="125"/>
      <c r="AY617" s="125"/>
      <c r="AZ617" s="125"/>
      <c r="BA617" s="125"/>
      <c r="BB617" s="125"/>
      <c r="BC617" s="125"/>
      <c r="BD617" s="125"/>
      <c r="BE617" s="125"/>
      <c r="BF617" s="125"/>
      <c r="BG617" s="125"/>
      <c r="BH617" s="125"/>
      <c r="BI617" s="125"/>
      <c r="BJ617" s="125"/>
      <c r="BK617" s="125"/>
      <c r="BL617" s="125"/>
      <c r="BM617" s="125"/>
      <c r="BN617" s="125"/>
      <c r="BO617" s="125"/>
      <c r="BP617" s="125"/>
      <c r="BQ617" s="125"/>
      <c r="BR617" s="125"/>
      <c r="BS617" s="125"/>
      <c r="BT617" s="125"/>
      <c r="BU617" s="125"/>
      <c r="BV617" s="125"/>
      <c r="BW617" s="125"/>
      <c r="BX617" s="125"/>
      <c r="BY617" s="125"/>
      <c r="BZ617" s="125"/>
      <c r="CA617" s="125"/>
      <c r="CB617" s="125"/>
      <c r="CC617" s="125"/>
      <c r="CD617" s="125"/>
      <c r="CE617" s="125"/>
      <c r="CF617" s="125"/>
      <c r="CG617" s="125"/>
      <c r="CH617" s="125"/>
      <c r="CI617" s="125"/>
      <c r="CJ617" s="125"/>
      <c r="CK617" s="125"/>
      <c r="CL617" s="125"/>
      <c r="CM617" s="125"/>
      <c r="CN617" s="125"/>
      <c r="CO617" s="125"/>
      <c r="CP617" s="125"/>
      <c r="CQ617" s="125"/>
    </row>
    <row r="618" spans="1:95">
      <c r="A618" s="378" t="s">
        <v>2462</v>
      </c>
      <c r="B618" s="379"/>
      <c r="C618" s="379"/>
      <c r="D618" s="379"/>
      <c r="E618" s="379"/>
    </row>
    <row r="619" spans="1:95">
      <c r="A619" s="135"/>
      <c r="B619" s="378" t="s">
        <v>2463</v>
      </c>
      <c r="C619" s="379"/>
      <c r="D619" s="379"/>
      <c r="E619" s="379"/>
    </row>
    <row r="620" spans="1:95" ht="37.5">
      <c r="A620" s="135" t="s">
        <v>2464</v>
      </c>
      <c r="B620" s="136" t="s">
        <v>2465</v>
      </c>
      <c r="C620" s="139" t="s">
        <v>1434</v>
      </c>
      <c r="D620" s="138">
        <v>710</v>
      </c>
      <c r="E620" s="138">
        <v>812</v>
      </c>
    </row>
    <row r="621" spans="1:95" ht="37.5">
      <c r="A621" s="135" t="s">
        <v>2466</v>
      </c>
      <c r="B621" s="136" t="s">
        <v>2467</v>
      </c>
      <c r="C621" s="137" t="s">
        <v>1431</v>
      </c>
      <c r="D621" s="138">
        <v>635</v>
      </c>
      <c r="E621" s="138">
        <v>730</v>
      </c>
    </row>
    <row r="622" spans="1:95">
      <c r="A622" s="135" t="s">
        <v>2468</v>
      </c>
      <c r="B622" s="136" t="s">
        <v>2469</v>
      </c>
      <c r="C622" s="137" t="s">
        <v>1434</v>
      </c>
      <c r="D622" s="138">
        <v>505</v>
      </c>
      <c r="E622" s="138">
        <v>580</v>
      </c>
    </row>
    <row r="623" spans="1:95">
      <c r="A623" s="135" t="s">
        <v>2470</v>
      </c>
      <c r="B623" s="136" t="s">
        <v>2471</v>
      </c>
      <c r="C623" s="137" t="s">
        <v>1420</v>
      </c>
      <c r="D623" s="138">
        <v>450</v>
      </c>
      <c r="E623" s="138">
        <v>510</v>
      </c>
    </row>
    <row r="624" spans="1:95">
      <c r="A624" s="135" t="s">
        <v>2472</v>
      </c>
      <c r="B624" s="136" t="s">
        <v>2473</v>
      </c>
      <c r="C624" s="137" t="s">
        <v>1420</v>
      </c>
      <c r="D624" s="138">
        <v>450</v>
      </c>
      <c r="E624" s="138">
        <v>510</v>
      </c>
    </row>
    <row r="625" spans="1:95" ht="112.5">
      <c r="A625" s="135" t="s">
        <v>2474</v>
      </c>
      <c r="B625" s="136" t="s">
        <v>2475</v>
      </c>
      <c r="C625" s="139" t="s">
        <v>1431</v>
      </c>
      <c r="D625" s="138">
        <v>2140</v>
      </c>
      <c r="E625" s="138">
        <v>2445</v>
      </c>
    </row>
    <row r="626" spans="1:95" ht="37.5">
      <c r="A626" s="135" t="s">
        <v>2476</v>
      </c>
      <c r="B626" s="136" t="s">
        <v>2477</v>
      </c>
      <c r="C626" s="139" t="s">
        <v>1431</v>
      </c>
      <c r="D626" s="138">
        <v>2165</v>
      </c>
      <c r="E626" s="138">
        <v>2475</v>
      </c>
    </row>
    <row r="627" spans="1:95" ht="56.25">
      <c r="A627" s="135" t="s">
        <v>2478</v>
      </c>
      <c r="B627" s="136" t="s">
        <v>2479</v>
      </c>
      <c r="C627" s="139" t="s">
        <v>1431</v>
      </c>
      <c r="D627" s="138">
        <v>3465</v>
      </c>
      <c r="E627" s="138">
        <v>3960</v>
      </c>
    </row>
    <row r="628" spans="1:95">
      <c r="A628" s="378" t="s">
        <v>2480</v>
      </c>
      <c r="B628" s="379"/>
      <c r="C628" s="379"/>
      <c r="D628" s="379"/>
      <c r="E628" s="379"/>
    </row>
    <row r="629" spans="1:95">
      <c r="A629" s="135" t="s">
        <v>2481</v>
      </c>
      <c r="B629" s="136" t="s">
        <v>2482</v>
      </c>
      <c r="C629" s="139" t="s">
        <v>1434</v>
      </c>
      <c r="D629" s="138">
        <v>738.5</v>
      </c>
      <c r="E629" s="138">
        <v>844</v>
      </c>
    </row>
    <row r="630" spans="1:95">
      <c r="A630" s="135" t="s">
        <v>2483</v>
      </c>
      <c r="B630" s="136" t="s">
        <v>2484</v>
      </c>
      <c r="C630" s="139" t="s">
        <v>1434</v>
      </c>
      <c r="D630" s="138">
        <v>738.5</v>
      </c>
      <c r="E630" s="138">
        <v>844</v>
      </c>
    </row>
    <row r="631" spans="1:95">
      <c r="A631" s="135" t="s">
        <v>2485</v>
      </c>
      <c r="B631" s="136" t="s">
        <v>2486</v>
      </c>
      <c r="C631" s="139" t="s">
        <v>1434</v>
      </c>
      <c r="D631" s="138">
        <v>1393</v>
      </c>
      <c r="E631" s="138">
        <v>1592</v>
      </c>
    </row>
    <row r="632" spans="1:95" s="149" customFormat="1">
      <c r="A632" s="135" t="s">
        <v>2487</v>
      </c>
      <c r="B632" s="136" t="s">
        <v>2488</v>
      </c>
      <c r="C632" s="139" t="s">
        <v>1420</v>
      </c>
      <c r="D632" s="138">
        <v>2170</v>
      </c>
      <c r="E632" s="138">
        <v>2480</v>
      </c>
      <c r="F632" s="123"/>
      <c r="G632" s="124"/>
      <c r="H632" s="124"/>
      <c r="I632" s="124"/>
      <c r="J632" s="124"/>
      <c r="K632" s="124"/>
      <c r="L632" s="124"/>
      <c r="M632" s="124"/>
      <c r="N632" s="124"/>
      <c r="O632" s="124"/>
      <c r="P632" s="124"/>
      <c r="Q632" s="124"/>
      <c r="R632" s="124"/>
      <c r="S632" s="124"/>
      <c r="T632" s="124"/>
      <c r="U632" s="124"/>
      <c r="V632" s="124"/>
      <c r="W632" s="124"/>
      <c r="X632" s="124"/>
      <c r="Y632" s="124"/>
      <c r="Z632" s="124"/>
      <c r="AA632" s="125"/>
      <c r="AB632" s="125"/>
      <c r="AC632" s="125"/>
      <c r="AD632" s="125"/>
      <c r="AE632" s="125"/>
      <c r="AF632" s="125"/>
      <c r="AG632" s="125"/>
      <c r="AH632" s="125"/>
      <c r="AI632" s="125"/>
      <c r="AJ632" s="125"/>
      <c r="AK632" s="125"/>
      <c r="AL632" s="125"/>
      <c r="AM632" s="125"/>
      <c r="AN632" s="125"/>
      <c r="AO632" s="125"/>
      <c r="AP632" s="125"/>
      <c r="AQ632" s="125"/>
      <c r="AR632" s="125"/>
      <c r="AS632" s="125"/>
      <c r="AT632" s="125"/>
      <c r="AU632" s="125"/>
      <c r="AV632" s="125"/>
      <c r="AW632" s="125"/>
      <c r="AX632" s="125"/>
      <c r="AY632" s="125"/>
      <c r="AZ632" s="125"/>
      <c r="BA632" s="125"/>
      <c r="BB632" s="125"/>
      <c r="BC632" s="125"/>
      <c r="BD632" s="125"/>
      <c r="BE632" s="125"/>
      <c r="BF632" s="125"/>
      <c r="BG632" s="125"/>
      <c r="BH632" s="125"/>
      <c r="BI632" s="125"/>
      <c r="BJ632" s="125"/>
      <c r="BK632" s="125"/>
      <c r="BL632" s="125"/>
      <c r="BM632" s="125"/>
      <c r="BN632" s="125"/>
      <c r="BO632" s="125"/>
      <c r="BP632" s="125"/>
      <c r="BQ632" s="125"/>
      <c r="BR632" s="125"/>
      <c r="BS632" s="125"/>
      <c r="BT632" s="125"/>
      <c r="BU632" s="125"/>
      <c r="BV632" s="125"/>
      <c r="BW632" s="125"/>
      <c r="BX632" s="125"/>
      <c r="BY632" s="125"/>
      <c r="BZ632" s="125"/>
      <c r="CA632" s="125"/>
      <c r="CB632" s="125"/>
      <c r="CC632" s="125"/>
      <c r="CD632" s="125"/>
      <c r="CE632" s="125"/>
      <c r="CF632" s="125"/>
      <c r="CG632" s="125"/>
      <c r="CH632" s="125"/>
      <c r="CI632" s="125"/>
      <c r="CJ632" s="125"/>
      <c r="CK632" s="125"/>
      <c r="CL632" s="125"/>
      <c r="CM632" s="125"/>
      <c r="CN632" s="125"/>
      <c r="CO632" s="125"/>
      <c r="CP632" s="125"/>
      <c r="CQ632" s="125"/>
    </row>
    <row r="633" spans="1:95" s="149" customFormat="1">
      <c r="A633" s="135" t="s">
        <v>2489</v>
      </c>
      <c r="B633" s="136" t="s">
        <v>2490</v>
      </c>
      <c r="C633" s="139" t="s">
        <v>1434</v>
      </c>
      <c r="D633" s="138">
        <v>2145</v>
      </c>
      <c r="E633" s="138">
        <v>2450</v>
      </c>
      <c r="F633" s="123"/>
      <c r="G633" s="124"/>
      <c r="H633" s="124"/>
      <c r="I633" s="124"/>
      <c r="J633" s="124"/>
      <c r="K633" s="124"/>
      <c r="L633" s="124"/>
      <c r="M633" s="124"/>
      <c r="N633" s="124"/>
      <c r="O633" s="124"/>
      <c r="P633" s="124"/>
      <c r="Q633" s="124"/>
      <c r="R633" s="124"/>
      <c r="S633" s="124"/>
      <c r="T633" s="124"/>
      <c r="U633" s="124"/>
      <c r="V633" s="124"/>
      <c r="W633" s="124"/>
      <c r="X633" s="124"/>
      <c r="Y633" s="124"/>
      <c r="Z633" s="124"/>
      <c r="AA633" s="125"/>
      <c r="AB633" s="125"/>
      <c r="AC633" s="125"/>
      <c r="AD633" s="125"/>
      <c r="AE633" s="125"/>
      <c r="AF633" s="125"/>
      <c r="AG633" s="125"/>
      <c r="AH633" s="125"/>
      <c r="AI633" s="125"/>
      <c r="AJ633" s="125"/>
      <c r="AK633" s="125"/>
      <c r="AL633" s="125"/>
      <c r="AM633" s="125"/>
      <c r="AN633" s="125"/>
      <c r="AO633" s="125"/>
      <c r="AP633" s="125"/>
      <c r="AQ633" s="125"/>
      <c r="AR633" s="125"/>
      <c r="AS633" s="125"/>
      <c r="AT633" s="125"/>
      <c r="AU633" s="125"/>
      <c r="AV633" s="125"/>
      <c r="AW633" s="125"/>
      <c r="AX633" s="125"/>
      <c r="AY633" s="125"/>
      <c r="AZ633" s="125"/>
      <c r="BA633" s="125"/>
      <c r="BB633" s="125"/>
      <c r="BC633" s="125"/>
      <c r="BD633" s="125"/>
      <c r="BE633" s="125"/>
      <c r="BF633" s="125"/>
      <c r="BG633" s="125"/>
      <c r="BH633" s="125"/>
      <c r="BI633" s="125"/>
      <c r="BJ633" s="125"/>
      <c r="BK633" s="125"/>
      <c r="BL633" s="125"/>
      <c r="BM633" s="125"/>
      <c r="BN633" s="125"/>
      <c r="BO633" s="125"/>
      <c r="BP633" s="125"/>
      <c r="BQ633" s="125"/>
      <c r="BR633" s="125"/>
      <c r="BS633" s="125"/>
      <c r="BT633" s="125"/>
      <c r="BU633" s="125"/>
      <c r="BV633" s="125"/>
      <c r="BW633" s="125"/>
      <c r="BX633" s="125"/>
      <c r="BY633" s="125"/>
      <c r="BZ633" s="125"/>
      <c r="CA633" s="125"/>
      <c r="CB633" s="125"/>
      <c r="CC633" s="125"/>
      <c r="CD633" s="125"/>
      <c r="CE633" s="125"/>
      <c r="CF633" s="125"/>
      <c r="CG633" s="125"/>
      <c r="CH633" s="125"/>
      <c r="CI633" s="125"/>
      <c r="CJ633" s="125"/>
      <c r="CK633" s="125"/>
      <c r="CL633" s="125"/>
      <c r="CM633" s="125"/>
      <c r="CN633" s="125"/>
      <c r="CO633" s="125"/>
      <c r="CP633" s="125"/>
      <c r="CQ633" s="125"/>
    </row>
    <row r="634" spans="1:95" ht="37.5">
      <c r="A634" s="135" t="s">
        <v>2491</v>
      </c>
      <c r="B634" s="136" t="s">
        <v>2492</v>
      </c>
      <c r="C634" s="139" t="s">
        <v>1431</v>
      </c>
      <c r="D634" s="138">
        <v>2915.5</v>
      </c>
      <c r="E634" s="138">
        <v>3332</v>
      </c>
    </row>
    <row r="635" spans="1:95">
      <c r="A635" s="378" t="s">
        <v>2493</v>
      </c>
      <c r="B635" s="379"/>
      <c r="C635" s="379"/>
      <c r="D635" s="379"/>
      <c r="E635" s="379"/>
    </row>
    <row r="636" spans="1:95" ht="56.25">
      <c r="A636" s="135" t="s">
        <v>2494</v>
      </c>
      <c r="B636" s="136" t="s">
        <v>2495</v>
      </c>
      <c r="C636" s="139" t="s">
        <v>1420</v>
      </c>
      <c r="D636" s="138">
        <v>590</v>
      </c>
      <c r="E636" s="138">
        <v>675</v>
      </c>
    </row>
    <row r="637" spans="1:95" ht="56.25">
      <c r="A637" s="135" t="s">
        <v>2496</v>
      </c>
      <c r="B637" s="136" t="s">
        <v>2497</v>
      </c>
      <c r="C637" s="139" t="s">
        <v>1420</v>
      </c>
      <c r="D637" s="138">
        <v>600</v>
      </c>
      <c r="E637" s="138">
        <v>685</v>
      </c>
    </row>
    <row r="638" spans="1:95" ht="56.25">
      <c r="A638" s="135" t="s">
        <v>2498</v>
      </c>
      <c r="B638" s="136" t="s">
        <v>2499</v>
      </c>
      <c r="C638" s="139" t="s">
        <v>1420</v>
      </c>
      <c r="D638" s="138">
        <v>525</v>
      </c>
      <c r="E638" s="138">
        <v>600</v>
      </c>
    </row>
    <row r="639" spans="1:95">
      <c r="A639" s="135" t="s">
        <v>2500</v>
      </c>
      <c r="B639" s="142" t="s">
        <v>2501</v>
      </c>
      <c r="C639" s="139" t="s">
        <v>1420</v>
      </c>
      <c r="D639" s="138">
        <v>650</v>
      </c>
      <c r="E639" s="138">
        <v>745</v>
      </c>
    </row>
    <row r="640" spans="1:95">
      <c r="A640" s="135" t="s">
        <v>2502</v>
      </c>
      <c r="B640" s="142" t="s">
        <v>2503</v>
      </c>
      <c r="C640" s="139" t="s">
        <v>1420</v>
      </c>
      <c r="D640" s="138">
        <v>530</v>
      </c>
      <c r="E640" s="138">
        <v>610</v>
      </c>
    </row>
    <row r="641" spans="1:5">
      <c r="A641" s="135" t="s">
        <v>2504</v>
      </c>
      <c r="B641" s="142" t="s">
        <v>2505</v>
      </c>
      <c r="C641" s="139" t="s">
        <v>1420</v>
      </c>
      <c r="D641" s="138">
        <v>530</v>
      </c>
      <c r="E641" s="138">
        <v>610</v>
      </c>
    </row>
    <row r="642" spans="1:5">
      <c r="A642" s="135" t="s">
        <v>2506</v>
      </c>
      <c r="B642" s="136" t="s">
        <v>2507</v>
      </c>
      <c r="C642" s="139" t="s">
        <v>1431</v>
      </c>
      <c r="D642" s="138">
        <v>670</v>
      </c>
      <c r="E642" s="138">
        <v>765</v>
      </c>
    </row>
    <row r="643" spans="1:5">
      <c r="A643" s="135" t="s">
        <v>2508</v>
      </c>
      <c r="B643" s="136" t="s">
        <v>2509</v>
      </c>
      <c r="C643" s="139" t="s">
        <v>1420</v>
      </c>
      <c r="D643" s="138">
        <v>590</v>
      </c>
      <c r="E643" s="138">
        <v>680</v>
      </c>
    </row>
    <row r="644" spans="1:5">
      <c r="A644" s="135" t="s">
        <v>2510</v>
      </c>
      <c r="B644" s="136" t="s">
        <v>2511</v>
      </c>
      <c r="C644" s="139" t="s">
        <v>1420</v>
      </c>
      <c r="D644" s="138">
        <v>590</v>
      </c>
      <c r="E644" s="138">
        <v>680</v>
      </c>
    </row>
    <row r="645" spans="1:5" ht="37.5">
      <c r="A645" s="135" t="s">
        <v>2512</v>
      </c>
      <c r="B645" s="136" t="s">
        <v>2513</v>
      </c>
      <c r="C645" s="139" t="s">
        <v>1420</v>
      </c>
      <c r="D645" s="138">
        <v>800</v>
      </c>
      <c r="E645" s="138">
        <v>910</v>
      </c>
    </row>
    <row r="646" spans="1:5">
      <c r="A646" s="135" t="s">
        <v>2514</v>
      </c>
      <c r="B646" s="136" t="s">
        <v>2515</v>
      </c>
      <c r="C646" s="139" t="s">
        <v>1420</v>
      </c>
      <c r="D646" s="138">
        <v>798</v>
      </c>
      <c r="E646" s="138">
        <v>912</v>
      </c>
    </row>
    <row r="647" spans="1:5">
      <c r="A647" s="135" t="s">
        <v>2516</v>
      </c>
      <c r="B647" s="136" t="s">
        <v>2517</v>
      </c>
      <c r="C647" s="139" t="s">
        <v>1420</v>
      </c>
      <c r="D647" s="138">
        <v>798</v>
      </c>
      <c r="E647" s="138">
        <v>912</v>
      </c>
    </row>
    <row r="648" spans="1:5">
      <c r="A648" s="135" t="s">
        <v>2518</v>
      </c>
      <c r="B648" s="136" t="s">
        <v>2519</v>
      </c>
      <c r="C648" s="137" t="s">
        <v>1434</v>
      </c>
      <c r="D648" s="138">
        <v>1635</v>
      </c>
      <c r="E648" s="138">
        <v>1875</v>
      </c>
    </row>
    <row r="649" spans="1:5">
      <c r="A649" s="378" t="s">
        <v>2520</v>
      </c>
      <c r="B649" s="379"/>
      <c r="C649" s="379"/>
      <c r="D649" s="379"/>
      <c r="E649" s="379"/>
    </row>
    <row r="650" spans="1:5" ht="37.5">
      <c r="A650" s="135" t="s">
        <v>2521</v>
      </c>
      <c r="B650" s="136" t="s">
        <v>2522</v>
      </c>
      <c r="C650" s="139" t="s">
        <v>1420</v>
      </c>
      <c r="D650" s="138">
        <v>755</v>
      </c>
      <c r="E650" s="138">
        <v>860</v>
      </c>
    </row>
    <row r="651" spans="1:5" ht="37.5">
      <c r="A651" s="135" t="s">
        <v>2523</v>
      </c>
      <c r="B651" s="136" t="s">
        <v>2524</v>
      </c>
      <c r="C651" s="137" t="s">
        <v>1420</v>
      </c>
      <c r="D651" s="138">
        <v>925</v>
      </c>
      <c r="E651" s="138">
        <v>1055</v>
      </c>
    </row>
    <row r="652" spans="1:5">
      <c r="A652" s="135" t="s">
        <v>2525</v>
      </c>
      <c r="B652" s="136" t="s">
        <v>2526</v>
      </c>
      <c r="C652" s="137" t="s">
        <v>1434</v>
      </c>
      <c r="D652" s="138">
        <v>1144.5</v>
      </c>
      <c r="E652" s="138">
        <v>1310</v>
      </c>
    </row>
    <row r="653" spans="1:5">
      <c r="A653" s="378" t="s">
        <v>2527</v>
      </c>
      <c r="B653" s="379"/>
      <c r="C653" s="379"/>
      <c r="D653" s="379"/>
      <c r="E653" s="379"/>
    </row>
    <row r="654" spans="1:5">
      <c r="A654" s="135" t="s">
        <v>2528</v>
      </c>
      <c r="B654" s="136" t="s">
        <v>2529</v>
      </c>
      <c r="C654" s="139" t="s">
        <v>1420</v>
      </c>
      <c r="D654" s="138">
        <v>890</v>
      </c>
      <c r="E654" s="138">
        <v>1015</v>
      </c>
    </row>
    <row r="655" spans="1:5" ht="37.5">
      <c r="A655" s="135" t="s">
        <v>2530</v>
      </c>
      <c r="B655" s="136" t="s">
        <v>2531</v>
      </c>
      <c r="C655" s="139" t="s">
        <v>1434</v>
      </c>
      <c r="D655" s="138">
        <v>864.5</v>
      </c>
      <c r="E655" s="138">
        <v>990</v>
      </c>
    </row>
    <row r="656" spans="1:5">
      <c r="A656" s="135" t="s">
        <v>2532</v>
      </c>
      <c r="B656" s="136" t="s">
        <v>2533</v>
      </c>
      <c r="C656" s="137" t="s">
        <v>1434</v>
      </c>
      <c r="D656" s="138">
        <v>985</v>
      </c>
      <c r="E656" s="138">
        <v>1125</v>
      </c>
    </row>
    <row r="657" spans="1:5">
      <c r="A657" s="135" t="s">
        <v>2534</v>
      </c>
      <c r="B657" s="136" t="s">
        <v>2535</v>
      </c>
      <c r="C657" s="139" t="s">
        <v>1420</v>
      </c>
      <c r="D657" s="138">
        <v>925</v>
      </c>
      <c r="E657" s="138">
        <v>1055</v>
      </c>
    </row>
    <row r="658" spans="1:5">
      <c r="A658" s="378" t="s">
        <v>2536</v>
      </c>
      <c r="B658" s="379"/>
      <c r="C658" s="379"/>
      <c r="D658" s="379"/>
      <c r="E658" s="379"/>
    </row>
    <row r="659" spans="1:5">
      <c r="A659" s="135" t="s">
        <v>2537</v>
      </c>
      <c r="B659" s="136" t="s">
        <v>2538</v>
      </c>
      <c r="C659" s="137" t="s">
        <v>1420</v>
      </c>
      <c r="D659" s="138">
        <v>864.5</v>
      </c>
      <c r="E659" s="138">
        <v>990</v>
      </c>
    </row>
    <row r="660" spans="1:5">
      <c r="A660" s="135" t="s">
        <v>2539</v>
      </c>
      <c r="B660" s="136" t="s">
        <v>2540</v>
      </c>
      <c r="C660" s="139" t="s">
        <v>1431</v>
      </c>
      <c r="D660" s="138">
        <v>864.5</v>
      </c>
      <c r="E660" s="138">
        <v>990</v>
      </c>
    </row>
    <row r="661" spans="1:5" ht="37.5">
      <c r="A661" s="135" t="s">
        <v>2541</v>
      </c>
      <c r="B661" s="136" t="s">
        <v>2542</v>
      </c>
      <c r="C661" s="139" t="s">
        <v>1420</v>
      </c>
      <c r="D661" s="138">
        <v>835</v>
      </c>
      <c r="E661" s="138">
        <v>950</v>
      </c>
    </row>
    <row r="662" spans="1:5" ht="131.25">
      <c r="A662" s="135" t="s">
        <v>2543</v>
      </c>
      <c r="B662" s="136" t="s">
        <v>2544</v>
      </c>
      <c r="C662" s="139" t="s">
        <v>1431</v>
      </c>
      <c r="D662" s="138">
        <v>985</v>
      </c>
      <c r="E662" s="138">
        <v>1125</v>
      </c>
    </row>
    <row r="663" spans="1:5">
      <c r="A663" s="378" t="s">
        <v>2545</v>
      </c>
      <c r="B663" s="379"/>
      <c r="C663" s="379"/>
      <c r="D663" s="379"/>
      <c r="E663" s="379"/>
    </row>
    <row r="664" spans="1:5">
      <c r="A664" s="135" t="s">
        <v>2546</v>
      </c>
      <c r="B664" s="136" t="s">
        <v>2547</v>
      </c>
      <c r="C664" s="137" t="s">
        <v>1434</v>
      </c>
      <c r="D664" s="138">
        <v>835</v>
      </c>
      <c r="E664" s="138">
        <v>950</v>
      </c>
    </row>
    <row r="665" spans="1:5" ht="37.5">
      <c r="A665" s="135" t="s">
        <v>2548</v>
      </c>
      <c r="B665" s="136" t="s">
        <v>2549</v>
      </c>
      <c r="C665" s="137" t="s">
        <v>1420</v>
      </c>
      <c r="D665" s="138">
        <v>591.5</v>
      </c>
      <c r="E665" s="138">
        <v>676</v>
      </c>
    </row>
    <row r="666" spans="1:5">
      <c r="A666" s="135" t="s">
        <v>2550</v>
      </c>
      <c r="B666" s="136" t="s">
        <v>2551</v>
      </c>
      <c r="C666" s="137" t="s">
        <v>1420</v>
      </c>
      <c r="D666" s="138">
        <v>740</v>
      </c>
      <c r="E666" s="138">
        <v>845</v>
      </c>
    </row>
    <row r="667" spans="1:5">
      <c r="A667" s="135" t="s">
        <v>2552</v>
      </c>
      <c r="B667" s="136" t="s">
        <v>2553</v>
      </c>
      <c r="C667" s="137" t="s">
        <v>1434</v>
      </c>
      <c r="D667" s="138">
        <v>1085</v>
      </c>
      <c r="E667" s="138">
        <v>1240</v>
      </c>
    </row>
    <row r="668" spans="1:5" ht="37.5">
      <c r="A668" s="135" t="s">
        <v>2554</v>
      </c>
      <c r="B668" s="136" t="s">
        <v>2555</v>
      </c>
      <c r="C668" s="139" t="s">
        <v>1434</v>
      </c>
      <c r="D668" s="138">
        <v>560</v>
      </c>
      <c r="E668" s="138">
        <v>635</v>
      </c>
    </row>
    <row r="669" spans="1:5" ht="37.5">
      <c r="A669" s="135" t="s">
        <v>2556</v>
      </c>
      <c r="B669" s="136" t="s">
        <v>2557</v>
      </c>
      <c r="C669" s="139" t="s">
        <v>1434</v>
      </c>
      <c r="D669" s="138">
        <v>560</v>
      </c>
      <c r="E669" s="138">
        <v>635</v>
      </c>
    </row>
    <row r="670" spans="1:5">
      <c r="A670" s="135" t="s">
        <v>2558</v>
      </c>
      <c r="B670" s="136" t="s">
        <v>2559</v>
      </c>
      <c r="C670" s="137" t="s">
        <v>1420</v>
      </c>
      <c r="D670" s="138">
        <v>575</v>
      </c>
      <c r="E670" s="138">
        <v>655</v>
      </c>
    </row>
    <row r="671" spans="1:5">
      <c r="A671" s="135" t="s">
        <v>2560</v>
      </c>
      <c r="B671" s="136" t="s">
        <v>2561</v>
      </c>
      <c r="C671" s="137" t="s">
        <v>1420</v>
      </c>
      <c r="D671" s="138">
        <v>575</v>
      </c>
      <c r="E671" s="138">
        <v>655</v>
      </c>
    </row>
    <row r="672" spans="1:5" ht="37.5">
      <c r="A672" s="135" t="s">
        <v>2562</v>
      </c>
      <c r="B672" s="136" t="s">
        <v>2563</v>
      </c>
      <c r="C672" s="137" t="s">
        <v>1420</v>
      </c>
      <c r="D672" s="138">
        <v>591.5</v>
      </c>
      <c r="E672" s="138">
        <v>676</v>
      </c>
    </row>
    <row r="673" spans="1:5" ht="37.5">
      <c r="A673" s="135" t="s">
        <v>2564</v>
      </c>
      <c r="B673" s="136" t="s">
        <v>2565</v>
      </c>
      <c r="C673" s="137" t="s">
        <v>1420</v>
      </c>
      <c r="D673" s="138">
        <v>591.5</v>
      </c>
      <c r="E673" s="138">
        <v>676</v>
      </c>
    </row>
    <row r="674" spans="1:5">
      <c r="A674" s="135" t="s">
        <v>2566</v>
      </c>
      <c r="B674" s="136" t="s">
        <v>2567</v>
      </c>
      <c r="C674" s="137" t="s">
        <v>1420</v>
      </c>
      <c r="D674" s="138">
        <v>610</v>
      </c>
      <c r="E674" s="138">
        <v>700</v>
      </c>
    </row>
    <row r="675" spans="1:5">
      <c r="A675" s="135" t="s">
        <v>2568</v>
      </c>
      <c r="B675" s="136" t="s">
        <v>2569</v>
      </c>
      <c r="C675" s="137" t="s">
        <v>1420</v>
      </c>
      <c r="D675" s="138">
        <v>610</v>
      </c>
      <c r="E675" s="138">
        <v>700</v>
      </c>
    </row>
    <row r="676" spans="1:5">
      <c r="A676" s="135" t="s">
        <v>2570</v>
      </c>
      <c r="B676" s="136" t="s">
        <v>2571</v>
      </c>
      <c r="C676" s="137" t="s">
        <v>1434</v>
      </c>
      <c r="D676" s="138">
        <v>600</v>
      </c>
      <c r="E676" s="138">
        <v>680</v>
      </c>
    </row>
    <row r="677" spans="1:5">
      <c r="A677" s="135" t="s">
        <v>2572</v>
      </c>
      <c r="B677" s="136" t="s">
        <v>2573</v>
      </c>
      <c r="C677" s="139" t="s">
        <v>1434</v>
      </c>
      <c r="D677" s="138">
        <v>710</v>
      </c>
      <c r="E677" s="138">
        <v>810</v>
      </c>
    </row>
    <row r="678" spans="1:5">
      <c r="A678" s="378" t="s">
        <v>2574</v>
      </c>
      <c r="B678" s="379"/>
      <c r="C678" s="379"/>
      <c r="D678" s="379"/>
      <c r="E678" s="379"/>
    </row>
    <row r="679" spans="1:5" ht="37.5">
      <c r="A679" s="135" t="s">
        <v>2575</v>
      </c>
      <c r="B679" s="142" t="s">
        <v>2576</v>
      </c>
      <c r="C679" s="139" t="s">
        <v>1420</v>
      </c>
      <c r="D679" s="138">
        <v>983.49999999999989</v>
      </c>
      <c r="E679" s="138">
        <v>1124</v>
      </c>
    </row>
    <row r="680" spans="1:5">
      <c r="A680" s="135" t="s">
        <v>2577</v>
      </c>
      <c r="B680" s="136" t="s">
        <v>2578</v>
      </c>
      <c r="C680" s="139" t="s">
        <v>1431</v>
      </c>
      <c r="D680" s="138">
        <v>690</v>
      </c>
      <c r="E680" s="138">
        <v>790</v>
      </c>
    </row>
    <row r="681" spans="1:5">
      <c r="A681" s="135" t="s">
        <v>2579</v>
      </c>
      <c r="B681" s="136" t="s">
        <v>2580</v>
      </c>
      <c r="C681" s="137" t="s">
        <v>1434</v>
      </c>
      <c r="D681" s="138">
        <v>1144.5</v>
      </c>
      <c r="E681" s="138">
        <v>1308</v>
      </c>
    </row>
    <row r="682" spans="1:5">
      <c r="A682" s="135" t="s">
        <v>2581</v>
      </c>
      <c r="B682" s="136" t="s">
        <v>2582</v>
      </c>
      <c r="C682" s="137" t="s">
        <v>1434</v>
      </c>
      <c r="D682" s="138">
        <v>950</v>
      </c>
      <c r="E682" s="138">
        <v>1085</v>
      </c>
    </row>
    <row r="683" spans="1:5">
      <c r="A683" s="378" t="s">
        <v>2583</v>
      </c>
      <c r="B683" s="379"/>
      <c r="C683" s="379"/>
      <c r="D683" s="379"/>
      <c r="E683" s="379"/>
    </row>
    <row r="684" spans="1:5">
      <c r="A684" s="135" t="s">
        <v>2584</v>
      </c>
      <c r="B684" s="136" t="s">
        <v>2585</v>
      </c>
      <c r="C684" s="139" t="s">
        <v>1434</v>
      </c>
      <c r="D684" s="138">
        <v>800</v>
      </c>
      <c r="E684" s="138">
        <v>915</v>
      </c>
    </row>
    <row r="685" spans="1:5">
      <c r="A685" s="135" t="s">
        <v>2586</v>
      </c>
      <c r="B685" s="136" t="s">
        <v>2587</v>
      </c>
      <c r="C685" s="139" t="s">
        <v>1420</v>
      </c>
      <c r="D685" s="138">
        <v>923.99999999999989</v>
      </c>
      <c r="E685" s="138">
        <v>1056</v>
      </c>
    </row>
    <row r="686" spans="1:5">
      <c r="A686" s="135" t="s">
        <v>2588</v>
      </c>
      <c r="B686" s="136" t="s">
        <v>2589</v>
      </c>
      <c r="C686" s="139" t="s">
        <v>1420</v>
      </c>
      <c r="D686" s="138">
        <v>619.5</v>
      </c>
      <c r="E686" s="138">
        <v>710</v>
      </c>
    </row>
    <row r="687" spans="1:5" ht="37.5">
      <c r="A687" s="135" t="s">
        <v>2590</v>
      </c>
      <c r="B687" s="136" t="s">
        <v>2591</v>
      </c>
      <c r="C687" s="137" t="s">
        <v>1434</v>
      </c>
      <c r="D687" s="138">
        <v>640</v>
      </c>
      <c r="E687" s="138">
        <v>730</v>
      </c>
    </row>
    <row r="688" spans="1:5" ht="37.5">
      <c r="A688" s="135" t="s">
        <v>2592</v>
      </c>
      <c r="B688" s="142" t="s">
        <v>2593</v>
      </c>
      <c r="C688" s="139" t="s">
        <v>1420</v>
      </c>
      <c r="D688" s="138">
        <v>775</v>
      </c>
      <c r="E688" s="138">
        <v>885</v>
      </c>
    </row>
    <row r="689" spans="1:95">
      <c r="A689" s="135" t="s">
        <v>2594</v>
      </c>
      <c r="B689" s="136" t="s">
        <v>2595</v>
      </c>
      <c r="C689" s="137" t="s">
        <v>1420</v>
      </c>
      <c r="D689" s="138">
        <v>765</v>
      </c>
      <c r="E689" s="138">
        <v>875</v>
      </c>
    </row>
    <row r="690" spans="1:95">
      <c r="A690" s="378" t="s">
        <v>2596</v>
      </c>
      <c r="B690" s="379"/>
      <c r="C690" s="379"/>
      <c r="D690" s="379"/>
      <c r="E690" s="379"/>
    </row>
    <row r="691" spans="1:95" ht="56.25">
      <c r="A691" s="135" t="s">
        <v>2597</v>
      </c>
      <c r="B691" s="136" t="s">
        <v>2598</v>
      </c>
      <c r="C691" s="137" t="s">
        <v>1434</v>
      </c>
      <c r="D691" s="138">
        <v>1344</v>
      </c>
      <c r="E691" s="138">
        <v>1536</v>
      </c>
    </row>
    <row r="692" spans="1:95" ht="56.25">
      <c r="A692" s="135" t="s">
        <v>2599</v>
      </c>
      <c r="B692" s="136" t="s">
        <v>2600</v>
      </c>
      <c r="C692" s="137" t="s">
        <v>1434</v>
      </c>
      <c r="D692" s="138">
        <v>1425</v>
      </c>
      <c r="E692" s="138">
        <v>1630</v>
      </c>
    </row>
    <row r="693" spans="1:95">
      <c r="A693" s="135" t="s">
        <v>2601</v>
      </c>
      <c r="B693" s="136" t="s">
        <v>2602</v>
      </c>
      <c r="C693" s="137" t="s">
        <v>1434</v>
      </c>
      <c r="D693" s="138">
        <v>2740</v>
      </c>
      <c r="E693" s="138">
        <v>3130</v>
      </c>
    </row>
    <row r="694" spans="1:95" ht="37.5">
      <c r="A694" s="135" t="s">
        <v>2603</v>
      </c>
      <c r="B694" s="136" t="s">
        <v>2604</v>
      </c>
      <c r="C694" s="137" t="s">
        <v>1434</v>
      </c>
      <c r="D694" s="138">
        <v>3982.9999999999995</v>
      </c>
      <c r="E694" s="138">
        <v>4552</v>
      </c>
    </row>
    <row r="695" spans="1:95">
      <c r="A695" s="378" t="s">
        <v>2605</v>
      </c>
      <c r="B695" s="379"/>
      <c r="C695" s="379"/>
      <c r="D695" s="379"/>
      <c r="E695" s="379"/>
    </row>
    <row r="696" spans="1:95" ht="37.5">
      <c r="A696" s="135" t="s">
        <v>2606</v>
      </c>
      <c r="B696" s="142" t="s">
        <v>2607</v>
      </c>
      <c r="C696" s="139" t="s">
        <v>1420</v>
      </c>
      <c r="D696" s="138">
        <v>1144.5</v>
      </c>
      <c r="E696" s="138">
        <v>1310</v>
      </c>
    </row>
    <row r="697" spans="1:95" ht="37.5">
      <c r="A697" s="135" t="s">
        <v>2608</v>
      </c>
      <c r="B697" s="142" t="s">
        <v>2609</v>
      </c>
      <c r="C697" s="139" t="s">
        <v>1420</v>
      </c>
      <c r="D697" s="138">
        <v>591.5</v>
      </c>
      <c r="E697" s="138">
        <v>676</v>
      </c>
    </row>
    <row r="698" spans="1:95" ht="56.25">
      <c r="A698" s="135" t="s">
        <v>2610</v>
      </c>
      <c r="B698" s="142" t="s">
        <v>2611</v>
      </c>
      <c r="C698" s="139" t="s">
        <v>1420</v>
      </c>
      <c r="D698" s="138">
        <v>1977.4999999999998</v>
      </c>
      <c r="E698" s="138">
        <v>2260</v>
      </c>
    </row>
    <row r="699" spans="1:95" s="134" customFormat="1" ht="37.5">
      <c r="A699" s="135" t="s">
        <v>2612</v>
      </c>
      <c r="B699" s="142" t="s">
        <v>2613</v>
      </c>
      <c r="C699" s="139" t="s">
        <v>1420</v>
      </c>
      <c r="D699" s="138">
        <v>1361.5</v>
      </c>
      <c r="E699" s="138">
        <v>1556</v>
      </c>
      <c r="F699" s="123"/>
      <c r="G699" s="124"/>
      <c r="H699" s="124"/>
      <c r="I699" s="124"/>
      <c r="J699" s="124"/>
      <c r="K699" s="124"/>
      <c r="L699" s="124"/>
      <c r="M699" s="124"/>
      <c r="N699" s="124"/>
      <c r="O699" s="124"/>
      <c r="P699" s="124"/>
      <c r="Q699" s="124"/>
      <c r="R699" s="124"/>
      <c r="S699" s="124"/>
      <c r="T699" s="124"/>
      <c r="U699" s="124"/>
      <c r="V699" s="124"/>
      <c r="W699" s="124"/>
      <c r="X699" s="124"/>
      <c r="Y699" s="124"/>
      <c r="Z699" s="124"/>
      <c r="AA699" s="125"/>
      <c r="AB699" s="125"/>
      <c r="AC699" s="125"/>
      <c r="AD699" s="125"/>
      <c r="AE699" s="125"/>
      <c r="AF699" s="125"/>
      <c r="AG699" s="125"/>
      <c r="AH699" s="125"/>
      <c r="AI699" s="125"/>
      <c r="AJ699" s="125"/>
      <c r="AK699" s="125"/>
      <c r="AL699" s="125"/>
      <c r="AM699" s="125"/>
      <c r="AN699" s="125"/>
      <c r="AO699" s="125"/>
      <c r="AP699" s="125"/>
      <c r="AQ699" s="125"/>
      <c r="AR699" s="125"/>
      <c r="AS699" s="125"/>
      <c r="AT699" s="125"/>
      <c r="AU699" s="125"/>
      <c r="AV699" s="125"/>
      <c r="AW699" s="125"/>
      <c r="AX699" s="125"/>
      <c r="AY699" s="125"/>
      <c r="AZ699" s="125"/>
      <c r="BA699" s="125"/>
      <c r="BB699" s="125"/>
      <c r="BC699" s="125"/>
      <c r="BD699" s="125"/>
      <c r="BE699" s="125"/>
      <c r="BF699" s="125"/>
      <c r="BG699" s="125"/>
      <c r="BH699" s="125"/>
      <c r="BI699" s="125"/>
      <c r="BJ699" s="125"/>
      <c r="BK699" s="125"/>
      <c r="BL699" s="125"/>
      <c r="BM699" s="125"/>
      <c r="BN699" s="125"/>
      <c r="BO699" s="125"/>
      <c r="BP699" s="125"/>
      <c r="BQ699" s="125"/>
      <c r="BR699" s="125"/>
      <c r="BS699" s="125"/>
      <c r="BT699" s="125"/>
      <c r="BU699" s="125"/>
      <c r="BV699" s="125"/>
      <c r="BW699" s="125"/>
      <c r="BX699" s="125"/>
      <c r="BY699" s="125"/>
      <c r="BZ699" s="125"/>
      <c r="CA699" s="125"/>
      <c r="CB699" s="125"/>
      <c r="CC699" s="125"/>
      <c r="CD699" s="125"/>
      <c r="CE699" s="125"/>
      <c r="CF699" s="125"/>
      <c r="CG699" s="125"/>
      <c r="CH699" s="125"/>
      <c r="CI699" s="125"/>
      <c r="CJ699" s="125"/>
      <c r="CK699" s="125"/>
      <c r="CL699" s="125"/>
      <c r="CM699" s="125"/>
      <c r="CN699" s="125"/>
      <c r="CO699" s="125"/>
      <c r="CP699" s="125"/>
      <c r="CQ699" s="125"/>
    </row>
    <row r="700" spans="1:95">
      <c r="A700" s="378" t="s">
        <v>2614</v>
      </c>
      <c r="B700" s="379"/>
      <c r="C700" s="379"/>
      <c r="D700" s="379"/>
      <c r="E700" s="379"/>
    </row>
    <row r="701" spans="1:95">
      <c r="A701" s="378" t="s">
        <v>2615</v>
      </c>
      <c r="B701" s="379"/>
      <c r="C701" s="379"/>
      <c r="D701" s="379"/>
      <c r="E701" s="379"/>
    </row>
    <row r="702" spans="1:95">
      <c r="A702" s="135" t="s">
        <v>2616</v>
      </c>
      <c r="B702" s="136" t="s">
        <v>2617</v>
      </c>
      <c r="C702" s="137" t="s">
        <v>1420</v>
      </c>
      <c r="D702" s="138">
        <v>360</v>
      </c>
      <c r="E702" s="138">
        <v>410</v>
      </c>
    </row>
    <row r="703" spans="1:95">
      <c r="A703" s="135" t="s">
        <v>2618</v>
      </c>
      <c r="B703" s="136" t="s">
        <v>2619</v>
      </c>
      <c r="C703" s="137" t="s">
        <v>1420</v>
      </c>
      <c r="D703" s="138">
        <v>360</v>
      </c>
      <c r="E703" s="138">
        <v>410</v>
      </c>
    </row>
    <row r="704" spans="1:95">
      <c r="A704" s="135" t="s">
        <v>2620</v>
      </c>
      <c r="B704" s="136" t="s">
        <v>2621</v>
      </c>
      <c r="C704" s="137" t="s">
        <v>1420</v>
      </c>
      <c r="D704" s="138">
        <v>360</v>
      </c>
      <c r="E704" s="138">
        <v>410</v>
      </c>
    </row>
    <row r="705" spans="1:5">
      <c r="A705" s="135" t="s">
        <v>2622</v>
      </c>
      <c r="B705" s="136" t="s">
        <v>2623</v>
      </c>
      <c r="C705" s="137" t="s">
        <v>1420</v>
      </c>
      <c r="D705" s="138">
        <v>360</v>
      </c>
      <c r="E705" s="138">
        <v>410</v>
      </c>
    </row>
    <row r="706" spans="1:5">
      <c r="A706" s="135" t="s">
        <v>2624</v>
      </c>
      <c r="B706" s="136" t="s">
        <v>2625</v>
      </c>
      <c r="C706" s="137" t="s">
        <v>1420</v>
      </c>
      <c r="D706" s="138">
        <v>360</v>
      </c>
      <c r="E706" s="138">
        <v>410</v>
      </c>
    </row>
    <row r="707" spans="1:5">
      <c r="A707" s="135" t="s">
        <v>2626</v>
      </c>
      <c r="B707" s="136" t="s">
        <v>2627</v>
      </c>
      <c r="C707" s="137" t="s">
        <v>1420</v>
      </c>
      <c r="D707" s="138">
        <v>360</v>
      </c>
      <c r="E707" s="138">
        <v>410</v>
      </c>
    </row>
    <row r="708" spans="1:5">
      <c r="A708" s="135" t="s">
        <v>2628</v>
      </c>
      <c r="B708" s="136" t="s">
        <v>2629</v>
      </c>
      <c r="C708" s="137" t="s">
        <v>1420</v>
      </c>
      <c r="D708" s="138">
        <v>360</v>
      </c>
      <c r="E708" s="138">
        <v>410</v>
      </c>
    </row>
    <row r="709" spans="1:5">
      <c r="A709" s="135" t="s">
        <v>2630</v>
      </c>
      <c r="B709" s="136" t="s">
        <v>2631</v>
      </c>
      <c r="C709" s="137" t="s">
        <v>1420</v>
      </c>
      <c r="D709" s="138">
        <v>378</v>
      </c>
      <c r="E709" s="138">
        <v>432</v>
      </c>
    </row>
    <row r="710" spans="1:5">
      <c r="A710" s="135" t="s">
        <v>2632</v>
      </c>
      <c r="B710" s="136" t="s">
        <v>2633</v>
      </c>
      <c r="C710" s="137" t="s">
        <v>1420</v>
      </c>
      <c r="D710" s="138">
        <v>360</v>
      </c>
      <c r="E710" s="138">
        <v>410</v>
      </c>
    </row>
    <row r="711" spans="1:5">
      <c r="A711" s="135" t="s">
        <v>2634</v>
      </c>
      <c r="B711" s="136" t="s">
        <v>2635</v>
      </c>
      <c r="C711" s="137" t="s">
        <v>1420</v>
      </c>
      <c r="D711" s="138">
        <v>360</v>
      </c>
      <c r="E711" s="138">
        <v>410</v>
      </c>
    </row>
    <row r="712" spans="1:5">
      <c r="A712" s="135" t="s">
        <v>2636</v>
      </c>
      <c r="B712" s="136" t="s">
        <v>2637</v>
      </c>
      <c r="C712" s="137" t="s">
        <v>1420</v>
      </c>
      <c r="D712" s="138">
        <v>360</v>
      </c>
      <c r="E712" s="138">
        <v>410</v>
      </c>
    </row>
    <row r="713" spans="1:5">
      <c r="A713" s="135" t="s">
        <v>2638</v>
      </c>
      <c r="B713" s="136" t="s">
        <v>2639</v>
      </c>
      <c r="C713" s="137" t="s">
        <v>1420</v>
      </c>
      <c r="D713" s="138">
        <v>378</v>
      </c>
      <c r="E713" s="138">
        <v>432</v>
      </c>
    </row>
    <row r="714" spans="1:5">
      <c r="A714" s="135" t="s">
        <v>2640</v>
      </c>
      <c r="B714" s="136" t="s">
        <v>2641</v>
      </c>
      <c r="C714" s="137" t="s">
        <v>1420</v>
      </c>
      <c r="D714" s="138">
        <v>360</v>
      </c>
      <c r="E714" s="138">
        <v>410</v>
      </c>
    </row>
    <row r="715" spans="1:5">
      <c r="A715" s="135" t="s">
        <v>2642</v>
      </c>
      <c r="B715" s="136" t="s">
        <v>2643</v>
      </c>
      <c r="C715" s="137" t="s">
        <v>1420</v>
      </c>
      <c r="D715" s="138">
        <v>360</v>
      </c>
      <c r="E715" s="138">
        <v>410</v>
      </c>
    </row>
    <row r="716" spans="1:5">
      <c r="A716" s="135" t="s">
        <v>2644</v>
      </c>
      <c r="B716" s="136" t="s">
        <v>2645</v>
      </c>
      <c r="C716" s="137" t="s">
        <v>1420</v>
      </c>
      <c r="D716" s="138">
        <v>360</v>
      </c>
      <c r="E716" s="138">
        <v>410</v>
      </c>
    </row>
    <row r="717" spans="1:5">
      <c r="A717" s="135" t="s">
        <v>2646</v>
      </c>
      <c r="B717" s="136" t="s">
        <v>2647</v>
      </c>
      <c r="C717" s="137" t="s">
        <v>1420</v>
      </c>
      <c r="D717" s="138">
        <v>360</v>
      </c>
      <c r="E717" s="138">
        <v>410</v>
      </c>
    </row>
    <row r="718" spans="1:5">
      <c r="A718" s="135" t="s">
        <v>2648</v>
      </c>
      <c r="B718" s="136" t="s">
        <v>2649</v>
      </c>
      <c r="C718" s="137" t="s">
        <v>1420</v>
      </c>
      <c r="D718" s="138">
        <v>360</v>
      </c>
      <c r="E718" s="138">
        <v>410</v>
      </c>
    </row>
    <row r="719" spans="1:5">
      <c r="A719" s="135" t="s">
        <v>2650</v>
      </c>
      <c r="B719" s="136" t="s">
        <v>2651</v>
      </c>
      <c r="C719" s="137" t="s">
        <v>1420</v>
      </c>
      <c r="D719" s="138">
        <v>360</v>
      </c>
      <c r="E719" s="138">
        <v>410</v>
      </c>
    </row>
    <row r="720" spans="1:5">
      <c r="A720" s="135" t="s">
        <v>2652</v>
      </c>
      <c r="B720" s="136" t="s">
        <v>2653</v>
      </c>
      <c r="C720" s="137" t="s">
        <v>1420</v>
      </c>
      <c r="D720" s="138">
        <v>360</v>
      </c>
      <c r="E720" s="138">
        <v>410</v>
      </c>
    </row>
    <row r="721" spans="1:5">
      <c r="A721" s="135" t="s">
        <v>2654</v>
      </c>
      <c r="B721" s="136" t="s">
        <v>2655</v>
      </c>
      <c r="C721" s="137" t="s">
        <v>1420</v>
      </c>
      <c r="D721" s="138">
        <v>360</v>
      </c>
      <c r="E721" s="138">
        <v>410</v>
      </c>
    </row>
    <row r="722" spans="1:5">
      <c r="A722" s="135" t="s">
        <v>2656</v>
      </c>
      <c r="B722" s="136" t="s">
        <v>2657</v>
      </c>
      <c r="C722" s="137" t="s">
        <v>1420</v>
      </c>
      <c r="D722" s="138">
        <v>360</v>
      </c>
      <c r="E722" s="138">
        <v>410</v>
      </c>
    </row>
    <row r="723" spans="1:5">
      <c r="A723" s="135" t="s">
        <v>2658</v>
      </c>
      <c r="B723" s="136" t="s">
        <v>2659</v>
      </c>
      <c r="C723" s="137" t="s">
        <v>1420</v>
      </c>
      <c r="D723" s="138">
        <v>360</v>
      </c>
      <c r="E723" s="138">
        <v>410</v>
      </c>
    </row>
    <row r="724" spans="1:5">
      <c r="A724" s="135" t="s">
        <v>2660</v>
      </c>
      <c r="B724" s="136" t="s">
        <v>2661</v>
      </c>
      <c r="C724" s="137" t="s">
        <v>1420</v>
      </c>
      <c r="D724" s="138">
        <v>360</v>
      </c>
      <c r="E724" s="138">
        <v>410</v>
      </c>
    </row>
    <row r="725" spans="1:5">
      <c r="A725" s="135" t="s">
        <v>2662</v>
      </c>
      <c r="B725" s="136" t="s">
        <v>2663</v>
      </c>
      <c r="C725" s="137" t="s">
        <v>1420</v>
      </c>
      <c r="D725" s="138">
        <v>360</v>
      </c>
      <c r="E725" s="138">
        <v>410</v>
      </c>
    </row>
    <row r="726" spans="1:5">
      <c r="A726" s="135" t="s">
        <v>2664</v>
      </c>
      <c r="B726" s="136" t="s">
        <v>2665</v>
      </c>
      <c r="C726" s="137" t="s">
        <v>1420</v>
      </c>
      <c r="D726" s="138">
        <v>360</v>
      </c>
      <c r="E726" s="138">
        <v>410</v>
      </c>
    </row>
    <row r="727" spans="1:5">
      <c r="A727" s="135" t="s">
        <v>2666</v>
      </c>
      <c r="B727" s="136" t="s">
        <v>2667</v>
      </c>
      <c r="C727" s="137" t="s">
        <v>1420</v>
      </c>
      <c r="D727" s="138">
        <v>360</v>
      </c>
      <c r="E727" s="138">
        <v>410</v>
      </c>
    </row>
    <row r="728" spans="1:5">
      <c r="A728" s="135" t="s">
        <v>2668</v>
      </c>
      <c r="B728" s="136" t="s">
        <v>2669</v>
      </c>
      <c r="C728" s="137" t="s">
        <v>1420</v>
      </c>
      <c r="D728" s="138">
        <v>360</v>
      </c>
      <c r="E728" s="138">
        <v>410</v>
      </c>
    </row>
    <row r="729" spans="1:5">
      <c r="A729" s="135" t="s">
        <v>2670</v>
      </c>
      <c r="B729" s="136" t="s">
        <v>2671</v>
      </c>
      <c r="C729" s="137" t="s">
        <v>1420</v>
      </c>
      <c r="D729" s="138">
        <v>360</v>
      </c>
      <c r="E729" s="138">
        <v>410</v>
      </c>
    </row>
    <row r="730" spans="1:5">
      <c r="A730" s="135" t="s">
        <v>2672</v>
      </c>
      <c r="B730" s="136" t="s">
        <v>2673</v>
      </c>
      <c r="C730" s="137" t="s">
        <v>1420</v>
      </c>
      <c r="D730" s="138">
        <v>360</v>
      </c>
      <c r="E730" s="138">
        <v>410</v>
      </c>
    </row>
    <row r="731" spans="1:5">
      <c r="A731" s="135" t="s">
        <v>2674</v>
      </c>
      <c r="B731" s="136" t="s">
        <v>2675</v>
      </c>
      <c r="C731" s="137" t="s">
        <v>1420</v>
      </c>
      <c r="D731" s="138">
        <v>360</v>
      </c>
      <c r="E731" s="138">
        <v>410</v>
      </c>
    </row>
    <row r="732" spans="1:5">
      <c r="A732" s="135" t="s">
        <v>2676</v>
      </c>
      <c r="B732" s="136" t="s">
        <v>2677</v>
      </c>
      <c r="C732" s="137" t="s">
        <v>1420</v>
      </c>
      <c r="D732" s="138">
        <v>360</v>
      </c>
      <c r="E732" s="138">
        <v>410</v>
      </c>
    </row>
    <row r="733" spans="1:5">
      <c r="A733" s="135" t="s">
        <v>2678</v>
      </c>
      <c r="B733" s="136" t="s">
        <v>2679</v>
      </c>
      <c r="C733" s="137" t="s">
        <v>1420</v>
      </c>
      <c r="D733" s="138">
        <v>360</v>
      </c>
      <c r="E733" s="138">
        <v>410</v>
      </c>
    </row>
    <row r="734" spans="1:5">
      <c r="A734" s="135" t="s">
        <v>2680</v>
      </c>
      <c r="B734" s="136" t="s">
        <v>2681</v>
      </c>
      <c r="C734" s="137" t="s">
        <v>1420</v>
      </c>
      <c r="D734" s="138">
        <v>360</v>
      </c>
      <c r="E734" s="138">
        <v>410</v>
      </c>
    </row>
    <row r="735" spans="1:5">
      <c r="A735" s="135" t="s">
        <v>2682</v>
      </c>
      <c r="B735" s="136" t="s">
        <v>2683</v>
      </c>
      <c r="C735" s="137" t="s">
        <v>1420</v>
      </c>
      <c r="D735" s="138">
        <v>360</v>
      </c>
      <c r="E735" s="138">
        <v>410</v>
      </c>
    </row>
    <row r="736" spans="1:5">
      <c r="A736" s="135" t="s">
        <v>2684</v>
      </c>
      <c r="B736" s="136" t="s">
        <v>2685</v>
      </c>
      <c r="C736" s="137" t="s">
        <v>1420</v>
      </c>
      <c r="D736" s="138">
        <v>360</v>
      </c>
      <c r="E736" s="138">
        <v>410</v>
      </c>
    </row>
    <row r="737" spans="1:5">
      <c r="A737" s="135" t="s">
        <v>2686</v>
      </c>
      <c r="B737" s="136" t="s">
        <v>2687</v>
      </c>
      <c r="C737" s="137" t="s">
        <v>1420</v>
      </c>
      <c r="D737" s="138">
        <v>360</v>
      </c>
      <c r="E737" s="138">
        <v>410</v>
      </c>
    </row>
    <row r="738" spans="1:5">
      <c r="A738" s="135" t="s">
        <v>2688</v>
      </c>
      <c r="B738" s="136" t="s">
        <v>2689</v>
      </c>
      <c r="C738" s="137" t="s">
        <v>1420</v>
      </c>
      <c r="D738" s="138">
        <v>360</v>
      </c>
      <c r="E738" s="138">
        <v>410</v>
      </c>
    </row>
    <row r="739" spans="1:5">
      <c r="A739" s="135" t="s">
        <v>2690</v>
      </c>
      <c r="B739" s="136" t="s">
        <v>2691</v>
      </c>
      <c r="C739" s="137" t="s">
        <v>1420</v>
      </c>
      <c r="D739" s="138">
        <v>360</v>
      </c>
      <c r="E739" s="138">
        <v>410</v>
      </c>
    </row>
    <row r="740" spans="1:5">
      <c r="A740" s="135" t="s">
        <v>2692</v>
      </c>
      <c r="B740" s="136" t="s">
        <v>2693</v>
      </c>
      <c r="C740" s="137" t="s">
        <v>1420</v>
      </c>
      <c r="D740" s="138">
        <v>360</v>
      </c>
      <c r="E740" s="138">
        <v>410</v>
      </c>
    </row>
    <row r="741" spans="1:5">
      <c r="A741" s="135" t="s">
        <v>2694</v>
      </c>
      <c r="B741" s="136" t="s">
        <v>2695</v>
      </c>
      <c r="C741" s="137" t="s">
        <v>1420</v>
      </c>
      <c r="D741" s="138">
        <v>360</v>
      </c>
      <c r="E741" s="138">
        <v>410</v>
      </c>
    </row>
    <row r="742" spans="1:5">
      <c r="A742" s="135" t="s">
        <v>2696</v>
      </c>
      <c r="B742" s="136" t="s">
        <v>2697</v>
      </c>
      <c r="C742" s="137" t="s">
        <v>1420</v>
      </c>
      <c r="D742" s="138">
        <v>360</v>
      </c>
      <c r="E742" s="138">
        <v>410</v>
      </c>
    </row>
    <row r="743" spans="1:5">
      <c r="A743" s="135" t="s">
        <v>2698</v>
      </c>
      <c r="B743" s="136" t="s">
        <v>2699</v>
      </c>
      <c r="C743" s="137" t="s">
        <v>1420</v>
      </c>
      <c r="D743" s="138">
        <v>360</v>
      </c>
      <c r="E743" s="138">
        <v>410</v>
      </c>
    </row>
    <row r="744" spans="1:5">
      <c r="A744" s="135" t="s">
        <v>2700</v>
      </c>
      <c r="B744" s="136" t="s">
        <v>2701</v>
      </c>
      <c r="C744" s="137" t="s">
        <v>1420</v>
      </c>
      <c r="D744" s="138">
        <v>360</v>
      </c>
      <c r="E744" s="138">
        <v>410</v>
      </c>
    </row>
    <row r="745" spans="1:5">
      <c r="A745" s="135" t="s">
        <v>2702</v>
      </c>
      <c r="B745" s="136" t="s">
        <v>2703</v>
      </c>
      <c r="C745" s="137" t="s">
        <v>1420</v>
      </c>
      <c r="D745" s="138">
        <v>360</v>
      </c>
      <c r="E745" s="138">
        <v>410</v>
      </c>
    </row>
    <row r="746" spans="1:5">
      <c r="A746" s="135" t="s">
        <v>2704</v>
      </c>
      <c r="B746" s="136" t="s">
        <v>2705</v>
      </c>
      <c r="C746" s="137" t="s">
        <v>1420</v>
      </c>
      <c r="D746" s="138">
        <v>360</v>
      </c>
      <c r="E746" s="138">
        <v>410</v>
      </c>
    </row>
    <row r="747" spans="1:5">
      <c r="A747" s="135" t="s">
        <v>2706</v>
      </c>
      <c r="B747" s="136" t="s">
        <v>2707</v>
      </c>
      <c r="C747" s="137" t="s">
        <v>1420</v>
      </c>
      <c r="D747" s="138">
        <v>360</v>
      </c>
      <c r="E747" s="138">
        <v>410</v>
      </c>
    </row>
    <row r="748" spans="1:5">
      <c r="A748" s="135" t="s">
        <v>2708</v>
      </c>
      <c r="B748" s="136" t="s">
        <v>2709</v>
      </c>
      <c r="C748" s="137" t="s">
        <v>1420</v>
      </c>
      <c r="D748" s="138">
        <v>360</v>
      </c>
      <c r="E748" s="138">
        <v>410</v>
      </c>
    </row>
    <row r="749" spans="1:5">
      <c r="A749" s="135" t="s">
        <v>2710</v>
      </c>
      <c r="B749" s="136" t="s">
        <v>2711</v>
      </c>
      <c r="C749" s="137" t="s">
        <v>1420</v>
      </c>
      <c r="D749" s="138">
        <v>360</v>
      </c>
      <c r="E749" s="138">
        <v>410</v>
      </c>
    </row>
    <row r="750" spans="1:5">
      <c r="A750" s="135" t="s">
        <v>2712</v>
      </c>
      <c r="B750" s="136" t="s">
        <v>2713</v>
      </c>
      <c r="C750" s="137" t="s">
        <v>1420</v>
      </c>
      <c r="D750" s="138">
        <v>360</v>
      </c>
      <c r="E750" s="138">
        <v>410</v>
      </c>
    </row>
    <row r="751" spans="1:5">
      <c r="A751" s="135" t="s">
        <v>2714</v>
      </c>
      <c r="B751" s="136" t="s">
        <v>2715</v>
      </c>
      <c r="C751" s="137" t="s">
        <v>1420</v>
      </c>
      <c r="D751" s="138">
        <v>360</v>
      </c>
      <c r="E751" s="138">
        <v>410</v>
      </c>
    </row>
    <row r="752" spans="1:5">
      <c r="A752" s="135" t="s">
        <v>2716</v>
      </c>
      <c r="B752" s="136" t="s">
        <v>2717</v>
      </c>
      <c r="C752" s="137" t="s">
        <v>1420</v>
      </c>
      <c r="D752" s="138">
        <v>360</v>
      </c>
      <c r="E752" s="138">
        <v>410</v>
      </c>
    </row>
    <row r="753" spans="1:5">
      <c r="A753" s="135" t="s">
        <v>2718</v>
      </c>
      <c r="B753" s="136" t="s">
        <v>2719</v>
      </c>
      <c r="C753" s="137" t="s">
        <v>1420</v>
      </c>
      <c r="D753" s="138">
        <v>360</v>
      </c>
      <c r="E753" s="138">
        <v>410</v>
      </c>
    </row>
    <row r="754" spans="1:5">
      <c r="A754" s="135" t="s">
        <v>2720</v>
      </c>
      <c r="B754" s="136" t="s">
        <v>2721</v>
      </c>
      <c r="C754" s="137" t="s">
        <v>1420</v>
      </c>
      <c r="D754" s="138">
        <v>360</v>
      </c>
      <c r="E754" s="138">
        <v>410</v>
      </c>
    </row>
    <row r="755" spans="1:5">
      <c r="A755" s="135" t="s">
        <v>2722</v>
      </c>
      <c r="B755" s="136" t="s">
        <v>2723</v>
      </c>
      <c r="C755" s="137" t="s">
        <v>1420</v>
      </c>
      <c r="D755" s="138">
        <v>360</v>
      </c>
      <c r="E755" s="138">
        <v>410</v>
      </c>
    </row>
    <row r="756" spans="1:5">
      <c r="A756" s="135" t="s">
        <v>2724</v>
      </c>
      <c r="B756" s="136" t="s">
        <v>2725</v>
      </c>
      <c r="C756" s="137" t="s">
        <v>1420</v>
      </c>
      <c r="D756" s="138">
        <v>360</v>
      </c>
      <c r="E756" s="138">
        <v>410</v>
      </c>
    </row>
    <row r="757" spans="1:5">
      <c r="A757" s="135" t="s">
        <v>2726</v>
      </c>
      <c r="B757" s="136" t="s">
        <v>2727</v>
      </c>
      <c r="C757" s="137" t="s">
        <v>1420</v>
      </c>
      <c r="D757" s="138">
        <v>360</v>
      </c>
      <c r="E757" s="138">
        <v>410</v>
      </c>
    </row>
    <row r="758" spans="1:5">
      <c r="A758" s="135" t="s">
        <v>2728</v>
      </c>
      <c r="B758" s="136" t="s">
        <v>2729</v>
      </c>
      <c r="C758" s="137" t="s">
        <v>1420</v>
      </c>
      <c r="D758" s="138">
        <v>360</v>
      </c>
      <c r="E758" s="138">
        <v>410</v>
      </c>
    </row>
    <row r="759" spans="1:5">
      <c r="A759" s="135" t="s">
        <v>2730</v>
      </c>
      <c r="B759" s="136" t="s">
        <v>2731</v>
      </c>
      <c r="C759" s="137" t="s">
        <v>1420</v>
      </c>
      <c r="D759" s="138">
        <v>360</v>
      </c>
      <c r="E759" s="138">
        <v>410</v>
      </c>
    </row>
    <row r="760" spans="1:5">
      <c r="A760" s="135" t="s">
        <v>2732</v>
      </c>
      <c r="B760" s="136" t="s">
        <v>2733</v>
      </c>
      <c r="C760" s="137" t="s">
        <v>1420</v>
      </c>
      <c r="D760" s="138">
        <v>360</v>
      </c>
      <c r="E760" s="138">
        <v>410</v>
      </c>
    </row>
    <row r="761" spans="1:5">
      <c r="A761" s="135" t="s">
        <v>2734</v>
      </c>
      <c r="B761" s="136" t="s">
        <v>2735</v>
      </c>
      <c r="C761" s="137" t="s">
        <v>1420</v>
      </c>
      <c r="D761" s="138">
        <v>360</v>
      </c>
      <c r="E761" s="138">
        <v>410</v>
      </c>
    </row>
    <row r="762" spans="1:5">
      <c r="A762" s="135" t="s">
        <v>2736</v>
      </c>
      <c r="B762" s="136" t="s">
        <v>2737</v>
      </c>
      <c r="C762" s="137" t="s">
        <v>1420</v>
      </c>
      <c r="D762" s="138">
        <v>360</v>
      </c>
      <c r="E762" s="138">
        <v>410</v>
      </c>
    </row>
    <row r="763" spans="1:5">
      <c r="A763" s="135" t="s">
        <v>2738</v>
      </c>
      <c r="B763" s="136" t="s">
        <v>2739</v>
      </c>
      <c r="C763" s="137" t="s">
        <v>1420</v>
      </c>
      <c r="D763" s="138">
        <v>360</v>
      </c>
      <c r="E763" s="138">
        <v>410</v>
      </c>
    </row>
    <row r="764" spans="1:5">
      <c r="A764" s="135" t="s">
        <v>2740</v>
      </c>
      <c r="B764" s="136" t="s">
        <v>2741</v>
      </c>
      <c r="C764" s="137" t="s">
        <v>1420</v>
      </c>
      <c r="D764" s="138">
        <v>360</v>
      </c>
      <c r="E764" s="138">
        <v>410</v>
      </c>
    </row>
    <row r="765" spans="1:5">
      <c r="A765" s="135" t="s">
        <v>2742</v>
      </c>
      <c r="B765" s="136" t="s">
        <v>2743</v>
      </c>
      <c r="C765" s="137" t="s">
        <v>1420</v>
      </c>
      <c r="D765" s="138">
        <v>360</v>
      </c>
      <c r="E765" s="138">
        <v>410</v>
      </c>
    </row>
    <row r="766" spans="1:5">
      <c r="A766" s="135" t="s">
        <v>2744</v>
      </c>
      <c r="B766" s="136" t="s">
        <v>2745</v>
      </c>
      <c r="C766" s="137" t="s">
        <v>1420</v>
      </c>
      <c r="D766" s="138">
        <v>360</v>
      </c>
      <c r="E766" s="138">
        <v>410</v>
      </c>
    </row>
    <row r="767" spans="1:5">
      <c r="A767" s="135" t="s">
        <v>2746</v>
      </c>
      <c r="B767" s="136" t="s">
        <v>2747</v>
      </c>
      <c r="C767" s="137" t="s">
        <v>1420</v>
      </c>
      <c r="D767" s="138">
        <v>360</v>
      </c>
      <c r="E767" s="138">
        <v>410</v>
      </c>
    </row>
    <row r="768" spans="1:5">
      <c r="A768" s="135" t="s">
        <v>2748</v>
      </c>
      <c r="B768" s="136" t="s">
        <v>2749</v>
      </c>
      <c r="C768" s="137" t="s">
        <v>1420</v>
      </c>
      <c r="D768" s="138">
        <v>360</v>
      </c>
      <c r="E768" s="138">
        <v>410</v>
      </c>
    </row>
    <row r="769" spans="1:5">
      <c r="A769" s="135" t="s">
        <v>2750</v>
      </c>
      <c r="B769" s="136" t="s">
        <v>2751</v>
      </c>
      <c r="C769" s="137" t="s">
        <v>1420</v>
      </c>
      <c r="D769" s="138">
        <v>360</v>
      </c>
      <c r="E769" s="138">
        <v>410</v>
      </c>
    </row>
    <row r="770" spans="1:5">
      <c r="A770" s="135" t="s">
        <v>2752</v>
      </c>
      <c r="B770" s="136" t="s">
        <v>2753</v>
      </c>
      <c r="C770" s="137" t="s">
        <v>1420</v>
      </c>
      <c r="D770" s="138">
        <v>360</v>
      </c>
      <c r="E770" s="138">
        <v>410</v>
      </c>
    </row>
    <row r="771" spans="1:5">
      <c r="A771" s="135" t="s">
        <v>2754</v>
      </c>
      <c r="B771" s="136" t="s">
        <v>2755</v>
      </c>
      <c r="C771" s="137" t="s">
        <v>1420</v>
      </c>
      <c r="D771" s="138">
        <v>360</v>
      </c>
      <c r="E771" s="138">
        <v>410</v>
      </c>
    </row>
    <row r="772" spans="1:5">
      <c r="A772" s="135" t="s">
        <v>2756</v>
      </c>
      <c r="B772" s="136" t="s">
        <v>2757</v>
      </c>
      <c r="C772" s="137" t="s">
        <v>1420</v>
      </c>
      <c r="D772" s="138">
        <v>360</v>
      </c>
      <c r="E772" s="138">
        <v>410</v>
      </c>
    </row>
    <row r="773" spans="1:5">
      <c r="A773" s="135" t="s">
        <v>2758</v>
      </c>
      <c r="B773" s="136" t="s">
        <v>2759</v>
      </c>
      <c r="C773" s="137" t="s">
        <v>1420</v>
      </c>
      <c r="D773" s="138">
        <v>360</v>
      </c>
      <c r="E773" s="138">
        <v>410</v>
      </c>
    </row>
    <row r="774" spans="1:5">
      <c r="A774" s="135" t="s">
        <v>2760</v>
      </c>
      <c r="B774" s="136" t="s">
        <v>2761</v>
      </c>
      <c r="C774" s="137" t="s">
        <v>1420</v>
      </c>
      <c r="D774" s="138">
        <v>360</v>
      </c>
      <c r="E774" s="138">
        <v>410</v>
      </c>
    </row>
    <row r="775" spans="1:5">
      <c r="A775" s="135" t="s">
        <v>2762</v>
      </c>
      <c r="B775" s="136" t="s">
        <v>2763</v>
      </c>
      <c r="C775" s="137" t="s">
        <v>1420</v>
      </c>
      <c r="D775" s="138">
        <v>360</v>
      </c>
      <c r="E775" s="138">
        <v>410</v>
      </c>
    </row>
    <row r="776" spans="1:5">
      <c r="A776" s="135" t="s">
        <v>2764</v>
      </c>
      <c r="B776" s="136" t="s">
        <v>2765</v>
      </c>
      <c r="C776" s="137" t="s">
        <v>1420</v>
      </c>
      <c r="D776" s="138">
        <v>360</v>
      </c>
      <c r="E776" s="138">
        <v>410</v>
      </c>
    </row>
    <row r="777" spans="1:5">
      <c r="A777" s="135" t="s">
        <v>2766</v>
      </c>
      <c r="B777" s="136" t="s">
        <v>2767</v>
      </c>
      <c r="C777" s="139" t="s">
        <v>1420</v>
      </c>
      <c r="D777" s="138">
        <v>360</v>
      </c>
      <c r="E777" s="138">
        <v>410</v>
      </c>
    </row>
    <row r="778" spans="1:5">
      <c r="A778" s="135" t="s">
        <v>2768</v>
      </c>
      <c r="B778" s="136" t="s">
        <v>2769</v>
      </c>
      <c r="C778" s="137" t="s">
        <v>1420</v>
      </c>
      <c r="D778" s="138">
        <v>360</v>
      </c>
      <c r="E778" s="138">
        <v>410</v>
      </c>
    </row>
    <row r="779" spans="1:5">
      <c r="A779" s="135" t="s">
        <v>2770</v>
      </c>
      <c r="B779" s="136" t="s">
        <v>2771</v>
      </c>
      <c r="C779" s="137" t="s">
        <v>1420</v>
      </c>
      <c r="D779" s="138">
        <v>360</v>
      </c>
      <c r="E779" s="138">
        <v>410</v>
      </c>
    </row>
    <row r="780" spans="1:5">
      <c r="A780" s="135" t="s">
        <v>2772</v>
      </c>
      <c r="B780" s="136" t="s">
        <v>2773</v>
      </c>
      <c r="C780" s="137" t="s">
        <v>1420</v>
      </c>
      <c r="D780" s="138">
        <v>360</v>
      </c>
      <c r="E780" s="138">
        <v>410</v>
      </c>
    </row>
    <row r="781" spans="1:5">
      <c r="A781" s="135" t="s">
        <v>2774</v>
      </c>
      <c r="B781" s="136" t="s">
        <v>2775</v>
      </c>
      <c r="C781" s="137" t="s">
        <v>1420</v>
      </c>
      <c r="D781" s="138">
        <v>360</v>
      </c>
      <c r="E781" s="138">
        <v>410</v>
      </c>
    </row>
    <row r="782" spans="1:5">
      <c r="A782" s="135" t="s">
        <v>2776</v>
      </c>
      <c r="B782" s="136" t="s">
        <v>2777</v>
      </c>
      <c r="C782" s="137" t="s">
        <v>1420</v>
      </c>
      <c r="D782" s="138">
        <v>360</v>
      </c>
      <c r="E782" s="138">
        <v>410</v>
      </c>
    </row>
    <row r="783" spans="1:5">
      <c r="A783" s="135" t="s">
        <v>2778</v>
      </c>
      <c r="B783" s="136" t="s">
        <v>2779</v>
      </c>
      <c r="C783" s="137" t="s">
        <v>1420</v>
      </c>
      <c r="D783" s="138">
        <v>360</v>
      </c>
      <c r="E783" s="138">
        <v>410</v>
      </c>
    </row>
    <row r="784" spans="1:5">
      <c r="A784" s="135" t="s">
        <v>2780</v>
      </c>
      <c r="B784" s="136" t="s">
        <v>2781</v>
      </c>
      <c r="C784" s="137" t="s">
        <v>1420</v>
      </c>
      <c r="D784" s="138">
        <v>360</v>
      </c>
      <c r="E784" s="138">
        <v>410</v>
      </c>
    </row>
    <row r="785" spans="1:5">
      <c r="A785" s="135" t="s">
        <v>2782</v>
      </c>
      <c r="B785" s="136" t="s">
        <v>2783</v>
      </c>
      <c r="C785" s="137" t="s">
        <v>1420</v>
      </c>
      <c r="D785" s="138">
        <v>360</v>
      </c>
      <c r="E785" s="138">
        <v>410</v>
      </c>
    </row>
    <row r="786" spans="1:5">
      <c r="A786" s="135" t="s">
        <v>2784</v>
      </c>
      <c r="B786" s="136" t="s">
        <v>2785</v>
      </c>
      <c r="C786" s="137" t="s">
        <v>1420</v>
      </c>
      <c r="D786" s="138">
        <v>360</v>
      </c>
      <c r="E786" s="138">
        <v>410</v>
      </c>
    </row>
    <row r="787" spans="1:5">
      <c r="A787" s="135" t="s">
        <v>2786</v>
      </c>
      <c r="B787" s="136" t="s">
        <v>2787</v>
      </c>
      <c r="C787" s="137" t="s">
        <v>1420</v>
      </c>
      <c r="D787" s="138">
        <v>360</v>
      </c>
      <c r="E787" s="138">
        <v>410</v>
      </c>
    </row>
    <row r="788" spans="1:5">
      <c r="A788" s="135" t="s">
        <v>2788</v>
      </c>
      <c r="B788" s="136" t="s">
        <v>2789</v>
      </c>
      <c r="C788" s="137" t="s">
        <v>1420</v>
      </c>
      <c r="D788" s="138">
        <v>360</v>
      </c>
      <c r="E788" s="138">
        <v>410</v>
      </c>
    </row>
    <row r="789" spans="1:5">
      <c r="A789" s="135" t="s">
        <v>2790</v>
      </c>
      <c r="B789" s="136" t="s">
        <v>2791</v>
      </c>
      <c r="C789" s="137" t="s">
        <v>1420</v>
      </c>
      <c r="D789" s="138">
        <v>360</v>
      </c>
      <c r="E789" s="138">
        <v>410</v>
      </c>
    </row>
    <row r="790" spans="1:5">
      <c r="A790" s="135" t="s">
        <v>2792</v>
      </c>
      <c r="B790" s="136" t="s">
        <v>2793</v>
      </c>
      <c r="C790" s="137" t="s">
        <v>1420</v>
      </c>
      <c r="D790" s="138">
        <v>360</v>
      </c>
      <c r="E790" s="138">
        <v>410</v>
      </c>
    </row>
    <row r="791" spans="1:5">
      <c r="A791" s="135" t="s">
        <v>2794</v>
      </c>
      <c r="B791" s="136" t="s">
        <v>2795</v>
      </c>
      <c r="C791" s="137" t="s">
        <v>1420</v>
      </c>
      <c r="D791" s="138">
        <v>360</v>
      </c>
      <c r="E791" s="138">
        <v>410</v>
      </c>
    </row>
    <row r="792" spans="1:5">
      <c r="A792" s="135" t="s">
        <v>2796</v>
      </c>
      <c r="B792" s="136" t="s">
        <v>2797</v>
      </c>
      <c r="C792" s="137" t="s">
        <v>1420</v>
      </c>
      <c r="D792" s="138">
        <v>360</v>
      </c>
      <c r="E792" s="138">
        <v>410</v>
      </c>
    </row>
    <row r="793" spans="1:5">
      <c r="A793" s="135" t="s">
        <v>2798</v>
      </c>
      <c r="B793" s="136" t="s">
        <v>2799</v>
      </c>
      <c r="C793" s="137" t="s">
        <v>1420</v>
      </c>
      <c r="D793" s="138">
        <v>360</v>
      </c>
      <c r="E793" s="138">
        <v>410</v>
      </c>
    </row>
    <row r="794" spans="1:5">
      <c r="A794" s="135" t="s">
        <v>2800</v>
      </c>
      <c r="B794" s="136" t="s">
        <v>2801</v>
      </c>
      <c r="C794" s="137" t="s">
        <v>1420</v>
      </c>
      <c r="D794" s="138">
        <v>360</v>
      </c>
      <c r="E794" s="138">
        <v>410</v>
      </c>
    </row>
    <row r="795" spans="1:5">
      <c r="A795" s="135" t="s">
        <v>2802</v>
      </c>
      <c r="B795" s="136" t="s">
        <v>2803</v>
      </c>
      <c r="C795" s="137" t="s">
        <v>1420</v>
      </c>
      <c r="D795" s="138">
        <v>360</v>
      </c>
      <c r="E795" s="138">
        <v>410</v>
      </c>
    </row>
    <row r="796" spans="1:5">
      <c r="A796" s="135" t="s">
        <v>2804</v>
      </c>
      <c r="B796" s="136" t="s">
        <v>2805</v>
      </c>
      <c r="C796" s="137" t="s">
        <v>1420</v>
      </c>
      <c r="D796" s="138">
        <v>360</v>
      </c>
      <c r="E796" s="138">
        <v>410</v>
      </c>
    </row>
    <row r="797" spans="1:5">
      <c r="A797" s="135" t="s">
        <v>2806</v>
      </c>
      <c r="B797" s="136" t="s">
        <v>2807</v>
      </c>
      <c r="C797" s="137" t="s">
        <v>1420</v>
      </c>
      <c r="D797" s="138">
        <v>360</v>
      </c>
      <c r="E797" s="138">
        <v>410</v>
      </c>
    </row>
    <row r="798" spans="1:5">
      <c r="A798" s="135" t="s">
        <v>2808</v>
      </c>
      <c r="B798" s="136" t="s">
        <v>2809</v>
      </c>
      <c r="C798" s="137" t="s">
        <v>1420</v>
      </c>
      <c r="D798" s="138">
        <v>399</v>
      </c>
      <c r="E798" s="138">
        <v>456</v>
      </c>
    </row>
    <row r="799" spans="1:5">
      <c r="A799" s="135" t="s">
        <v>2810</v>
      </c>
      <c r="B799" s="136" t="s">
        <v>2811</v>
      </c>
      <c r="C799" s="137" t="s">
        <v>1420</v>
      </c>
      <c r="D799" s="138">
        <v>360</v>
      </c>
      <c r="E799" s="138">
        <v>410</v>
      </c>
    </row>
    <row r="800" spans="1:5">
      <c r="A800" s="135" t="s">
        <v>2812</v>
      </c>
      <c r="B800" s="136" t="s">
        <v>2813</v>
      </c>
      <c r="C800" s="137" t="s">
        <v>1420</v>
      </c>
      <c r="D800" s="138">
        <v>360</v>
      </c>
      <c r="E800" s="138">
        <v>410</v>
      </c>
    </row>
    <row r="801" spans="1:5">
      <c r="A801" s="135" t="s">
        <v>2814</v>
      </c>
      <c r="B801" s="136" t="s">
        <v>2815</v>
      </c>
      <c r="C801" s="137" t="s">
        <v>1420</v>
      </c>
      <c r="D801" s="138">
        <v>360</v>
      </c>
      <c r="E801" s="138">
        <v>410</v>
      </c>
    </row>
    <row r="802" spans="1:5">
      <c r="A802" s="135" t="s">
        <v>2816</v>
      </c>
      <c r="B802" s="136" t="s">
        <v>2817</v>
      </c>
      <c r="C802" s="137" t="s">
        <v>1420</v>
      </c>
      <c r="D802" s="138">
        <v>360</v>
      </c>
      <c r="E802" s="138">
        <v>410</v>
      </c>
    </row>
    <row r="803" spans="1:5">
      <c r="A803" s="135" t="s">
        <v>2818</v>
      </c>
      <c r="B803" s="136" t="s">
        <v>2819</v>
      </c>
      <c r="C803" s="137" t="s">
        <v>1420</v>
      </c>
      <c r="D803" s="138">
        <v>360</v>
      </c>
      <c r="E803" s="138">
        <v>410</v>
      </c>
    </row>
    <row r="804" spans="1:5">
      <c r="A804" s="135" t="s">
        <v>2820</v>
      </c>
      <c r="B804" s="136" t="s">
        <v>2821</v>
      </c>
      <c r="C804" s="137" t="s">
        <v>1420</v>
      </c>
      <c r="D804" s="138">
        <v>360</v>
      </c>
      <c r="E804" s="138">
        <v>410</v>
      </c>
    </row>
    <row r="805" spans="1:5">
      <c r="A805" s="135" t="s">
        <v>2822</v>
      </c>
      <c r="B805" s="136" t="s">
        <v>2823</v>
      </c>
      <c r="C805" s="137" t="s">
        <v>1420</v>
      </c>
      <c r="D805" s="138">
        <v>360</v>
      </c>
      <c r="E805" s="138">
        <v>410</v>
      </c>
    </row>
    <row r="806" spans="1:5">
      <c r="A806" s="135" t="s">
        <v>2824</v>
      </c>
      <c r="B806" s="136" t="s">
        <v>2825</v>
      </c>
      <c r="C806" s="137" t="s">
        <v>1420</v>
      </c>
      <c r="D806" s="138">
        <v>360</v>
      </c>
      <c r="E806" s="138">
        <v>410</v>
      </c>
    </row>
    <row r="807" spans="1:5">
      <c r="A807" s="135" t="s">
        <v>2826</v>
      </c>
      <c r="B807" s="136" t="s">
        <v>2827</v>
      </c>
      <c r="C807" s="137" t="s">
        <v>1420</v>
      </c>
      <c r="D807" s="138">
        <v>360</v>
      </c>
      <c r="E807" s="138">
        <v>410</v>
      </c>
    </row>
    <row r="808" spans="1:5">
      <c r="A808" s="135" t="s">
        <v>2828</v>
      </c>
      <c r="B808" s="136" t="s">
        <v>2829</v>
      </c>
      <c r="C808" s="137" t="s">
        <v>1420</v>
      </c>
      <c r="D808" s="138">
        <v>360</v>
      </c>
      <c r="E808" s="138">
        <v>410</v>
      </c>
    </row>
    <row r="809" spans="1:5" ht="37.5">
      <c r="A809" s="135" t="s">
        <v>2830</v>
      </c>
      <c r="B809" s="136" t="s">
        <v>2831</v>
      </c>
      <c r="C809" s="137" t="s">
        <v>1420</v>
      </c>
      <c r="D809" s="138">
        <v>360</v>
      </c>
      <c r="E809" s="138">
        <v>410</v>
      </c>
    </row>
    <row r="810" spans="1:5">
      <c r="A810" s="135" t="s">
        <v>2832</v>
      </c>
      <c r="B810" s="136" t="s">
        <v>2833</v>
      </c>
      <c r="C810" s="137" t="s">
        <v>1420</v>
      </c>
      <c r="D810" s="138">
        <v>360</v>
      </c>
      <c r="E810" s="138">
        <v>410</v>
      </c>
    </row>
    <row r="811" spans="1:5">
      <c r="A811" s="378" t="s">
        <v>2834</v>
      </c>
      <c r="B811" s="379"/>
      <c r="C811" s="379"/>
      <c r="D811" s="379"/>
      <c r="E811" s="379"/>
    </row>
    <row r="812" spans="1:5">
      <c r="A812" s="135" t="s">
        <v>2835</v>
      </c>
      <c r="B812" s="136" t="s">
        <v>2836</v>
      </c>
      <c r="C812" s="137" t="s">
        <v>1420</v>
      </c>
      <c r="D812" s="138">
        <v>360</v>
      </c>
      <c r="E812" s="138">
        <v>410</v>
      </c>
    </row>
    <row r="813" spans="1:5">
      <c r="A813" s="135" t="s">
        <v>2837</v>
      </c>
      <c r="B813" s="136" t="s">
        <v>2838</v>
      </c>
      <c r="C813" s="137" t="s">
        <v>1420</v>
      </c>
      <c r="D813" s="138">
        <v>360</v>
      </c>
      <c r="E813" s="138">
        <v>410</v>
      </c>
    </row>
    <row r="814" spans="1:5">
      <c r="A814" s="135" t="s">
        <v>2839</v>
      </c>
      <c r="B814" s="136" t="s">
        <v>2840</v>
      </c>
      <c r="C814" s="137" t="s">
        <v>1420</v>
      </c>
      <c r="D814" s="138">
        <v>360</v>
      </c>
      <c r="E814" s="138">
        <v>410</v>
      </c>
    </row>
    <row r="815" spans="1:5">
      <c r="A815" s="135" t="s">
        <v>2841</v>
      </c>
      <c r="B815" s="136" t="s">
        <v>2842</v>
      </c>
      <c r="C815" s="137" t="s">
        <v>1420</v>
      </c>
      <c r="D815" s="138">
        <v>360</v>
      </c>
      <c r="E815" s="138">
        <v>410</v>
      </c>
    </row>
    <row r="816" spans="1:5">
      <c r="A816" s="135" t="s">
        <v>2843</v>
      </c>
      <c r="B816" s="136" t="s">
        <v>2844</v>
      </c>
      <c r="C816" s="137" t="s">
        <v>1420</v>
      </c>
      <c r="D816" s="138">
        <v>360</v>
      </c>
      <c r="E816" s="138">
        <v>410</v>
      </c>
    </row>
    <row r="817" spans="1:5">
      <c r="A817" s="135" t="s">
        <v>2845</v>
      </c>
      <c r="B817" s="136" t="s">
        <v>2846</v>
      </c>
      <c r="C817" s="137" t="s">
        <v>1420</v>
      </c>
      <c r="D817" s="138">
        <v>360</v>
      </c>
      <c r="E817" s="138">
        <v>410</v>
      </c>
    </row>
    <row r="818" spans="1:5">
      <c r="A818" s="135" t="s">
        <v>2847</v>
      </c>
      <c r="B818" s="136" t="s">
        <v>2848</v>
      </c>
      <c r="C818" s="137" t="s">
        <v>1420</v>
      </c>
      <c r="D818" s="138">
        <v>360</v>
      </c>
      <c r="E818" s="138">
        <v>410</v>
      </c>
    </row>
    <row r="819" spans="1:5">
      <c r="A819" s="135" t="s">
        <v>2849</v>
      </c>
      <c r="B819" s="136" t="s">
        <v>2850</v>
      </c>
      <c r="C819" s="137" t="s">
        <v>1420</v>
      </c>
      <c r="D819" s="138">
        <v>360</v>
      </c>
      <c r="E819" s="138">
        <v>410</v>
      </c>
    </row>
    <row r="820" spans="1:5">
      <c r="A820" s="135" t="s">
        <v>2851</v>
      </c>
      <c r="B820" s="136" t="s">
        <v>2852</v>
      </c>
      <c r="C820" s="137" t="s">
        <v>1420</v>
      </c>
      <c r="D820" s="138">
        <v>360</v>
      </c>
      <c r="E820" s="138">
        <v>410</v>
      </c>
    </row>
    <row r="821" spans="1:5">
      <c r="A821" s="135" t="s">
        <v>2853</v>
      </c>
      <c r="B821" s="136" t="s">
        <v>2854</v>
      </c>
      <c r="C821" s="137" t="s">
        <v>1420</v>
      </c>
      <c r="D821" s="138">
        <v>360</v>
      </c>
      <c r="E821" s="138">
        <v>410</v>
      </c>
    </row>
    <row r="822" spans="1:5">
      <c r="A822" s="135" t="s">
        <v>2855</v>
      </c>
      <c r="B822" s="136" t="s">
        <v>2856</v>
      </c>
      <c r="C822" s="137" t="s">
        <v>1420</v>
      </c>
      <c r="D822" s="138">
        <v>360</v>
      </c>
      <c r="E822" s="138">
        <v>410</v>
      </c>
    </row>
    <row r="823" spans="1:5">
      <c r="A823" s="135" t="s">
        <v>2857</v>
      </c>
      <c r="B823" s="136" t="s">
        <v>2858</v>
      </c>
      <c r="C823" s="137" t="s">
        <v>1420</v>
      </c>
      <c r="D823" s="138">
        <v>360</v>
      </c>
      <c r="E823" s="138">
        <v>410</v>
      </c>
    </row>
    <row r="824" spans="1:5">
      <c r="A824" s="135" t="s">
        <v>2859</v>
      </c>
      <c r="B824" s="136" t="s">
        <v>2860</v>
      </c>
      <c r="C824" s="137" t="s">
        <v>1420</v>
      </c>
      <c r="D824" s="138">
        <v>360</v>
      </c>
      <c r="E824" s="138">
        <v>410</v>
      </c>
    </row>
    <row r="825" spans="1:5">
      <c r="A825" s="135" t="s">
        <v>2861</v>
      </c>
      <c r="B825" s="136" t="s">
        <v>2862</v>
      </c>
      <c r="C825" s="137" t="s">
        <v>1420</v>
      </c>
      <c r="D825" s="138">
        <v>360</v>
      </c>
      <c r="E825" s="138">
        <v>410</v>
      </c>
    </row>
    <row r="826" spans="1:5">
      <c r="A826" s="135" t="s">
        <v>2863</v>
      </c>
      <c r="B826" s="136" t="s">
        <v>2864</v>
      </c>
      <c r="C826" s="137" t="s">
        <v>1420</v>
      </c>
      <c r="D826" s="138">
        <v>360</v>
      </c>
      <c r="E826" s="138">
        <v>410</v>
      </c>
    </row>
    <row r="827" spans="1:5">
      <c r="A827" s="135" t="s">
        <v>2865</v>
      </c>
      <c r="B827" s="136" t="s">
        <v>2866</v>
      </c>
      <c r="C827" s="137" t="s">
        <v>1420</v>
      </c>
      <c r="D827" s="138">
        <v>360</v>
      </c>
      <c r="E827" s="138">
        <v>410</v>
      </c>
    </row>
    <row r="828" spans="1:5">
      <c r="A828" s="135" t="s">
        <v>2867</v>
      </c>
      <c r="B828" s="136" t="s">
        <v>2868</v>
      </c>
      <c r="C828" s="137" t="s">
        <v>1420</v>
      </c>
      <c r="D828" s="138">
        <v>360</v>
      </c>
      <c r="E828" s="138">
        <v>410</v>
      </c>
    </row>
    <row r="829" spans="1:5">
      <c r="A829" s="135" t="s">
        <v>2869</v>
      </c>
      <c r="B829" s="136" t="s">
        <v>2870</v>
      </c>
      <c r="C829" s="137" t="s">
        <v>1420</v>
      </c>
      <c r="D829" s="138">
        <v>360</v>
      </c>
      <c r="E829" s="138">
        <v>410</v>
      </c>
    </row>
    <row r="830" spans="1:5">
      <c r="A830" s="135" t="s">
        <v>2871</v>
      </c>
      <c r="B830" s="136" t="s">
        <v>2872</v>
      </c>
      <c r="C830" s="137" t="s">
        <v>1420</v>
      </c>
      <c r="D830" s="138">
        <v>360</v>
      </c>
      <c r="E830" s="138">
        <v>410</v>
      </c>
    </row>
    <row r="831" spans="1:5">
      <c r="A831" s="135" t="s">
        <v>2873</v>
      </c>
      <c r="B831" s="136" t="s">
        <v>2874</v>
      </c>
      <c r="C831" s="137" t="s">
        <v>1420</v>
      </c>
      <c r="D831" s="138">
        <v>360</v>
      </c>
      <c r="E831" s="138">
        <v>410</v>
      </c>
    </row>
    <row r="832" spans="1:5">
      <c r="A832" s="135" t="s">
        <v>2875</v>
      </c>
      <c r="B832" s="136" t="s">
        <v>2876</v>
      </c>
      <c r="C832" s="137" t="s">
        <v>1420</v>
      </c>
      <c r="D832" s="138">
        <v>360</v>
      </c>
      <c r="E832" s="138">
        <v>410</v>
      </c>
    </row>
    <row r="833" spans="1:5">
      <c r="A833" s="135" t="s">
        <v>2877</v>
      </c>
      <c r="B833" s="136" t="s">
        <v>2878</v>
      </c>
      <c r="C833" s="137" t="s">
        <v>1420</v>
      </c>
      <c r="D833" s="138">
        <v>360</v>
      </c>
      <c r="E833" s="138">
        <v>410</v>
      </c>
    </row>
    <row r="834" spans="1:5">
      <c r="A834" s="135" t="s">
        <v>2879</v>
      </c>
      <c r="B834" s="136" t="s">
        <v>2880</v>
      </c>
      <c r="C834" s="137" t="s">
        <v>1420</v>
      </c>
      <c r="D834" s="138">
        <v>360</v>
      </c>
      <c r="E834" s="138">
        <v>410</v>
      </c>
    </row>
    <row r="835" spans="1:5">
      <c r="A835" s="378" t="s">
        <v>2881</v>
      </c>
      <c r="B835" s="379"/>
      <c r="C835" s="379"/>
      <c r="D835" s="379"/>
      <c r="E835" s="379"/>
    </row>
    <row r="836" spans="1:5">
      <c r="A836" s="135" t="s">
        <v>2882</v>
      </c>
      <c r="B836" s="136" t="s">
        <v>2883</v>
      </c>
      <c r="C836" s="139" t="s">
        <v>1420</v>
      </c>
      <c r="D836" s="138">
        <v>360</v>
      </c>
      <c r="E836" s="138">
        <v>410</v>
      </c>
    </row>
    <row r="837" spans="1:5">
      <c r="A837" s="135" t="s">
        <v>2884</v>
      </c>
      <c r="B837" s="136" t="s">
        <v>2885</v>
      </c>
      <c r="C837" s="139" t="s">
        <v>1420</v>
      </c>
      <c r="D837" s="138">
        <v>360</v>
      </c>
      <c r="E837" s="138">
        <v>410</v>
      </c>
    </row>
    <row r="838" spans="1:5">
      <c r="A838" s="135" t="s">
        <v>2886</v>
      </c>
      <c r="B838" s="136" t="s">
        <v>2887</v>
      </c>
      <c r="C838" s="139" t="s">
        <v>1420</v>
      </c>
      <c r="D838" s="138">
        <v>360</v>
      </c>
      <c r="E838" s="138">
        <v>410</v>
      </c>
    </row>
    <row r="839" spans="1:5">
      <c r="A839" s="135" t="s">
        <v>2888</v>
      </c>
      <c r="B839" s="136" t="s">
        <v>2889</v>
      </c>
      <c r="C839" s="139" t="s">
        <v>1420</v>
      </c>
      <c r="D839" s="138">
        <v>360</v>
      </c>
      <c r="E839" s="138">
        <v>410</v>
      </c>
    </row>
    <row r="840" spans="1:5">
      <c r="A840" s="135" t="s">
        <v>2890</v>
      </c>
      <c r="B840" s="136" t="s">
        <v>2891</v>
      </c>
      <c r="C840" s="139" t="s">
        <v>1420</v>
      </c>
      <c r="D840" s="138">
        <v>360</v>
      </c>
      <c r="E840" s="138">
        <v>410</v>
      </c>
    </row>
    <row r="841" spans="1:5">
      <c r="A841" s="135" t="s">
        <v>2892</v>
      </c>
      <c r="B841" s="136" t="s">
        <v>2893</v>
      </c>
      <c r="C841" s="139" t="s">
        <v>1420</v>
      </c>
      <c r="D841" s="138">
        <v>360</v>
      </c>
      <c r="E841" s="138">
        <v>410</v>
      </c>
    </row>
    <row r="842" spans="1:5">
      <c r="A842" s="135" t="s">
        <v>2894</v>
      </c>
      <c r="B842" s="136" t="s">
        <v>2895</v>
      </c>
      <c r="C842" s="139" t="s">
        <v>1420</v>
      </c>
      <c r="D842" s="138">
        <v>360</v>
      </c>
      <c r="E842" s="138">
        <v>410</v>
      </c>
    </row>
    <row r="843" spans="1:5">
      <c r="A843" s="135" t="s">
        <v>2896</v>
      </c>
      <c r="B843" s="136" t="s">
        <v>2897</v>
      </c>
      <c r="C843" s="139" t="s">
        <v>1420</v>
      </c>
      <c r="D843" s="138">
        <v>360</v>
      </c>
      <c r="E843" s="138">
        <v>410</v>
      </c>
    </row>
    <row r="844" spans="1:5">
      <c r="A844" s="135" t="s">
        <v>2898</v>
      </c>
      <c r="B844" s="136" t="s">
        <v>2899</v>
      </c>
      <c r="C844" s="139" t="s">
        <v>1420</v>
      </c>
      <c r="D844" s="138">
        <v>360</v>
      </c>
      <c r="E844" s="138">
        <v>410</v>
      </c>
    </row>
    <row r="845" spans="1:5">
      <c r="A845" s="135" t="s">
        <v>2900</v>
      </c>
      <c r="B845" s="136" t="s">
        <v>2901</v>
      </c>
      <c r="C845" s="139" t="s">
        <v>1420</v>
      </c>
      <c r="D845" s="138">
        <v>360</v>
      </c>
      <c r="E845" s="138">
        <v>410</v>
      </c>
    </row>
    <row r="846" spans="1:5">
      <c r="A846" s="135" t="s">
        <v>2902</v>
      </c>
      <c r="B846" s="136" t="s">
        <v>2903</v>
      </c>
      <c r="C846" s="139" t="s">
        <v>1420</v>
      </c>
      <c r="D846" s="138">
        <v>360</v>
      </c>
      <c r="E846" s="138">
        <v>410</v>
      </c>
    </row>
    <row r="847" spans="1:5">
      <c r="A847" s="135" t="s">
        <v>2904</v>
      </c>
      <c r="B847" s="136" t="s">
        <v>2905</v>
      </c>
      <c r="C847" s="139" t="s">
        <v>1420</v>
      </c>
      <c r="D847" s="138">
        <v>360</v>
      </c>
      <c r="E847" s="138">
        <v>410</v>
      </c>
    </row>
    <row r="848" spans="1:5">
      <c r="A848" s="135" t="s">
        <v>2906</v>
      </c>
      <c r="B848" s="136" t="s">
        <v>2907</v>
      </c>
      <c r="C848" s="139" t="s">
        <v>1420</v>
      </c>
      <c r="D848" s="138">
        <v>360</v>
      </c>
      <c r="E848" s="138">
        <v>410</v>
      </c>
    </row>
    <row r="849" spans="1:5">
      <c r="A849" s="135" t="s">
        <v>2908</v>
      </c>
      <c r="B849" s="136" t="s">
        <v>2909</v>
      </c>
      <c r="C849" s="139" t="s">
        <v>1420</v>
      </c>
      <c r="D849" s="138">
        <v>360</v>
      </c>
      <c r="E849" s="138">
        <v>410</v>
      </c>
    </row>
    <row r="850" spans="1:5">
      <c r="A850" s="135" t="s">
        <v>2910</v>
      </c>
      <c r="B850" s="136" t="s">
        <v>2911</v>
      </c>
      <c r="C850" s="139" t="s">
        <v>1420</v>
      </c>
      <c r="D850" s="138">
        <v>360</v>
      </c>
      <c r="E850" s="138">
        <v>410</v>
      </c>
    </row>
    <row r="851" spans="1:5">
      <c r="A851" s="135" t="s">
        <v>2912</v>
      </c>
      <c r="B851" s="136" t="s">
        <v>2913</v>
      </c>
      <c r="C851" s="139" t="s">
        <v>1420</v>
      </c>
      <c r="D851" s="138">
        <v>360</v>
      </c>
      <c r="E851" s="138">
        <v>410</v>
      </c>
    </row>
    <row r="852" spans="1:5">
      <c r="A852" s="135" t="s">
        <v>2914</v>
      </c>
      <c r="B852" s="136" t="s">
        <v>2915</v>
      </c>
      <c r="C852" s="139" t="s">
        <v>1420</v>
      </c>
      <c r="D852" s="138">
        <v>360</v>
      </c>
      <c r="E852" s="138">
        <v>410</v>
      </c>
    </row>
    <row r="853" spans="1:5">
      <c r="A853" s="378" t="s">
        <v>2916</v>
      </c>
      <c r="B853" s="379"/>
      <c r="C853" s="379"/>
      <c r="D853" s="379"/>
      <c r="E853" s="379"/>
    </row>
    <row r="854" spans="1:5">
      <c r="A854" s="135" t="s">
        <v>2917</v>
      </c>
      <c r="B854" s="136" t="s">
        <v>2918</v>
      </c>
      <c r="C854" s="139" t="s">
        <v>1420</v>
      </c>
      <c r="D854" s="138">
        <v>360</v>
      </c>
      <c r="E854" s="138">
        <v>410</v>
      </c>
    </row>
    <row r="855" spans="1:5">
      <c r="A855" s="135" t="s">
        <v>2919</v>
      </c>
      <c r="B855" s="136" t="s">
        <v>2920</v>
      </c>
      <c r="C855" s="139" t="s">
        <v>1420</v>
      </c>
      <c r="D855" s="138">
        <v>360</v>
      </c>
      <c r="E855" s="138">
        <v>410</v>
      </c>
    </row>
    <row r="856" spans="1:5">
      <c r="A856" s="135" t="s">
        <v>2921</v>
      </c>
      <c r="B856" s="136" t="s">
        <v>2922</v>
      </c>
      <c r="C856" s="139" t="s">
        <v>1420</v>
      </c>
      <c r="D856" s="138">
        <v>360</v>
      </c>
      <c r="E856" s="138">
        <v>410</v>
      </c>
    </row>
    <row r="857" spans="1:5">
      <c r="A857" s="135" t="s">
        <v>2923</v>
      </c>
      <c r="B857" s="136" t="s">
        <v>2924</v>
      </c>
      <c r="C857" s="139" t="s">
        <v>1420</v>
      </c>
      <c r="D857" s="138">
        <v>360</v>
      </c>
      <c r="E857" s="138">
        <v>410</v>
      </c>
    </row>
    <row r="858" spans="1:5">
      <c r="A858" s="135" t="s">
        <v>2925</v>
      </c>
      <c r="B858" s="136" t="s">
        <v>2926</v>
      </c>
      <c r="C858" s="139" t="s">
        <v>1420</v>
      </c>
      <c r="D858" s="138">
        <v>360</v>
      </c>
      <c r="E858" s="138">
        <v>410</v>
      </c>
    </row>
    <row r="859" spans="1:5">
      <c r="A859" s="135" t="s">
        <v>2927</v>
      </c>
      <c r="B859" s="136" t="s">
        <v>2928</v>
      </c>
      <c r="C859" s="139" t="s">
        <v>1420</v>
      </c>
      <c r="D859" s="138">
        <v>360</v>
      </c>
      <c r="E859" s="138">
        <v>410</v>
      </c>
    </row>
    <row r="860" spans="1:5">
      <c r="A860" s="135" t="s">
        <v>2929</v>
      </c>
      <c r="B860" s="136" t="s">
        <v>2930</v>
      </c>
      <c r="C860" s="139" t="s">
        <v>1420</v>
      </c>
      <c r="D860" s="138">
        <v>360</v>
      </c>
      <c r="E860" s="138">
        <v>410</v>
      </c>
    </row>
    <row r="861" spans="1:5">
      <c r="A861" s="135" t="s">
        <v>2931</v>
      </c>
      <c r="B861" s="136" t="s">
        <v>2932</v>
      </c>
      <c r="C861" s="139" t="s">
        <v>1420</v>
      </c>
      <c r="D861" s="138">
        <v>360</v>
      </c>
      <c r="E861" s="138">
        <v>410</v>
      </c>
    </row>
    <row r="862" spans="1:5">
      <c r="A862" s="135" t="s">
        <v>2933</v>
      </c>
      <c r="B862" s="136" t="s">
        <v>2934</v>
      </c>
      <c r="C862" s="139" t="s">
        <v>1420</v>
      </c>
      <c r="D862" s="138">
        <v>360</v>
      </c>
      <c r="E862" s="138">
        <v>410</v>
      </c>
    </row>
    <row r="863" spans="1:5">
      <c r="A863" s="135" t="s">
        <v>2935</v>
      </c>
      <c r="B863" s="136" t="s">
        <v>2936</v>
      </c>
      <c r="C863" s="139" t="s">
        <v>1420</v>
      </c>
      <c r="D863" s="138">
        <v>360</v>
      </c>
      <c r="E863" s="138">
        <v>410</v>
      </c>
    </row>
    <row r="864" spans="1:5">
      <c r="A864" s="135" t="s">
        <v>2937</v>
      </c>
      <c r="B864" s="136" t="s">
        <v>2938</v>
      </c>
      <c r="C864" s="139" t="s">
        <v>1420</v>
      </c>
      <c r="D864" s="138">
        <v>360</v>
      </c>
      <c r="E864" s="138">
        <v>410</v>
      </c>
    </row>
    <row r="865" spans="1:5">
      <c r="A865" s="135" t="s">
        <v>2939</v>
      </c>
      <c r="B865" s="136" t="s">
        <v>2940</v>
      </c>
      <c r="C865" s="139" t="s">
        <v>1420</v>
      </c>
      <c r="D865" s="138">
        <v>360</v>
      </c>
      <c r="E865" s="138">
        <v>410</v>
      </c>
    </row>
    <row r="866" spans="1:5">
      <c r="A866" s="135" t="s">
        <v>2941</v>
      </c>
      <c r="B866" s="136" t="s">
        <v>2942</v>
      </c>
      <c r="C866" s="139" t="s">
        <v>1420</v>
      </c>
      <c r="D866" s="138">
        <v>360</v>
      </c>
      <c r="E866" s="138">
        <v>410</v>
      </c>
    </row>
    <row r="867" spans="1:5">
      <c r="A867" s="135" t="s">
        <v>2943</v>
      </c>
      <c r="B867" s="136" t="s">
        <v>2944</v>
      </c>
      <c r="C867" s="139" t="s">
        <v>1420</v>
      </c>
      <c r="D867" s="138">
        <v>360</v>
      </c>
      <c r="E867" s="138">
        <v>410</v>
      </c>
    </row>
    <row r="868" spans="1:5">
      <c r="A868" s="135" t="s">
        <v>2945</v>
      </c>
      <c r="B868" s="136" t="s">
        <v>2946</v>
      </c>
      <c r="C868" s="139" t="s">
        <v>1420</v>
      </c>
      <c r="D868" s="138">
        <v>360</v>
      </c>
      <c r="E868" s="138">
        <v>410</v>
      </c>
    </row>
    <row r="869" spans="1:5">
      <c r="A869" s="135" t="s">
        <v>2947</v>
      </c>
      <c r="B869" s="136" t="s">
        <v>2948</v>
      </c>
      <c r="C869" s="139" t="s">
        <v>1420</v>
      </c>
      <c r="D869" s="138">
        <v>360</v>
      </c>
      <c r="E869" s="138">
        <v>410</v>
      </c>
    </row>
    <row r="870" spans="1:5">
      <c r="A870" s="135" t="s">
        <v>2949</v>
      </c>
      <c r="B870" s="136" t="s">
        <v>2950</v>
      </c>
      <c r="C870" s="139" t="s">
        <v>1420</v>
      </c>
      <c r="D870" s="138">
        <v>360</v>
      </c>
      <c r="E870" s="138">
        <v>410</v>
      </c>
    </row>
    <row r="871" spans="1:5">
      <c r="A871" s="135" t="s">
        <v>2951</v>
      </c>
      <c r="B871" s="136" t="s">
        <v>2952</v>
      </c>
      <c r="C871" s="137" t="s">
        <v>1420</v>
      </c>
      <c r="D871" s="138">
        <v>360</v>
      </c>
      <c r="E871" s="138">
        <v>410</v>
      </c>
    </row>
    <row r="872" spans="1:5">
      <c r="A872" s="135" t="s">
        <v>2953</v>
      </c>
      <c r="B872" s="136" t="s">
        <v>2954</v>
      </c>
      <c r="C872" s="139" t="s">
        <v>1420</v>
      </c>
      <c r="D872" s="138">
        <v>360</v>
      </c>
      <c r="E872" s="138">
        <v>410</v>
      </c>
    </row>
    <row r="873" spans="1:5">
      <c r="A873" s="135" t="s">
        <v>2955</v>
      </c>
      <c r="B873" s="136" t="s">
        <v>2956</v>
      </c>
      <c r="C873" s="139" t="s">
        <v>1420</v>
      </c>
      <c r="D873" s="138">
        <v>360</v>
      </c>
      <c r="E873" s="138">
        <v>410</v>
      </c>
    </row>
    <row r="874" spans="1:5">
      <c r="A874" s="135" t="s">
        <v>2957</v>
      </c>
      <c r="B874" s="136" t="s">
        <v>2958</v>
      </c>
      <c r="C874" s="139" t="s">
        <v>1420</v>
      </c>
      <c r="D874" s="138">
        <v>360</v>
      </c>
      <c r="E874" s="138">
        <v>410</v>
      </c>
    </row>
    <row r="875" spans="1:5">
      <c r="A875" s="135" t="s">
        <v>2959</v>
      </c>
      <c r="B875" s="136" t="s">
        <v>2960</v>
      </c>
      <c r="C875" s="139" t="s">
        <v>1420</v>
      </c>
      <c r="D875" s="138">
        <v>360</v>
      </c>
      <c r="E875" s="138">
        <v>410</v>
      </c>
    </row>
    <row r="876" spans="1:5">
      <c r="A876" s="135" t="s">
        <v>2961</v>
      </c>
      <c r="B876" s="136" t="s">
        <v>2962</v>
      </c>
      <c r="C876" s="139" t="s">
        <v>1420</v>
      </c>
      <c r="D876" s="138">
        <v>360</v>
      </c>
      <c r="E876" s="138">
        <v>410</v>
      </c>
    </row>
    <row r="877" spans="1:5">
      <c r="A877" s="135" t="s">
        <v>2963</v>
      </c>
      <c r="B877" s="136" t="s">
        <v>2964</v>
      </c>
      <c r="C877" s="139" t="s">
        <v>1420</v>
      </c>
      <c r="D877" s="138">
        <v>360</v>
      </c>
      <c r="E877" s="138">
        <v>410</v>
      </c>
    </row>
    <row r="878" spans="1:5">
      <c r="A878" s="135" t="s">
        <v>2965</v>
      </c>
      <c r="B878" s="136" t="s">
        <v>2966</v>
      </c>
      <c r="C878" s="139" t="s">
        <v>1420</v>
      </c>
      <c r="D878" s="138">
        <v>360</v>
      </c>
      <c r="E878" s="138">
        <v>410</v>
      </c>
    </row>
    <row r="879" spans="1:5">
      <c r="A879" s="135" t="s">
        <v>2967</v>
      </c>
      <c r="B879" s="136" t="s">
        <v>2968</v>
      </c>
      <c r="C879" s="139" t="s">
        <v>1420</v>
      </c>
      <c r="D879" s="138">
        <v>360</v>
      </c>
      <c r="E879" s="138">
        <v>410</v>
      </c>
    </row>
    <row r="880" spans="1:5">
      <c r="A880" s="135" t="s">
        <v>2969</v>
      </c>
      <c r="B880" s="136" t="s">
        <v>2970</v>
      </c>
      <c r="C880" s="139" t="s">
        <v>1420</v>
      </c>
      <c r="D880" s="138">
        <v>360</v>
      </c>
      <c r="E880" s="138">
        <v>410</v>
      </c>
    </row>
    <row r="881" spans="1:5">
      <c r="A881" s="378" t="s">
        <v>2971</v>
      </c>
      <c r="B881" s="379"/>
      <c r="C881" s="379"/>
      <c r="D881" s="379"/>
      <c r="E881" s="379"/>
    </row>
    <row r="882" spans="1:5">
      <c r="A882" s="135" t="s">
        <v>2972</v>
      </c>
      <c r="B882" s="136" t="s">
        <v>2973</v>
      </c>
      <c r="C882" s="137" t="s">
        <v>1420</v>
      </c>
      <c r="D882" s="138">
        <v>360</v>
      </c>
      <c r="E882" s="138">
        <v>410</v>
      </c>
    </row>
    <row r="883" spans="1:5">
      <c r="A883" s="135" t="s">
        <v>2974</v>
      </c>
      <c r="B883" s="136" t="s">
        <v>2975</v>
      </c>
      <c r="C883" s="137" t="s">
        <v>1420</v>
      </c>
      <c r="D883" s="138">
        <v>360</v>
      </c>
      <c r="E883" s="138">
        <v>410</v>
      </c>
    </row>
    <row r="884" spans="1:5">
      <c r="A884" s="378" t="s">
        <v>2976</v>
      </c>
      <c r="B884" s="379"/>
      <c r="C884" s="379"/>
      <c r="D884" s="379"/>
      <c r="E884" s="379"/>
    </row>
    <row r="885" spans="1:5">
      <c r="A885" s="135" t="s">
        <v>2977</v>
      </c>
      <c r="B885" s="136" t="s">
        <v>2978</v>
      </c>
      <c r="C885" s="137" t="s">
        <v>1420</v>
      </c>
      <c r="D885" s="138">
        <v>360</v>
      </c>
      <c r="E885" s="138">
        <v>410</v>
      </c>
    </row>
    <row r="886" spans="1:5" ht="37.5">
      <c r="A886" s="135" t="s">
        <v>2979</v>
      </c>
      <c r="B886" s="136" t="s">
        <v>2980</v>
      </c>
      <c r="C886" s="137" t="s">
        <v>1420</v>
      </c>
      <c r="D886" s="138">
        <v>360</v>
      </c>
      <c r="E886" s="138">
        <v>410</v>
      </c>
    </row>
    <row r="887" spans="1:5">
      <c r="A887" s="378" t="s">
        <v>2981</v>
      </c>
      <c r="B887" s="379"/>
      <c r="C887" s="379"/>
      <c r="D887" s="379"/>
      <c r="E887" s="379"/>
    </row>
    <row r="888" spans="1:5">
      <c r="A888" s="135" t="s">
        <v>2982</v>
      </c>
      <c r="B888" s="136" t="s">
        <v>2983</v>
      </c>
      <c r="C888" s="139" t="s">
        <v>1420</v>
      </c>
      <c r="D888" s="138">
        <v>360</v>
      </c>
      <c r="E888" s="138">
        <v>410</v>
      </c>
    </row>
    <row r="889" spans="1:5">
      <c r="A889" s="135" t="s">
        <v>2984</v>
      </c>
      <c r="B889" s="136" t="s">
        <v>2985</v>
      </c>
      <c r="C889" s="139" t="s">
        <v>1420</v>
      </c>
      <c r="D889" s="138">
        <v>360</v>
      </c>
      <c r="E889" s="138">
        <v>410</v>
      </c>
    </row>
    <row r="890" spans="1:5">
      <c r="A890" s="135" t="s">
        <v>2986</v>
      </c>
      <c r="B890" s="136" t="s">
        <v>2987</v>
      </c>
      <c r="C890" s="137" t="s">
        <v>1420</v>
      </c>
      <c r="D890" s="138">
        <v>360</v>
      </c>
      <c r="E890" s="138">
        <v>410</v>
      </c>
    </row>
    <row r="891" spans="1:5">
      <c r="A891" s="135" t="s">
        <v>2988</v>
      </c>
      <c r="B891" s="136" t="s">
        <v>2989</v>
      </c>
      <c r="C891" s="137" t="s">
        <v>1420</v>
      </c>
      <c r="D891" s="138">
        <v>360</v>
      </c>
      <c r="E891" s="138">
        <v>410</v>
      </c>
    </row>
    <row r="892" spans="1:5">
      <c r="A892" s="378" t="s">
        <v>2990</v>
      </c>
      <c r="B892" s="379"/>
      <c r="C892" s="379"/>
      <c r="D892" s="379"/>
      <c r="E892" s="379"/>
    </row>
    <row r="893" spans="1:5">
      <c r="A893" s="135" t="s">
        <v>2991</v>
      </c>
      <c r="B893" s="136" t="s">
        <v>2992</v>
      </c>
      <c r="C893" s="137" t="s">
        <v>1420</v>
      </c>
      <c r="D893" s="138">
        <v>360</v>
      </c>
      <c r="E893" s="138">
        <v>410</v>
      </c>
    </row>
    <row r="894" spans="1:5">
      <c r="A894" s="135" t="s">
        <v>2993</v>
      </c>
      <c r="B894" s="136" t="s">
        <v>2994</v>
      </c>
      <c r="C894" s="137" t="s">
        <v>1420</v>
      </c>
      <c r="D894" s="138">
        <v>360</v>
      </c>
      <c r="E894" s="138">
        <v>410</v>
      </c>
    </row>
    <row r="895" spans="1:5">
      <c r="A895" s="378" t="s">
        <v>2995</v>
      </c>
      <c r="B895" s="379"/>
      <c r="C895" s="379"/>
      <c r="D895" s="379"/>
      <c r="E895" s="379"/>
    </row>
    <row r="896" spans="1:5">
      <c r="A896" s="135" t="s">
        <v>2996</v>
      </c>
      <c r="B896" s="136" t="s">
        <v>2997</v>
      </c>
      <c r="C896" s="137" t="s">
        <v>1420</v>
      </c>
      <c r="D896" s="138">
        <v>360</v>
      </c>
      <c r="E896" s="138">
        <v>410</v>
      </c>
    </row>
    <row r="897" spans="1:5">
      <c r="A897" s="135" t="s">
        <v>2998</v>
      </c>
      <c r="B897" s="136" t="s">
        <v>2999</v>
      </c>
      <c r="C897" s="139" t="s">
        <v>1420</v>
      </c>
      <c r="D897" s="138">
        <v>360</v>
      </c>
      <c r="E897" s="138">
        <v>410</v>
      </c>
    </row>
    <row r="898" spans="1:5">
      <c r="A898" s="378" t="s">
        <v>3000</v>
      </c>
      <c r="B898" s="379"/>
      <c r="C898" s="379"/>
      <c r="D898" s="379"/>
      <c r="E898" s="379"/>
    </row>
    <row r="899" spans="1:5">
      <c r="A899" s="135" t="s">
        <v>3001</v>
      </c>
      <c r="B899" s="136" t="s">
        <v>3002</v>
      </c>
      <c r="C899" s="139" t="s">
        <v>1420</v>
      </c>
      <c r="D899" s="138">
        <v>360</v>
      </c>
      <c r="E899" s="138">
        <v>410</v>
      </c>
    </row>
    <row r="900" spans="1:5">
      <c r="A900" s="135" t="s">
        <v>3003</v>
      </c>
      <c r="B900" s="136" t="s">
        <v>3004</v>
      </c>
      <c r="C900" s="139" t="s">
        <v>1420</v>
      </c>
      <c r="D900" s="138">
        <v>360</v>
      </c>
      <c r="E900" s="138">
        <v>410</v>
      </c>
    </row>
    <row r="901" spans="1:5">
      <c r="A901" s="135" t="s">
        <v>3005</v>
      </c>
      <c r="B901" s="136" t="s">
        <v>3006</v>
      </c>
      <c r="C901" s="139" t="s">
        <v>1420</v>
      </c>
      <c r="D901" s="138">
        <v>360</v>
      </c>
      <c r="E901" s="138">
        <v>410</v>
      </c>
    </row>
    <row r="902" spans="1:5">
      <c r="A902" s="135" t="s">
        <v>3007</v>
      </c>
      <c r="B902" s="136" t="s">
        <v>3008</v>
      </c>
      <c r="C902" s="139" t="s">
        <v>1420</v>
      </c>
      <c r="D902" s="138">
        <v>360</v>
      </c>
      <c r="E902" s="138">
        <v>410</v>
      </c>
    </row>
    <row r="903" spans="1:5">
      <c r="A903" s="135" t="s">
        <v>3009</v>
      </c>
      <c r="B903" s="136" t="s">
        <v>3010</v>
      </c>
      <c r="C903" s="139" t="s">
        <v>1420</v>
      </c>
      <c r="D903" s="138">
        <v>360</v>
      </c>
      <c r="E903" s="138">
        <v>410</v>
      </c>
    </row>
    <row r="904" spans="1:5">
      <c r="A904" s="135" t="s">
        <v>3011</v>
      </c>
      <c r="B904" s="136" t="s">
        <v>3012</v>
      </c>
      <c r="C904" s="139" t="s">
        <v>1420</v>
      </c>
      <c r="D904" s="138">
        <v>360</v>
      </c>
      <c r="E904" s="138">
        <v>410</v>
      </c>
    </row>
    <row r="905" spans="1:5">
      <c r="A905" s="135" t="s">
        <v>3013</v>
      </c>
      <c r="B905" s="136" t="s">
        <v>3014</v>
      </c>
      <c r="C905" s="137" t="s">
        <v>1420</v>
      </c>
      <c r="D905" s="138">
        <v>360</v>
      </c>
      <c r="E905" s="138">
        <v>410</v>
      </c>
    </row>
    <row r="906" spans="1:5">
      <c r="A906" s="135" t="s">
        <v>3015</v>
      </c>
      <c r="B906" s="136" t="s">
        <v>3016</v>
      </c>
      <c r="C906" s="137" t="s">
        <v>1420</v>
      </c>
      <c r="D906" s="138">
        <v>360</v>
      </c>
      <c r="E906" s="138">
        <v>410</v>
      </c>
    </row>
    <row r="907" spans="1:5">
      <c r="A907" s="135" t="s">
        <v>3017</v>
      </c>
      <c r="B907" s="136" t="s">
        <v>3018</v>
      </c>
      <c r="C907" s="139" t="s">
        <v>1420</v>
      </c>
      <c r="D907" s="138">
        <v>360</v>
      </c>
      <c r="E907" s="138">
        <v>410</v>
      </c>
    </row>
    <row r="908" spans="1:5">
      <c r="A908" s="378" t="s">
        <v>3019</v>
      </c>
      <c r="B908" s="379"/>
      <c r="C908" s="379"/>
      <c r="D908" s="379"/>
      <c r="E908" s="379"/>
    </row>
    <row r="909" spans="1:5">
      <c r="A909" s="135" t="s">
        <v>3020</v>
      </c>
      <c r="B909" s="142" t="s">
        <v>3021</v>
      </c>
      <c r="C909" s="137" t="s">
        <v>1420</v>
      </c>
      <c r="D909" s="138">
        <v>472.49999999999994</v>
      </c>
      <c r="E909" s="138">
        <v>540</v>
      </c>
    </row>
    <row r="910" spans="1:5">
      <c r="A910" s="135" t="s">
        <v>3022</v>
      </c>
      <c r="B910" s="136" t="s">
        <v>3023</v>
      </c>
      <c r="C910" s="137" t="s">
        <v>1420</v>
      </c>
      <c r="D910" s="138">
        <v>360</v>
      </c>
      <c r="E910" s="138">
        <v>410</v>
      </c>
    </row>
    <row r="911" spans="1:5">
      <c r="A911" s="135" t="s">
        <v>3024</v>
      </c>
      <c r="B911" s="136" t="s">
        <v>3025</v>
      </c>
      <c r="C911" s="137" t="s">
        <v>1420</v>
      </c>
      <c r="D911" s="138">
        <v>360</v>
      </c>
      <c r="E911" s="138">
        <v>410</v>
      </c>
    </row>
    <row r="912" spans="1:5">
      <c r="A912" s="135" t="s">
        <v>3026</v>
      </c>
      <c r="B912" s="136" t="s">
        <v>3027</v>
      </c>
      <c r="C912" s="137" t="s">
        <v>1420</v>
      </c>
      <c r="D912" s="138">
        <v>472.49999999999994</v>
      </c>
      <c r="E912" s="138">
        <v>540</v>
      </c>
    </row>
    <row r="913" spans="1:5">
      <c r="A913" s="135" t="s">
        <v>3028</v>
      </c>
      <c r="B913" s="136" t="s">
        <v>3029</v>
      </c>
      <c r="C913" s="137" t="s">
        <v>1420</v>
      </c>
      <c r="D913" s="138">
        <v>360</v>
      </c>
      <c r="E913" s="138">
        <v>410</v>
      </c>
    </row>
    <row r="914" spans="1:5">
      <c r="A914" s="135" t="s">
        <v>3030</v>
      </c>
      <c r="B914" s="136" t="s">
        <v>3031</v>
      </c>
      <c r="C914" s="137" t="s">
        <v>1420</v>
      </c>
      <c r="D914" s="138">
        <v>472.49999999999994</v>
      </c>
      <c r="E914" s="138">
        <v>540</v>
      </c>
    </row>
    <row r="915" spans="1:5">
      <c r="A915" s="135" t="s">
        <v>3032</v>
      </c>
      <c r="B915" s="136" t="s">
        <v>3033</v>
      </c>
      <c r="C915" s="137" t="s">
        <v>1420</v>
      </c>
      <c r="D915" s="138">
        <v>360</v>
      </c>
      <c r="E915" s="138">
        <v>410</v>
      </c>
    </row>
    <row r="916" spans="1:5">
      <c r="A916" s="135" t="s">
        <v>3034</v>
      </c>
      <c r="B916" s="136" t="s">
        <v>3035</v>
      </c>
      <c r="C916" s="137" t="s">
        <v>1420</v>
      </c>
      <c r="D916" s="138">
        <v>360</v>
      </c>
      <c r="E916" s="138">
        <v>410</v>
      </c>
    </row>
    <row r="917" spans="1:5">
      <c r="A917" s="135" t="s">
        <v>3036</v>
      </c>
      <c r="B917" s="136" t="s">
        <v>3037</v>
      </c>
      <c r="C917" s="137" t="s">
        <v>1420</v>
      </c>
      <c r="D917" s="138">
        <v>360</v>
      </c>
      <c r="E917" s="138">
        <v>410</v>
      </c>
    </row>
    <row r="918" spans="1:5">
      <c r="A918" s="151" t="s">
        <v>3038</v>
      </c>
      <c r="B918" s="136" t="s">
        <v>3039</v>
      </c>
      <c r="C918" s="137" t="s">
        <v>1420</v>
      </c>
      <c r="D918" s="138">
        <v>472.49999999999994</v>
      </c>
      <c r="E918" s="138">
        <v>540</v>
      </c>
    </row>
    <row r="919" spans="1:5">
      <c r="A919" s="135" t="s">
        <v>3040</v>
      </c>
      <c r="B919" s="136" t="s">
        <v>3041</v>
      </c>
      <c r="C919" s="137" t="s">
        <v>1420</v>
      </c>
      <c r="D919" s="138">
        <v>472.49999999999994</v>
      </c>
      <c r="E919" s="138">
        <v>540</v>
      </c>
    </row>
    <row r="920" spans="1:5">
      <c r="A920" s="378" t="s">
        <v>3042</v>
      </c>
      <c r="B920" s="379"/>
      <c r="C920" s="379"/>
      <c r="D920" s="379"/>
      <c r="E920" s="379"/>
    </row>
    <row r="921" spans="1:5">
      <c r="A921" s="135" t="s">
        <v>3043</v>
      </c>
      <c r="B921" s="136" t="s">
        <v>3044</v>
      </c>
      <c r="C921" s="137" t="s">
        <v>1420</v>
      </c>
      <c r="D921" s="138">
        <v>360</v>
      </c>
      <c r="E921" s="138">
        <v>410</v>
      </c>
    </row>
    <row r="922" spans="1:5">
      <c r="A922" s="135" t="s">
        <v>3045</v>
      </c>
      <c r="B922" s="136" t="s">
        <v>3046</v>
      </c>
      <c r="C922" s="137" t="s">
        <v>1420</v>
      </c>
      <c r="D922" s="138">
        <v>360</v>
      </c>
      <c r="E922" s="138">
        <v>410</v>
      </c>
    </row>
    <row r="923" spans="1:5">
      <c r="A923" s="135" t="s">
        <v>3047</v>
      </c>
      <c r="B923" s="136" t="s">
        <v>3048</v>
      </c>
      <c r="C923" s="137" t="s">
        <v>1420</v>
      </c>
      <c r="D923" s="138">
        <v>360</v>
      </c>
      <c r="E923" s="138">
        <v>410</v>
      </c>
    </row>
    <row r="924" spans="1:5">
      <c r="A924" s="135" t="s">
        <v>3049</v>
      </c>
      <c r="B924" s="136" t="s">
        <v>3050</v>
      </c>
      <c r="C924" s="137" t="s">
        <v>1420</v>
      </c>
      <c r="D924" s="138">
        <v>360</v>
      </c>
      <c r="E924" s="138">
        <v>410</v>
      </c>
    </row>
    <row r="925" spans="1:5">
      <c r="A925" s="378" t="s">
        <v>3051</v>
      </c>
      <c r="B925" s="379"/>
      <c r="C925" s="379"/>
      <c r="D925" s="379"/>
      <c r="E925" s="379"/>
    </row>
    <row r="926" spans="1:5">
      <c r="A926" s="135" t="s">
        <v>3052</v>
      </c>
      <c r="B926" s="142" t="s">
        <v>3053</v>
      </c>
      <c r="C926" s="139" t="s">
        <v>1420</v>
      </c>
      <c r="D926" s="138">
        <v>2295</v>
      </c>
      <c r="E926" s="138">
        <v>2620</v>
      </c>
    </row>
    <row r="927" spans="1:5" ht="37.5">
      <c r="A927" s="135" t="s">
        <v>3054</v>
      </c>
      <c r="B927" s="142" t="s">
        <v>3055</v>
      </c>
      <c r="C927" s="139" t="s">
        <v>1420</v>
      </c>
      <c r="D927" s="138">
        <v>2295</v>
      </c>
      <c r="E927" s="138">
        <v>2620</v>
      </c>
    </row>
    <row r="928" spans="1:5">
      <c r="A928" s="135" t="s">
        <v>3056</v>
      </c>
      <c r="B928" s="142" t="s">
        <v>3057</v>
      </c>
      <c r="C928" s="139" t="s">
        <v>1420</v>
      </c>
      <c r="D928" s="138">
        <v>2295</v>
      </c>
      <c r="E928" s="138">
        <v>2620</v>
      </c>
    </row>
    <row r="929" spans="1:5" ht="37.5">
      <c r="A929" s="135" t="s">
        <v>3058</v>
      </c>
      <c r="B929" s="142" t="s">
        <v>3059</v>
      </c>
      <c r="C929" s="139" t="s">
        <v>1420</v>
      </c>
      <c r="D929" s="138">
        <v>2295</v>
      </c>
      <c r="E929" s="138">
        <v>2620</v>
      </c>
    </row>
    <row r="930" spans="1:5" ht="56.25">
      <c r="A930" s="135" t="s">
        <v>3060</v>
      </c>
      <c r="B930" s="136" t="s">
        <v>3061</v>
      </c>
      <c r="C930" s="139" t="s">
        <v>1420</v>
      </c>
      <c r="D930" s="138">
        <v>686</v>
      </c>
      <c r="E930" s="138">
        <v>784</v>
      </c>
    </row>
    <row r="931" spans="1:5" ht="56.25">
      <c r="A931" s="135" t="s">
        <v>3062</v>
      </c>
      <c r="B931" s="136" t="s">
        <v>3063</v>
      </c>
      <c r="C931" s="139" t="s">
        <v>1420</v>
      </c>
      <c r="D931" s="138">
        <v>686</v>
      </c>
      <c r="E931" s="138">
        <v>784</v>
      </c>
    </row>
    <row r="932" spans="1:5" ht="56.25">
      <c r="A932" s="135" t="s">
        <v>3064</v>
      </c>
      <c r="B932" s="136" t="s">
        <v>3065</v>
      </c>
      <c r="C932" s="137" t="s">
        <v>1420</v>
      </c>
      <c r="D932" s="138">
        <v>864.5</v>
      </c>
      <c r="E932" s="138">
        <v>990</v>
      </c>
    </row>
    <row r="933" spans="1:5" ht="131.25">
      <c r="A933" s="135" t="s">
        <v>3066</v>
      </c>
      <c r="B933" s="136" t="s">
        <v>3067</v>
      </c>
      <c r="C933" s="139" t="s">
        <v>1420</v>
      </c>
      <c r="D933" s="138">
        <v>864.5</v>
      </c>
      <c r="E933" s="138">
        <v>990</v>
      </c>
    </row>
    <row r="934" spans="1:5" ht="56.25">
      <c r="A934" s="135" t="s">
        <v>3068</v>
      </c>
      <c r="B934" s="136" t="s">
        <v>3069</v>
      </c>
      <c r="C934" s="137" t="s">
        <v>1420</v>
      </c>
      <c r="D934" s="138">
        <v>864.5</v>
      </c>
      <c r="E934" s="138">
        <v>990</v>
      </c>
    </row>
    <row r="935" spans="1:5">
      <c r="A935" s="378" t="s">
        <v>3070</v>
      </c>
      <c r="B935" s="379"/>
      <c r="C935" s="379"/>
      <c r="D935" s="379"/>
      <c r="E935" s="379"/>
    </row>
    <row r="936" spans="1:5" ht="37.5">
      <c r="A936" s="135" t="s">
        <v>3071</v>
      </c>
      <c r="B936" s="136" t="s">
        <v>3072</v>
      </c>
      <c r="C936" s="137" t="s">
        <v>1420</v>
      </c>
      <c r="D936" s="138">
        <v>864.5</v>
      </c>
      <c r="E936" s="138">
        <v>990</v>
      </c>
    </row>
    <row r="937" spans="1:5" ht="37.5">
      <c r="A937" s="135" t="s">
        <v>3073</v>
      </c>
      <c r="B937" s="136" t="s">
        <v>3074</v>
      </c>
      <c r="C937" s="137" t="s">
        <v>1420</v>
      </c>
      <c r="D937" s="138">
        <v>864.5</v>
      </c>
      <c r="E937" s="138">
        <v>990</v>
      </c>
    </row>
    <row r="938" spans="1:5" ht="56.25">
      <c r="A938" s="135" t="s">
        <v>3075</v>
      </c>
      <c r="B938" s="136" t="s">
        <v>3076</v>
      </c>
      <c r="C938" s="137" t="s">
        <v>1420</v>
      </c>
      <c r="D938" s="138">
        <v>864.5</v>
      </c>
      <c r="E938" s="138">
        <v>990</v>
      </c>
    </row>
    <row r="939" spans="1:5" ht="37.5">
      <c r="A939" s="135" t="s">
        <v>3077</v>
      </c>
      <c r="B939" s="136" t="s">
        <v>3078</v>
      </c>
      <c r="C939" s="137" t="s">
        <v>1420</v>
      </c>
      <c r="D939" s="138">
        <v>864.5</v>
      </c>
      <c r="E939" s="138">
        <v>990</v>
      </c>
    </row>
    <row r="940" spans="1:5" ht="37.5">
      <c r="A940" s="135" t="s">
        <v>3079</v>
      </c>
      <c r="B940" s="136" t="s">
        <v>3080</v>
      </c>
      <c r="C940" s="137" t="s">
        <v>1420</v>
      </c>
      <c r="D940" s="138">
        <v>864.5</v>
      </c>
      <c r="E940" s="138">
        <v>990</v>
      </c>
    </row>
    <row r="941" spans="1:5" ht="56.25">
      <c r="A941" s="135" t="s">
        <v>3081</v>
      </c>
      <c r="B941" s="136" t="s">
        <v>3082</v>
      </c>
      <c r="C941" s="137" t="s">
        <v>1420</v>
      </c>
      <c r="D941" s="138">
        <v>864.5</v>
      </c>
      <c r="E941" s="138">
        <v>990</v>
      </c>
    </row>
    <row r="942" spans="1:5" ht="37.5">
      <c r="A942" s="135" t="s">
        <v>3083</v>
      </c>
      <c r="B942" s="136" t="s">
        <v>3084</v>
      </c>
      <c r="C942" s="137" t="s">
        <v>1420</v>
      </c>
      <c r="D942" s="138">
        <v>864.5</v>
      </c>
      <c r="E942" s="138">
        <v>990</v>
      </c>
    </row>
    <row r="943" spans="1:5" ht="37.5">
      <c r="A943" s="135" t="s">
        <v>3085</v>
      </c>
      <c r="B943" s="136" t="s">
        <v>3086</v>
      </c>
      <c r="C943" s="137" t="s">
        <v>1420</v>
      </c>
      <c r="D943" s="138">
        <v>864.5</v>
      </c>
      <c r="E943" s="138">
        <v>990</v>
      </c>
    </row>
    <row r="944" spans="1:5" ht="37.5">
      <c r="A944" s="135" t="s">
        <v>3087</v>
      </c>
      <c r="B944" s="136" t="s">
        <v>3088</v>
      </c>
      <c r="C944" s="137" t="s">
        <v>1420</v>
      </c>
      <c r="D944" s="138">
        <v>864.5</v>
      </c>
      <c r="E944" s="138">
        <v>990</v>
      </c>
    </row>
    <row r="945" spans="1:5" ht="37.5">
      <c r="A945" s="135" t="s">
        <v>3089</v>
      </c>
      <c r="B945" s="136" t="s">
        <v>3090</v>
      </c>
      <c r="C945" s="137" t="s">
        <v>1420</v>
      </c>
      <c r="D945" s="138">
        <v>864.5</v>
      </c>
      <c r="E945" s="138">
        <v>990</v>
      </c>
    </row>
    <row r="946" spans="1:5" ht="37.5">
      <c r="A946" s="135" t="s">
        <v>3091</v>
      </c>
      <c r="B946" s="136" t="s">
        <v>3092</v>
      </c>
      <c r="C946" s="137" t="s">
        <v>1420</v>
      </c>
      <c r="D946" s="138">
        <v>864.5</v>
      </c>
      <c r="E946" s="138">
        <v>990</v>
      </c>
    </row>
    <row r="947" spans="1:5" ht="37.5">
      <c r="A947" s="135" t="s">
        <v>3093</v>
      </c>
      <c r="B947" s="136" t="s">
        <v>3094</v>
      </c>
      <c r="C947" s="137" t="s">
        <v>1420</v>
      </c>
      <c r="D947" s="138">
        <v>864.5</v>
      </c>
      <c r="E947" s="138">
        <v>990</v>
      </c>
    </row>
    <row r="948" spans="1:5" ht="37.5">
      <c r="A948" s="135" t="s">
        <v>3095</v>
      </c>
      <c r="B948" s="136" t="s">
        <v>3096</v>
      </c>
      <c r="C948" s="137" t="s">
        <v>1420</v>
      </c>
      <c r="D948" s="138">
        <v>864.5</v>
      </c>
      <c r="E948" s="138">
        <v>990</v>
      </c>
    </row>
    <row r="949" spans="1:5" ht="37.5">
      <c r="A949" s="135" t="s">
        <v>3097</v>
      </c>
      <c r="B949" s="136" t="s">
        <v>3098</v>
      </c>
      <c r="C949" s="137" t="s">
        <v>1420</v>
      </c>
      <c r="D949" s="138">
        <v>864.5</v>
      </c>
      <c r="E949" s="138">
        <v>990</v>
      </c>
    </row>
    <row r="950" spans="1:5">
      <c r="A950" s="378" t="s">
        <v>3099</v>
      </c>
      <c r="B950" s="379"/>
      <c r="C950" s="379"/>
      <c r="D950" s="379"/>
      <c r="E950" s="379"/>
    </row>
    <row r="951" spans="1:5" ht="37.5">
      <c r="A951" s="135" t="s">
        <v>3100</v>
      </c>
      <c r="B951" s="136" t="s">
        <v>3101</v>
      </c>
      <c r="C951" s="137" t="s">
        <v>1420</v>
      </c>
      <c r="D951" s="138">
        <v>864.5</v>
      </c>
      <c r="E951" s="138">
        <v>990</v>
      </c>
    </row>
    <row r="952" spans="1:5" ht="37.5">
      <c r="A952" s="135" t="s">
        <v>3102</v>
      </c>
      <c r="B952" s="136" t="s">
        <v>3103</v>
      </c>
      <c r="C952" s="137" t="s">
        <v>1420</v>
      </c>
      <c r="D952" s="138">
        <v>864.5</v>
      </c>
      <c r="E952" s="138">
        <v>990</v>
      </c>
    </row>
    <row r="953" spans="1:5" ht="37.5">
      <c r="A953" s="135" t="s">
        <v>3104</v>
      </c>
      <c r="B953" s="136" t="s">
        <v>3105</v>
      </c>
      <c r="C953" s="137" t="s">
        <v>1420</v>
      </c>
      <c r="D953" s="138">
        <v>864.5</v>
      </c>
      <c r="E953" s="138">
        <v>990</v>
      </c>
    </row>
    <row r="954" spans="1:5" ht="37.5">
      <c r="A954" s="135" t="s">
        <v>3106</v>
      </c>
      <c r="B954" s="136" t="s">
        <v>3107</v>
      </c>
      <c r="C954" s="137" t="s">
        <v>1420</v>
      </c>
      <c r="D954" s="138">
        <v>864.5</v>
      </c>
      <c r="E954" s="138">
        <v>990</v>
      </c>
    </row>
    <row r="955" spans="1:5" ht="37.5">
      <c r="A955" s="135" t="s">
        <v>3108</v>
      </c>
      <c r="B955" s="136" t="s">
        <v>3109</v>
      </c>
      <c r="C955" s="137" t="s">
        <v>1420</v>
      </c>
      <c r="D955" s="138">
        <v>864.5</v>
      </c>
      <c r="E955" s="138">
        <v>990</v>
      </c>
    </row>
    <row r="956" spans="1:5">
      <c r="A956" s="376" t="s">
        <v>3110</v>
      </c>
      <c r="B956" s="377"/>
      <c r="C956" s="377"/>
      <c r="D956" s="377"/>
      <c r="E956" s="377"/>
    </row>
    <row r="957" spans="1:5" ht="37.5">
      <c r="A957" s="135" t="s">
        <v>3111</v>
      </c>
      <c r="B957" s="136" t="s">
        <v>3112</v>
      </c>
      <c r="C957" s="137" t="s">
        <v>1420</v>
      </c>
      <c r="D957" s="138">
        <v>864.5</v>
      </c>
      <c r="E957" s="138">
        <v>990</v>
      </c>
    </row>
    <row r="958" spans="1:5" ht="37.5">
      <c r="A958" s="135" t="s">
        <v>3113</v>
      </c>
      <c r="B958" s="136" t="s">
        <v>3114</v>
      </c>
      <c r="C958" s="139" t="s">
        <v>1420</v>
      </c>
      <c r="D958" s="138">
        <v>864.5</v>
      </c>
      <c r="E958" s="138">
        <v>990</v>
      </c>
    </row>
    <row r="959" spans="1:5" ht="37.5">
      <c r="A959" s="135" t="s">
        <v>3115</v>
      </c>
      <c r="B959" s="136" t="s">
        <v>3116</v>
      </c>
      <c r="C959" s="139" t="s">
        <v>1420</v>
      </c>
      <c r="D959" s="138">
        <v>864.5</v>
      </c>
      <c r="E959" s="138">
        <v>990</v>
      </c>
    </row>
    <row r="960" spans="1:5" ht="37.5">
      <c r="A960" s="135" t="s">
        <v>3117</v>
      </c>
      <c r="B960" s="136" t="s">
        <v>3118</v>
      </c>
      <c r="C960" s="137" t="s">
        <v>1420</v>
      </c>
      <c r="D960" s="138">
        <v>864.5</v>
      </c>
      <c r="E960" s="138">
        <v>990</v>
      </c>
    </row>
    <row r="961" spans="1:5">
      <c r="A961" s="376" t="s">
        <v>3119</v>
      </c>
      <c r="B961" s="377"/>
      <c r="C961" s="377"/>
      <c r="D961" s="377"/>
      <c r="E961" s="377"/>
    </row>
    <row r="962" spans="1:5" ht="56.25">
      <c r="A962" s="135" t="s">
        <v>3120</v>
      </c>
      <c r="B962" s="136" t="s">
        <v>3121</v>
      </c>
      <c r="C962" s="137" t="s">
        <v>1420</v>
      </c>
      <c r="D962" s="138">
        <v>864.5</v>
      </c>
      <c r="E962" s="138">
        <v>990</v>
      </c>
    </row>
    <row r="963" spans="1:5" ht="56.25">
      <c r="A963" s="135" t="s">
        <v>3122</v>
      </c>
      <c r="B963" s="136" t="s">
        <v>3123</v>
      </c>
      <c r="C963" s="137" t="s">
        <v>1420</v>
      </c>
      <c r="D963" s="138">
        <v>864.5</v>
      </c>
      <c r="E963" s="138">
        <v>990</v>
      </c>
    </row>
    <row r="964" spans="1:5" ht="56.25">
      <c r="A964" s="135" t="s">
        <v>3124</v>
      </c>
      <c r="B964" s="136" t="s">
        <v>3125</v>
      </c>
      <c r="C964" s="137" t="s">
        <v>1420</v>
      </c>
      <c r="D964" s="138">
        <v>864.5</v>
      </c>
      <c r="E964" s="138">
        <v>990</v>
      </c>
    </row>
    <row r="965" spans="1:5" ht="56.25">
      <c r="A965" s="135" t="s">
        <v>3126</v>
      </c>
      <c r="B965" s="136" t="s">
        <v>3127</v>
      </c>
      <c r="C965" s="137" t="s">
        <v>1420</v>
      </c>
      <c r="D965" s="138">
        <v>864.5</v>
      </c>
      <c r="E965" s="138">
        <v>990</v>
      </c>
    </row>
    <row r="966" spans="1:5" ht="56.25">
      <c r="A966" s="135" t="s">
        <v>3128</v>
      </c>
      <c r="B966" s="136" t="s">
        <v>3129</v>
      </c>
      <c r="C966" s="137" t="s">
        <v>1420</v>
      </c>
      <c r="D966" s="138">
        <v>864.5</v>
      </c>
      <c r="E966" s="138">
        <v>990</v>
      </c>
    </row>
    <row r="967" spans="1:5">
      <c r="A967" s="378" t="s">
        <v>3130</v>
      </c>
      <c r="B967" s="379"/>
      <c r="C967" s="379"/>
      <c r="D967" s="379"/>
      <c r="E967" s="379"/>
    </row>
    <row r="968" spans="1:5" ht="56.25">
      <c r="A968" s="135" t="s">
        <v>3131</v>
      </c>
      <c r="B968" s="136" t="s">
        <v>3132</v>
      </c>
      <c r="C968" s="137" t="s">
        <v>1420</v>
      </c>
      <c r="D968" s="138">
        <v>864.5</v>
      </c>
      <c r="E968" s="138">
        <v>990</v>
      </c>
    </row>
    <row r="969" spans="1:5" ht="56.25">
      <c r="A969" s="135" t="s">
        <v>3133</v>
      </c>
      <c r="B969" s="136" t="s">
        <v>3134</v>
      </c>
      <c r="C969" s="139" t="s">
        <v>1420</v>
      </c>
      <c r="D969" s="138">
        <v>864.5</v>
      </c>
      <c r="E969" s="138">
        <v>990</v>
      </c>
    </row>
    <row r="970" spans="1:5" ht="56.25">
      <c r="A970" s="135" t="s">
        <v>3135</v>
      </c>
      <c r="B970" s="136" t="s">
        <v>3136</v>
      </c>
      <c r="C970" s="139" t="s">
        <v>1420</v>
      </c>
      <c r="D970" s="138">
        <v>864.5</v>
      </c>
      <c r="E970" s="138">
        <v>990</v>
      </c>
    </row>
    <row r="971" spans="1:5" ht="56.25">
      <c r="A971" s="135" t="s">
        <v>3137</v>
      </c>
      <c r="B971" s="136" t="s">
        <v>3138</v>
      </c>
      <c r="C971" s="139" t="s">
        <v>1420</v>
      </c>
      <c r="D971" s="138">
        <v>864.5</v>
      </c>
      <c r="E971" s="138">
        <v>990</v>
      </c>
    </row>
    <row r="972" spans="1:5" ht="56.25">
      <c r="A972" s="135" t="s">
        <v>3139</v>
      </c>
      <c r="B972" s="136" t="s">
        <v>3140</v>
      </c>
      <c r="C972" s="137" t="s">
        <v>1420</v>
      </c>
      <c r="D972" s="138">
        <v>864.5</v>
      </c>
      <c r="E972" s="138">
        <v>990</v>
      </c>
    </row>
    <row r="973" spans="1:5" ht="93.75">
      <c r="A973" s="135" t="s">
        <v>3141</v>
      </c>
      <c r="B973" s="136" t="s">
        <v>3142</v>
      </c>
      <c r="C973" s="139" t="s">
        <v>1420</v>
      </c>
      <c r="D973" s="138">
        <v>864.5</v>
      </c>
      <c r="E973" s="138">
        <v>990</v>
      </c>
    </row>
    <row r="974" spans="1:5" ht="75">
      <c r="A974" s="135" t="s">
        <v>3143</v>
      </c>
      <c r="B974" s="136" t="s">
        <v>3144</v>
      </c>
      <c r="C974" s="139" t="s">
        <v>1420</v>
      </c>
      <c r="D974" s="138">
        <v>864.5</v>
      </c>
      <c r="E974" s="138">
        <v>990</v>
      </c>
    </row>
    <row r="975" spans="1:5">
      <c r="A975" s="378" t="s">
        <v>3145</v>
      </c>
      <c r="B975" s="379"/>
      <c r="C975" s="379"/>
      <c r="D975" s="379"/>
      <c r="E975" s="379"/>
    </row>
    <row r="976" spans="1:5" ht="262.5">
      <c r="A976" s="135" t="s">
        <v>3146</v>
      </c>
      <c r="B976" s="148" t="s">
        <v>3147</v>
      </c>
      <c r="C976" s="139" t="s">
        <v>1420</v>
      </c>
      <c r="D976" s="138">
        <v>7735</v>
      </c>
      <c r="E976" s="138">
        <v>8840</v>
      </c>
    </row>
    <row r="977" spans="1:5">
      <c r="A977" s="378" t="s">
        <v>3148</v>
      </c>
      <c r="B977" s="379"/>
      <c r="C977" s="379"/>
      <c r="D977" s="379"/>
      <c r="E977" s="379"/>
    </row>
    <row r="978" spans="1:5">
      <c r="A978" s="135" t="s">
        <v>3149</v>
      </c>
      <c r="B978" s="136" t="s">
        <v>2617</v>
      </c>
      <c r="C978" s="137" t="s">
        <v>1420</v>
      </c>
      <c r="D978" s="138">
        <v>360</v>
      </c>
      <c r="E978" s="138">
        <v>410</v>
      </c>
    </row>
    <row r="979" spans="1:5">
      <c r="A979" s="135" t="s">
        <v>3150</v>
      </c>
      <c r="B979" s="136" t="s">
        <v>2619</v>
      </c>
      <c r="C979" s="137" t="s">
        <v>1420</v>
      </c>
      <c r="D979" s="138">
        <v>360</v>
      </c>
      <c r="E979" s="138">
        <v>410</v>
      </c>
    </row>
    <row r="980" spans="1:5">
      <c r="A980" s="135" t="s">
        <v>3151</v>
      </c>
      <c r="B980" s="136" t="s">
        <v>2621</v>
      </c>
      <c r="C980" s="137" t="s">
        <v>1420</v>
      </c>
      <c r="D980" s="138">
        <v>360</v>
      </c>
      <c r="E980" s="138">
        <v>410</v>
      </c>
    </row>
    <row r="981" spans="1:5">
      <c r="A981" s="135" t="s">
        <v>3152</v>
      </c>
      <c r="B981" s="136" t="s">
        <v>2623</v>
      </c>
      <c r="C981" s="137" t="s">
        <v>1420</v>
      </c>
      <c r="D981" s="138">
        <v>360</v>
      </c>
      <c r="E981" s="138">
        <v>410</v>
      </c>
    </row>
    <row r="982" spans="1:5">
      <c r="A982" s="135" t="s">
        <v>3153</v>
      </c>
      <c r="B982" s="136" t="s">
        <v>2625</v>
      </c>
      <c r="C982" s="137" t="s">
        <v>1420</v>
      </c>
      <c r="D982" s="138">
        <v>360</v>
      </c>
      <c r="E982" s="138">
        <v>410</v>
      </c>
    </row>
    <row r="983" spans="1:5">
      <c r="A983" s="135" t="s">
        <v>3154</v>
      </c>
      <c r="B983" s="136" t="s">
        <v>2627</v>
      </c>
      <c r="C983" s="137" t="s">
        <v>1420</v>
      </c>
      <c r="D983" s="138">
        <v>360</v>
      </c>
      <c r="E983" s="138">
        <v>410</v>
      </c>
    </row>
    <row r="984" spans="1:5">
      <c r="A984" s="135" t="s">
        <v>3155</v>
      </c>
      <c r="B984" s="136" t="s">
        <v>2629</v>
      </c>
      <c r="C984" s="137" t="s">
        <v>1420</v>
      </c>
      <c r="D984" s="138">
        <v>360</v>
      </c>
      <c r="E984" s="138">
        <v>410</v>
      </c>
    </row>
    <row r="985" spans="1:5">
      <c r="A985" s="135" t="s">
        <v>3156</v>
      </c>
      <c r="B985" s="136" t="s">
        <v>2631</v>
      </c>
      <c r="C985" s="137" t="s">
        <v>1420</v>
      </c>
      <c r="D985" s="138">
        <v>360</v>
      </c>
      <c r="E985" s="138">
        <v>410</v>
      </c>
    </row>
    <row r="986" spans="1:5">
      <c r="A986" s="135" t="s">
        <v>3157</v>
      </c>
      <c r="B986" s="136" t="s">
        <v>2633</v>
      </c>
      <c r="C986" s="137" t="s">
        <v>1420</v>
      </c>
      <c r="D986" s="138">
        <v>360</v>
      </c>
      <c r="E986" s="138">
        <v>410</v>
      </c>
    </row>
    <row r="987" spans="1:5">
      <c r="A987" s="135" t="s">
        <v>3158</v>
      </c>
      <c r="B987" s="136" t="s">
        <v>2635</v>
      </c>
      <c r="C987" s="137" t="s">
        <v>1420</v>
      </c>
      <c r="D987" s="138">
        <v>360</v>
      </c>
      <c r="E987" s="138">
        <v>410</v>
      </c>
    </row>
    <row r="988" spans="1:5">
      <c r="A988" s="135" t="s">
        <v>3159</v>
      </c>
      <c r="B988" s="136" t="s">
        <v>2637</v>
      </c>
      <c r="C988" s="137" t="s">
        <v>1420</v>
      </c>
      <c r="D988" s="138">
        <v>360</v>
      </c>
      <c r="E988" s="138">
        <v>410</v>
      </c>
    </row>
    <row r="989" spans="1:5">
      <c r="A989" s="135" t="s">
        <v>3160</v>
      </c>
      <c r="B989" s="136" t="s">
        <v>2639</v>
      </c>
      <c r="C989" s="137" t="s">
        <v>1420</v>
      </c>
      <c r="D989" s="138">
        <v>360</v>
      </c>
      <c r="E989" s="138">
        <v>410</v>
      </c>
    </row>
    <row r="990" spans="1:5">
      <c r="A990" s="135" t="s">
        <v>3161</v>
      </c>
      <c r="B990" s="136" t="s">
        <v>2641</v>
      </c>
      <c r="C990" s="137" t="s">
        <v>1420</v>
      </c>
      <c r="D990" s="138">
        <v>360</v>
      </c>
      <c r="E990" s="138">
        <v>410</v>
      </c>
    </row>
    <row r="991" spans="1:5">
      <c r="A991" s="135" t="s">
        <v>3162</v>
      </c>
      <c r="B991" s="136" t="s">
        <v>2643</v>
      </c>
      <c r="C991" s="137" t="s">
        <v>1420</v>
      </c>
      <c r="D991" s="138">
        <v>360</v>
      </c>
      <c r="E991" s="138">
        <v>410</v>
      </c>
    </row>
    <row r="992" spans="1:5">
      <c r="A992" s="135" t="s">
        <v>3163</v>
      </c>
      <c r="B992" s="136" t="s">
        <v>2645</v>
      </c>
      <c r="C992" s="137" t="s">
        <v>1420</v>
      </c>
      <c r="D992" s="138">
        <v>360</v>
      </c>
      <c r="E992" s="138">
        <v>410</v>
      </c>
    </row>
    <row r="993" spans="1:5">
      <c r="A993" s="135" t="s">
        <v>3164</v>
      </c>
      <c r="B993" s="136" t="s">
        <v>2647</v>
      </c>
      <c r="C993" s="137" t="s">
        <v>1420</v>
      </c>
      <c r="D993" s="138">
        <v>360</v>
      </c>
      <c r="E993" s="138">
        <v>410</v>
      </c>
    </row>
    <row r="994" spans="1:5">
      <c r="A994" s="135" t="s">
        <v>3165</v>
      </c>
      <c r="B994" s="136" t="s">
        <v>2649</v>
      </c>
      <c r="C994" s="137" t="s">
        <v>1420</v>
      </c>
      <c r="D994" s="138">
        <v>360</v>
      </c>
      <c r="E994" s="138">
        <v>410</v>
      </c>
    </row>
    <row r="995" spans="1:5">
      <c r="A995" s="135" t="s">
        <v>3166</v>
      </c>
      <c r="B995" s="136" t="s">
        <v>2651</v>
      </c>
      <c r="C995" s="137" t="s">
        <v>1420</v>
      </c>
      <c r="D995" s="138">
        <v>360</v>
      </c>
      <c r="E995" s="138">
        <v>410</v>
      </c>
    </row>
    <row r="996" spans="1:5">
      <c r="A996" s="135" t="s">
        <v>3167</v>
      </c>
      <c r="B996" s="136" t="s">
        <v>2653</v>
      </c>
      <c r="C996" s="137" t="s">
        <v>1420</v>
      </c>
      <c r="D996" s="138">
        <v>360</v>
      </c>
      <c r="E996" s="138">
        <v>410</v>
      </c>
    </row>
    <row r="997" spans="1:5">
      <c r="A997" s="135" t="s">
        <v>3168</v>
      </c>
      <c r="B997" s="136" t="s">
        <v>2655</v>
      </c>
      <c r="C997" s="137" t="s">
        <v>1420</v>
      </c>
      <c r="D997" s="138">
        <v>360</v>
      </c>
      <c r="E997" s="138">
        <v>410</v>
      </c>
    </row>
    <row r="998" spans="1:5">
      <c r="A998" s="135" t="s">
        <v>3169</v>
      </c>
      <c r="B998" s="136" t="s">
        <v>2657</v>
      </c>
      <c r="C998" s="137" t="s">
        <v>1420</v>
      </c>
      <c r="D998" s="138">
        <v>360</v>
      </c>
      <c r="E998" s="138">
        <v>410</v>
      </c>
    </row>
    <row r="999" spans="1:5">
      <c r="A999" s="135" t="s">
        <v>3170</v>
      </c>
      <c r="B999" s="136" t="s">
        <v>2659</v>
      </c>
      <c r="C999" s="137" t="s">
        <v>1420</v>
      </c>
      <c r="D999" s="138">
        <v>360</v>
      </c>
      <c r="E999" s="138">
        <v>410</v>
      </c>
    </row>
    <row r="1000" spans="1:5">
      <c r="A1000" s="135" t="s">
        <v>3171</v>
      </c>
      <c r="B1000" s="136" t="s">
        <v>2661</v>
      </c>
      <c r="C1000" s="137" t="s">
        <v>1420</v>
      </c>
      <c r="D1000" s="138">
        <v>360</v>
      </c>
      <c r="E1000" s="138">
        <v>410</v>
      </c>
    </row>
    <row r="1001" spans="1:5">
      <c r="A1001" s="135" t="s">
        <v>3172</v>
      </c>
      <c r="B1001" s="136" t="s">
        <v>2663</v>
      </c>
      <c r="C1001" s="137" t="s">
        <v>1420</v>
      </c>
      <c r="D1001" s="138">
        <v>360</v>
      </c>
      <c r="E1001" s="138">
        <v>410</v>
      </c>
    </row>
    <row r="1002" spans="1:5">
      <c r="A1002" s="135" t="s">
        <v>3173</v>
      </c>
      <c r="B1002" s="136" t="s">
        <v>2665</v>
      </c>
      <c r="C1002" s="137" t="s">
        <v>1420</v>
      </c>
      <c r="D1002" s="138">
        <v>360</v>
      </c>
      <c r="E1002" s="138">
        <v>410</v>
      </c>
    </row>
    <row r="1003" spans="1:5">
      <c r="A1003" s="135" t="s">
        <v>3174</v>
      </c>
      <c r="B1003" s="136" t="s">
        <v>2667</v>
      </c>
      <c r="C1003" s="137" t="s">
        <v>1420</v>
      </c>
      <c r="D1003" s="138">
        <v>360</v>
      </c>
      <c r="E1003" s="138">
        <v>410</v>
      </c>
    </row>
    <row r="1004" spans="1:5">
      <c r="A1004" s="135" t="s">
        <v>3175</v>
      </c>
      <c r="B1004" s="136" t="s">
        <v>2669</v>
      </c>
      <c r="C1004" s="137" t="s">
        <v>1420</v>
      </c>
      <c r="D1004" s="138">
        <v>360</v>
      </c>
      <c r="E1004" s="138">
        <v>410</v>
      </c>
    </row>
    <row r="1005" spans="1:5">
      <c r="A1005" s="135" t="s">
        <v>3176</v>
      </c>
      <c r="B1005" s="136" t="s">
        <v>2671</v>
      </c>
      <c r="C1005" s="137" t="s">
        <v>1420</v>
      </c>
      <c r="D1005" s="138">
        <v>360</v>
      </c>
      <c r="E1005" s="138">
        <v>410</v>
      </c>
    </row>
    <row r="1006" spans="1:5">
      <c r="A1006" s="135" t="s">
        <v>3177</v>
      </c>
      <c r="B1006" s="136" t="s">
        <v>2673</v>
      </c>
      <c r="C1006" s="137" t="s">
        <v>1420</v>
      </c>
      <c r="D1006" s="138">
        <v>360</v>
      </c>
      <c r="E1006" s="138">
        <v>410</v>
      </c>
    </row>
    <row r="1007" spans="1:5">
      <c r="A1007" s="135" t="s">
        <v>3178</v>
      </c>
      <c r="B1007" s="136" t="s">
        <v>2675</v>
      </c>
      <c r="C1007" s="137" t="s">
        <v>1420</v>
      </c>
      <c r="D1007" s="138">
        <v>360</v>
      </c>
      <c r="E1007" s="138">
        <v>410</v>
      </c>
    </row>
    <row r="1008" spans="1:5">
      <c r="A1008" s="135" t="s">
        <v>3179</v>
      </c>
      <c r="B1008" s="136" t="s">
        <v>2677</v>
      </c>
      <c r="C1008" s="137" t="s">
        <v>1420</v>
      </c>
      <c r="D1008" s="138">
        <v>360</v>
      </c>
      <c r="E1008" s="138">
        <v>410</v>
      </c>
    </row>
    <row r="1009" spans="1:5">
      <c r="A1009" s="135" t="s">
        <v>3180</v>
      </c>
      <c r="B1009" s="136" t="s">
        <v>2679</v>
      </c>
      <c r="C1009" s="137" t="s">
        <v>1420</v>
      </c>
      <c r="D1009" s="138">
        <v>360</v>
      </c>
      <c r="E1009" s="138">
        <v>410</v>
      </c>
    </row>
    <row r="1010" spans="1:5">
      <c r="A1010" s="135" t="s">
        <v>3181</v>
      </c>
      <c r="B1010" s="136" t="s">
        <v>2681</v>
      </c>
      <c r="C1010" s="137" t="s">
        <v>1420</v>
      </c>
      <c r="D1010" s="138">
        <v>360</v>
      </c>
      <c r="E1010" s="138">
        <v>410</v>
      </c>
    </row>
    <row r="1011" spans="1:5">
      <c r="A1011" s="135" t="s">
        <v>3182</v>
      </c>
      <c r="B1011" s="136" t="s">
        <v>2683</v>
      </c>
      <c r="C1011" s="137" t="s">
        <v>1420</v>
      </c>
      <c r="D1011" s="138">
        <v>360</v>
      </c>
      <c r="E1011" s="138">
        <v>410</v>
      </c>
    </row>
    <row r="1012" spans="1:5">
      <c r="A1012" s="135" t="s">
        <v>3183</v>
      </c>
      <c r="B1012" s="136" t="s">
        <v>2685</v>
      </c>
      <c r="C1012" s="137" t="s">
        <v>1420</v>
      </c>
      <c r="D1012" s="138">
        <v>360</v>
      </c>
      <c r="E1012" s="138">
        <v>410</v>
      </c>
    </row>
    <row r="1013" spans="1:5">
      <c r="A1013" s="135" t="s">
        <v>3184</v>
      </c>
      <c r="B1013" s="136" t="s">
        <v>2687</v>
      </c>
      <c r="C1013" s="137" t="s">
        <v>1420</v>
      </c>
      <c r="D1013" s="138">
        <v>360</v>
      </c>
      <c r="E1013" s="138">
        <v>410</v>
      </c>
    </row>
    <row r="1014" spans="1:5">
      <c r="A1014" s="135" t="s">
        <v>3185</v>
      </c>
      <c r="B1014" s="136" t="s">
        <v>2689</v>
      </c>
      <c r="C1014" s="137" t="s">
        <v>1420</v>
      </c>
      <c r="D1014" s="138">
        <v>360</v>
      </c>
      <c r="E1014" s="138">
        <v>410</v>
      </c>
    </row>
    <row r="1015" spans="1:5">
      <c r="A1015" s="135" t="s">
        <v>3186</v>
      </c>
      <c r="B1015" s="136" t="s">
        <v>2691</v>
      </c>
      <c r="C1015" s="137" t="s">
        <v>1420</v>
      </c>
      <c r="D1015" s="138">
        <v>360</v>
      </c>
      <c r="E1015" s="138">
        <v>410</v>
      </c>
    </row>
    <row r="1016" spans="1:5">
      <c r="A1016" s="135" t="s">
        <v>3187</v>
      </c>
      <c r="B1016" s="136" t="s">
        <v>2693</v>
      </c>
      <c r="C1016" s="137" t="s">
        <v>1420</v>
      </c>
      <c r="D1016" s="138">
        <v>360</v>
      </c>
      <c r="E1016" s="138">
        <v>410</v>
      </c>
    </row>
    <row r="1017" spans="1:5">
      <c r="A1017" s="135" t="s">
        <v>3188</v>
      </c>
      <c r="B1017" s="136" t="s">
        <v>2695</v>
      </c>
      <c r="C1017" s="137" t="s">
        <v>1420</v>
      </c>
      <c r="D1017" s="138">
        <v>360</v>
      </c>
      <c r="E1017" s="138">
        <v>410</v>
      </c>
    </row>
    <row r="1018" spans="1:5">
      <c r="A1018" s="135" t="s">
        <v>3189</v>
      </c>
      <c r="B1018" s="136" t="s">
        <v>2697</v>
      </c>
      <c r="C1018" s="137" t="s">
        <v>1420</v>
      </c>
      <c r="D1018" s="138">
        <v>360</v>
      </c>
      <c r="E1018" s="138">
        <v>410</v>
      </c>
    </row>
    <row r="1019" spans="1:5">
      <c r="A1019" s="135" t="s">
        <v>3190</v>
      </c>
      <c r="B1019" s="136" t="s">
        <v>2699</v>
      </c>
      <c r="C1019" s="137" t="s">
        <v>1420</v>
      </c>
      <c r="D1019" s="138">
        <v>360</v>
      </c>
      <c r="E1019" s="138">
        <v>410</v>
      </c>
    </row>
    <row r="1020" spans="1:5">
      <c r="A1020" s="135" t="s">
        <v>3191</v>
      </c>
      <c r="B1020" s="136" t="s">
        <v>2701</v>
      </c>
      <c r="C1020" s="137" t="s">
        <v>1420</v>
      </c>
      <c r="D1020" s="138">
        <v>360</v>
      </c>
      <c r="E1020" s="138">
        <v>410</v>
      </c>
    </row>
    <row r="1021" spans="1:5">
      <c r="A1021" s="135" t="s">
        <v>3192</v>
      </c>
      <c r="B1021" s="136" t="s">
        <v>2703</v>
      </c>
      <c r="C1021" s="137" t="s">
        <v>1420</v>
      </c>
      <c r="D1021" s="138">
        <v>360</v>
      </c>
      <c r="E1021" s="138">
        <v>410</v>
      </c>
    </row>
    <row r="1022" spans="1:5">
      <c r="A1022" s="135" t="s">
        <v>3193</v>
      </c>
      <c r="B1022" s="136" t="s">
        <v>2705</v>
      </c>
      <c r="C1022" s="137" t="s">
        <v>1420</v>
      </c>
      <c r="D1022" s="138">
        <v>360</v>
      </c>
      <c r="E1022" s="138">
        <v>410</v>
      </c>
    </row>
    <row r="1023" spans="1:5">
      <c r="A1023" s="135" t="s">
        <v>3194</v>
      </c>
      <c r="B1023" s="136" t="s">
        <v>2707</v>
      </c>
      <c r="C1023" s="137" t="s">
        <v>1420</v>
      </c>
      <c r="D1023" s="138">
        <v>360</v>
      </c>
      <c r="E1023" s="138">
        <v>410</v>
      </c>
    </row>
    <row r="1024" spans="1:5">
      <c r="A1024" s="135" t="s">
        <v>3195</v>
      </c>
      <c r="B1024" s="136" t="s">
        <v>2709</v>
      </c>
      <c r="C1024" s="137" t="s">
        <v>1420</v>
      </c>
      <c r="D1024" s="138">
        <v>360</v>
      </c>
      <c r="E1024" s="138">
        <v>410</v>
      </c>
    </row>
    <row r="1025" spans="1:5">
      <c r="A1025" s="135" t="s">
        <v>3196</v>
      </c>
      <c r="B1025" s="136" t="s">
        <v>2711</v>
      </c>
      <c r="C1025" s="137" t="s">
        <v>1420</v>
      </c>
      <c r="D1025" s="138">
        <v>360</v>
      </c>
      <c r="E1025" s="138">
        <v>410</v>
      </c>
    </row>
    <row r="1026" spans="1:5">
      <c r="A1026" s="135" t="s">
        <v>3197</v>
      </c>
      <c r="B1026" s="136" t="s">
        <v>2713</v>
      </c>
      <c r="C1026" s="137" t="s">
        <v>1420</v>
      </c>
      <c r="D1026" s="138">
        <v>360</v>
      </c>
      <c r="E1026" s="138">
        <v>410</v>
      </c>
    </row>
    <row r="1027" spans="1:5">
      <c r="A1027" s="135" t="s">
        <v>3198</v>
      </c>
      <c r="B1027" s="136" t="s">
        <v>2715</v>
      </c>
      <c r="C1027" s="137" t="s">
        <v>1420</v>
      </c>
      <c r="D1027" s="138">
        <v>360</v>
      </c>
      <c r="E1027" s="138">
        <v>410</v>
      </c>
    </row>
    <row r="1028" spans="1:5">
      <c r="A1028" s="135" t="s">
        <v>3199</v>
      </c>
      <c r="B1028" s="136" t="s">
        <v>2717</v>
      </c>
      <c r="C1028" s="137" t="s">
        <v>1420</v>
      </c>
      <c r="D1028" s="138">
        <v>360</v>
      </c>
      <c r="E1028" s="138">
        <v>410</v>
      </c>
    </row>
    <row r="1029" spans="1:5">
      <c r="A1029" s="135" t="s">
        <v>3200</v>
      </c>
      <c r="B1029" s="136" t="s">
        <v>2719</v>
      </c>
      <c r="C1029" s="137" t="s">
        <v>1420</v>
      </c>
      <c r="D1029" s="138">
        <v>360</v>
      </c>
      <c r="E1029" s="138">
        <v>410</v>
      </c>
    </row>
    <row r="1030" spans="1:5">
      <c r="A1030" s="135" t="s">
        <v>3201</v>
      </c>
      <c r="B1030" s="136" t="s">
        <v>2721</v>
      </c>
      <c r="C1030" s="137" t="s">
        <v>1420</v>
      </c>
      <c r="D1030" s="138">
        <v>360</v>
      </c>
      <c r="E1030" s="138">
        <v>410</v>
      </c>
    </row>
    <row r="1031" spans="1:5">
      <c r="A1031" s="135" t="s">
        <v>3202</v>
      </c>
      <c r="B1031" s="136" t="s">
        <v>2723</v>
      </c>
      <c r="C1031" s="137" t="s">
        <v>1420</v>
      </c>
      <c r="D1031" s="138">
        <v>360</v>
      </c>
      <c r="E1031" s="138">
        <v>410</v>
      </c>
    </row>
    <row r="1032" spans="1:5">
      <c r="A1032" s="135" t="s">
        <v>3203</v>
      </c>
      <c r="B1032" s="136" t="s">
        <v>2725</v>
      </c>
      <c r="C1032" s="137" t="s">
        <v>1420</v>
      </c>
      <c r="D1032" s="138">
        <v>360</v>
      </c>
      <c r="E1032" s="138">
        <v>410</v>
      </c>
    </row>
    <row r="1033" spans="1:5">
      <c r="A1033" s="135" t="s">
        <v>3204</v>
      </c>
      <c r="B1033" s="136" t="s">
        <v>2727</v>
      </c>
      <c r="C1033" s="137" t="s">
        <v>1420</v>
      </c>
      <c r="D1033" s="138">
        <v>360</v>
      </c>
      <c r="E1033" s="138">
        <v>410</v>
      </c>
    </row>
    <row r="1034" spans="1:5">
      <c r="A1034" s="135" t="s">
        <v>3205</v>
      </c>
      <c r="B1034" s="136" t="s">
        <v>2729</v>
      </c>
      <c r="C1034" s="137" t="s">
        <v>1420</v>
      </c>
      <c r="D1034" s="138">
        <v>360</v>
      </c>
      <c r="E1034" s="138">
        <v>410</v>
      </c>
    </row>
    <row r="1035" spans="1:5">
      <c r="A1035" s="135" t="s">
        <v>3206</v>
      </c>
      <c r="B1035" s="136" t="s">
        <v>2731</v>
      </c>
      <c r="C1035" s="137" t="s">
        <v>1420</v>
      </c>
      <c r="D1035" s="138">
        <v>360</v>
      </c>
      <c r="E1035" s="138">
        <v>410</v>
      </c>
    </row>
    <row r="1036" spans="1:5">
      <c r="A1036" s="135" t="s">
        <v>3207</v>
      </c>
      <c r="B1036" s="136" t="s">
        <v>2733</v>
      </c>
      <c r="C1036" s="137" t="s">
        <v>1420</v>
      </c>
      <c r="D1036" s="138">
        <v>360</v>
      </c>
      <c r="E1036" s="138">
        <v>410</v>
      </c>
    </row>
    <row r="1037" spans="1:5">
      <c r="A1037" s="135" t="s">
        <v>3208</v>
      </c>
      <c r="B1037" s="136" t="s">
        <v>2735</v>
      </c>
      <c r="C1037" s="137" t="s">
        <v>1420</v>
      </c>
      <c r="D1037" s="138">
        <v>360</v>
      </c>
      <c r="E1037" s="138">
        <v>410</v>
      </c>
    </row>
    <row r="1038" spans="1:5">
      <c r="A1038" s="135" t="s">
        <v>3209</v>
      </c>
      <c r="B1038" s="136" t="s">
        <v>2737</v>
      </c>
      <c r="C1038" s="137" t="s">
        <v>1420</v>
      </c>
      <c r="D1038" s="138">
        <v>360</v>
      </c>
      <c r="E1038" s="138">
        <v>410</v>
      </c>
    </row>
    <row r="1039" spans="1:5">
      <c r="A1039" s="135" t="s">
        <v>3210</v>
      </c>
      <c r="B1039" s="136" t="s">
        <v>2739</v>
      </c>
      <c r="C1039" s="137" t="s">
        <v>1420</v>
      </c>
      <c r="D1039" s="138">
        <v>360</v>
      </c>
      <c r="E1039" s="138">
        <v>410</v>
      </c>
    </row>
    <row r="1040" spans="1:5">
      <c r="A1040" s="135" t="s">
        <v>3211</v>
      </c>
      <c r="B1040" s="136" t="s">
        <v>2741</v>
      </c>
      <c r="C1040" s="137" t="s">
        <v>1420</v>
      </c>
      <c r="D1040" s="138">
        <v>360</v>
      </c>
      <c r="E1040" s="138">
        <v>410</v>
      </c>
    </row>
    <row r="1041" spans="1:5">
      <c r="A1041" s="135" t="s">
        <v>3212</v>
      </c>
      <c r="B1041" s="136" t="s">
        <v>2743</v>
      </c>
      <c r="C1041" s="137" t="s">
        <v>1420</v>
      </c>
      <c r="D1041" s="138">
        <v>360</v>
      </c>
      <c r="E1041" s="138">
        <v>410</v>
      </c>
    </row>
    <row r="1042" spans="1:5">
      <c r="A1042" s="135" t="s">
        <v>3213</v>
      </c>
      <c r="B1042" s="136" t="s">
        <v>2745</v>
      </c>
      <c r="C1042" s="137" t="s">
        <v>1420</v>
      </c>
      <c r="D1042" s="138">
        <v>360</v>
      </c>
      <c r="E1042" s="138">
        <v>410</v>
      </c>
    </row>
    <row r="1043" spans="1:5">
      <c r="A1043" s="135" t="s">
        <v>3214</v>
      </c>
      <c r="B1043" s="136" t="s">
        <v>2747</v>
      </c>
      <c r="C1043" s="137" t="s">
        <v>1420</v>
      </c>
      <c r="D1043" s="138">
        <v>360</v>
      </c>
      <c r="E1043" s="138">
        <v>410</v>
      </c>
    </row>
    <row r="1044" spans="1:5">
      <c r="A1044" s="135" t="s">
        <v>3215</v>
      </c>
      <c r="B1044" s="136" t="s">
        <v>2749</v>
      </c>
      <c r="C1044" s="137" t="s">
        <v>1420</v>
      </c>
      <c r="D1044" s="138">
        <v>360</v>
      </c>
      <c r="E1044" s="138">
        <v>410</v>
      </c>
    </row>
    <row r="1045" spans="1:5">
      <c r="A1045" s="135" t="s">
        <v>3216</v>
      </c>
      <c r="B1045" s="136" t="s">
        <v>2751</v>
      </c>
      <c r="C1045" s="137" t="s">
        <v>1420</v>
      </c>
      <c r="D1045" s="138">
        <v>360</v>
      </c>
      <c r="E1045" s="138">
        <v>410</v>
      </c>
    </row>
    <row r="1046" spans="1:5">
      <c r="A1046" s="135" t="s">
        <v>3217</v>
      </c>
      <c r="B1046" s="136" t="s">
        <v>2753</v>
      </c>
      <c r="C1046" s="137" t="s">
        <v>1420</v>
      </c>
      <c r="D1046" s="138">
        <v>360</v>
      </c>
      <c r="E1046" s="138">
        <v>410</v>
      </c>
    </row>
    <row r="1047" spans="1:5">
      <c r="A1047" s="135" t="s">
        <v>3218</v>
      </c>
      <c r="B1047" s="136" t="s">
        <v>2755</v>
      </c>
      <c r="C1047" s="137" t="s">
        <v>1420</v>
      </c>
      <c r="D1047" s="138">
        <v>360</v>
      </c>
      <c r="E1047" s="138">
        <v>410</v>
      </c>
    </row>
    <row r="1048" spans="1:5">
      <c r="A1048" s="135" t="s">
        <v>3219</v>
      </c>
      <c r="B1048" s="136" t="s">
        <v>2757</v>
      </c>
      <c r="C1048" s="137" t="s">
        <v>1420</v>
      </c>
      <c r="D1048" s="138">
        <v>360</v>
      </c>
      <c r="E1048" s="138">
        <v>410</v>
      </c>
    </row>
    <row r="1049" spans="1:5">
      <c r="A1049" s="135" t="s">
        <v>3220</v>
      </c>
      <c r="B1049" s="136" t="s">
        <v>2759</v>
      </c>
      <c r="C1049" s="137" t="s">
        <v>1420</v>
      </c>
      <c r="D1049" s="138">
        <v>360</v>
      </c>
      <c r="E1049" s="138">
        <v>410</v>
      </c>
    </row>
    <row r="1050" spans="1:5">
      <c r="A1050" s="135" t="s">
        <v>3221</v>
      </c>
      <c r="B1050" s="136" t="s">
        <v>2761</v>
      </c>
      <c r="C1050" s="137" t="s">
        <v>1420</v>
      </c>
      <c r="D1050" s="138">
        <v>360</v>
      </c>
      <c r="E1050" s="138">
        <v>410</v>
      </c>
    </row>
    <row r="1051" spans="1:5">
      <c r="A1051" s="135" t="s">
        <v>3222</v>
      </c>
      <c r="B1051" s="136" t="s">
        <v>2763</v>
      </c>
      <c r="C1051" s="137" t="s">
        <v>1420</v>
      </c>
      <c r="D1051" s="138">
        <v>360</v>
      </c>
      <c r="E1051" s="138">
        <v>410</v>
      </c>
    </row>
    <row r="1052" spans="1:5">
      <c r="A1052" s="135" t="s">
        <v>3223</v>
      </c>
      <c r="B1052" s="136" t="s">
        <v>2765</v>
      </c>
      <c r="C1052" s="137" t="s">
        <v>1420</v>
      </c>
      <c r="D1052" s="138">
        <v>360</v>
      </c>
      <c r="E1052" s="138">
        <v>410</v>
      </c>
    </row>
    <row r="1053" spans="1:5">
      <c r="A1053" s="135" t="s">
        <v>3224</v>
      </c>
      <c r="B1053" s="136" t="s">
        <v>2767</v>
      </c>
      <c r="C1053" s="139" t="s">
        <v>1420</v>
      </c>
      <c r="D1053" s="138">
        <v>360</v>
      </c>
      <c r="E1053" s="138">
        <v>410</v>
      </c>
    </row>
    <row r="1054" spans="1:5">
      <c r="A1054" s="135" t="s">
        <v>3225</v>
      </c>
      <c r="B1054" s="136" t="s">
        <v>2769</v>
      </c>
      <c r="C1054" s="137" t="s">
        <v>1420</v>
      </c>
      <c r="D1054" s="138">
        <v>360</v>
      </c>
      <c r="E1054" s="138">
        <v>410</v>
      </c>
    </row>
    <row r="1055" spans="1:5">
      <c r="A1055" s="135" t="s">
        <v>3226</v>
      </c>
      <c r="B1055" s="136" t="s">
        <v>2771</v>
      </c>
      <c r="C1055" s="137" t="s">
        <v>1420</v>
      </c>
      <c r="D1055" s="138">
        <v>360</v>
      </c>
      <c r="E1055" s="138">
        <v>410</v>
      </c>
    </row>
    <row r="1056" spans="1:5">
      <c r="A1056" s="135" t="s">
        <v>3227</v>
      </c>
      <c r="B1056" s="136" t="s">
        <v>3228</v>
      </c>
      <c r="C1056" s="137" t="s">
        <v>1420</v>
      </c>
      <c r="D1056" s="138">
        <v>360</v>
      </c>
      <c r="E1056" s="138">
        <v>410</v>
      </c>
    </row>
    <row r="1057" spans="1:5">
      <c r="A1057" s="135" t="s">
        <v>3229</v>
      </c>
      <c r="B1057" s="136" t="s">
        <v>2775</v>
      </c>
      <c r="C1057" s="137" t="s">
        <v>1420</v>
      </c>
      <c r="D1057" s="138">
        <v>360</v>
      </c>
      <c r="E1057" s="138">
        <v>410</v>
      </c>
    </row>
    <row r="1058" spans="1:5">
      <c r="A1058" s="135" t="s">
        <v>3230</v>
      </c>
      <c r="B1058" s="136" t="s">
        <v>2777</v>
      </c>
      <c r="C1058" s="137" t="s">
        <v>1420</v>
      </c>
      <c r="D1058" s="138">
        <v>360</v>
      </c>
      <c r="E1058" s="138">
        <v>410</v>
      </c>
    </row>
    <row r="1059" spans="1:5">
      <c r="A1059" s="135" t="s">
        <v>3231</v>
      </c>
      <c r="B1059" s="136" t="s">
        <v>2779</v>
      </c>
      <c r="C1059" s="137" t="s">
        <v>1420</v>
      </c>
      <c r="D1059" s="138">
        <v>360</v>
      </c>
      <c r="E1059" s="138">
        <v>410</v>
      </c>
    </row>
    <row r="1060" spans="1:5">
      <c r="A1060" s="135" t="s">
        <v>3232</v>
      </c>
      <c r="B1060" s="136" t="s">
        <v>2781</v>
      </c>
      <c r="C1060" s="137" t="s">
        <v>1420</v>
      </c>
      <c r="D1060" s="138">
        <v>360</v>
      </c>
      <c r="E1060" s="138">
        <v>410</v>
      </c>
    </row>
    <row r="1061" spans="1:5">
      <c r="A1061" s="135" t="s">
        <v>3233</v>
      </c>
      <c r="B1061" s="136" t="s">
        <v>2783</v>
      </c>
      <c r="C1061" s="137" t="s">
        <v>1420</v>
      </c>
      <c r="D1061" s="138">
        <v>360</v>
      </c>
      <c r="E1061" s="138">
        <v>410</v>
      </c>
    </row>
    <row r="1062" spans="1:5">
      <c r="A1062" s="135" t="s">
        <v>3234</v>
      </c>
      <c r="B1062" s="136" t="s">
        <v>2785</v>
      </c>
      <c r="C1062" s="137" t="s">
        <v>1420</v>
      </c>
      <c r="D1062" s="138">
        <v>360</v>
      </c>
      <c r="E1062" s="138">
        <v>410</v>
      </c>
    </row>
    <row r="1063" spans="1:5">
      <c r="A1063" s="135" t="s">
        <v>3235</v>
      </c>
      <c r="B1063" s="136" t="s">
        <v>2787</v>
      </c>
      <c r="C1063" s="137" t="s">
        <v>1420</v>
      </c>
      <c r="D1063" s="138">
        <v>360</v>
      </c>
      <c r="E1063" s="138">
        <v>410</v>
      </c>
    </row>
    <row r="1064" spans="1:5">
      <c r="A1064" s="135" t="s">
        <v>3236</v>
      </c>
      <c r="B1064" s="136" t="s">
        <v>2789</v>
      </c>
      <c r="C1064" s="137" t="s">
        <v>1420</v>
      </c>
      <c r="D1064" s="138">
        <v>360</v>
      </c>
      <c r="E1064" s="138">
        <v>410</v>
      </c>
    </row>
    <row r="1065" spans="1:5">
      <c r="A1065" s="135" t="s">
        <v>3237</v>
      </c>
      <c r="B1065" s="136" t="s">
        <v>2791</v>
      </c>
      <c r="C1065" s="137" t="s">
        <v>1420</v>
      </c>
      <c r="D1065" s="138">
        <v>360</v>
      </c>
      <c r="E1065" s="138">
        <v>410</v>
      </c>
    </row>
    <row r="1066" spans="1:5">
      <c r="A1066" s="135" t="s">
        <v>3238</v>
      </c>
      <c r="B1066" s="136" t="s">
        <v>2793</v>
      </c>
      <c r="C1066" s="137" t="s">
        <v>1420</v>
      </c>
      <c r="D1066" s="138">
        <v>360</v>
      </c>
      <c r="E1066" s="138">
        <v>410</v>
      </c>
    </row>
    <row r="1067" spans="1:5">
      <c r="A1067" s="135" t="s">
        <v>3239</v>
      </c>
      <c r="B1067" s="136" t="s">
        <v>2795</v>
      </c>
      <c r="C1067" s="137" t="s">
        <v>1420</v>
      </c>
      <c r="D1067" s="138">
        <v>360</v>
      </c>
      <c r="E1067" s="138">
        <v>410</v>
      </c>
    </row>
    <row r="1068" spans="1:5">
      <c r="A1068" s="135" t="s">
        <v>3240</v>
      </c>
      <c r="B1068" s="136" t="s">
        <v>2797</v>
      </c>
      <c r="C1068" s="137" t="s">
        <v>1420</v>
      </c>
      <c r="D1068" s="138">
        <v>360</v>
      </c>
      <c r="E1068" s="138">
        <v>410</v>
      </c>
    </row>
    <row r="1069" spans="1:5">
      <c r="A1069" s="135" t="s">
        <v>3241</v>
      </c>
      <c r="B1069" s="136" t="s">
        <v>2799</v>
      </c>
      <c r="C1069" s="137" t="s">
        <v>1420</v>
      </c>
      <c r="D1069" s="138">
        <v>360</v>
      </c>
      <c r="E1069" s="138">
        <v>410</v>
      </c>
    </row>
    <row r="1070" spans="1:5">
      <c r="A1070" s="135" t="s">
        <v>3242</v>
      </c>
      <c r="B1070" s="136" t="s">
        <v>2801</v>
      </c>
      <c r="C1070" s="137" t="s">
        <v>1420</v>
      </c>
      <c r="D1070" s="138">
        <v>360</v>
      </c>
      <c r="E1070" s="138">
        <v>410</v>
      </c>
    </row>
    <row r="1071" spans="1:5">
      <c r="A1071" s="135" t="s">
        <v>3243</v>
      </c>
      <c r="B1071" s="136" t="s">
        <v>2803</v>
      </c>
      <c r="C1071" s="137" t="s">
        <v>1420</v>
      </c>
      <c r="D1071" s="138">
        <v>360</v>
      </c>
      <c r="E1071" s="138">
        <v>410</v>
      </c>
    </row>
    <row r="1072" spans="1:5">
      <c r="A1072" s="135" t="s">
        <v>3244</v>
      </c>
      <c r="B1072" s="136" t="s">
        <v>2805</v>
      </c>
      <c r="C1072" s="137" t="s">
        <v>1420</v>
      </c>
      <c r="D1072" s="138">
        <v>360</v>
      </c>
      <c r="E1072" s="138">
        <v>410</v>
      </c>
    </row>
    <row r="1073" spans="1:5">
      <c r="A1073" s="135" t="s">
        <v>3245</v>
      </c>
      <c r="B1073" s="136" t="s">
        <v>2807</v>
      </c>
      <c r="C1073" s="137" t="s">
        <v>1420</v>
      </c>
      <c r="D1073" s="138">
        <v>360</v>
      </c>
      <c r="E1073" s="138">
        <v>410</v>
      </c>
    </row>
    <row r="1074" spans="1:5">
      <c r="A1074" s="135" t="s">
        <v>3246</v>
      </c>
      <c r="B1074" s="136" t="s">
        <v>2809</v>
      </c>
      <c r="C1074" s="137" t="s">
        <v>1420</v>
      </c>
      <c r="D1074" s="138">
        <v>360</v>
      </c>
      <c r="E1074" s="138">
        <v>410</v>
      </c>
    </row>
    <row r="1075" spans="1:5">
      <c r="A1075" s="135" t="s">
        <v>3247</v>
      </c>
      <c r="B1075" s="136" t="s">
        <v>2811</v>
      </c>
      <c r="C1075" s="137" t="s">
        <v>1420</v>
      </c>
      <c r="D1075" s="138">
        <v>360</v>
      </c>
      <c r="E1075" s="138">
        <v>410</v>
      </c>
    </row>
    <row r="1076" spans="1:5">
      <c r="A1076" s="135" t="s">
        <v>3248</v>
      </c>
      <c r="B1076" s="136" t="s">
        <v>2813</v>
      </c>
      <c r="C1076" s="137" t="s">
        <v>1420</v>
      </c>
      <c r="D1076" s="138">
        <v>360</v>
      </c>
      <c r="E1076" s="138">
        <v>410</v>
      </c>
    </row>
    <row r="1077" spans="1:5">
      <c r="A1077" s="135" t="s">
        <v>3249</v>
      </c>
      <c r="B1077" s="136" t="s">
        <v>2815</v>
      </c>
      <c r="C1077" s="137" t="s">
        <v>1420</v>
      </c>
      <c r="D1077" s="138">
        <v>360</v>
      </c>
      <c r="E1077" s="138">
        <v>410</v>
      </c>
    </row>
    <row r="1078" spans="1:5">
      <c r="A1078" s="135" t="s">
        <v>3250</v>
      </c>
      <c r="B1078" s="136" t="s">
        <v>2817</v>
      </c>
      <c r="C1078" s="137" t="s">
        <v>1420</v>
      </c>
      <c r="D1078" s="138">
        <v>360</v>
      </c>
      <c r="E1078" s="138">
        <v>410</v>
      </c>
    </row>
    <row r="1079" spans="1:5">
      <c r="A1079" s="135" t="s">
        <v>3251</v>
      </c>
      <c r="B1079" s="136" t="s">
        <v>2819</v>
      </c>
      <c r="C1079" s="137" t="s">
        <v>1420</v>
      </c>
      <c r="D1079" s="138">
        <v>360</v>
      </c>
      <c r="E1079" s="138">
        <v>410</v>
      </c>
    </row>
    <row r="1080" spans="1:5">
      <c r="A1080" s="135" t="s">
        <v>3252</v>
      </c>
      <c r="B1080" s="136" t="s">
        <v>2821</v>
      </c>
      <c r="C1080" s="137" t="s">
        <v>1420</v>
      </c>
      <c r="D1080" s="138">
        <v>360</v>
      </c>
      <c r="E1080" s="138">
        <v>410</v>
      </c>
    </row>
    <row r="1081" spans="1:5">
      <c r="A1081" s="135" t="s">
        <v>3253</v>
      </c>
      <c r="B1081" s="136" t="s">
        <v>2823</v>
      </c>
      <c r="C1081" s="137" t="s">
        <v>1420</v>
      </c>
      <c r="D1081" s="138">
        <v>360</v>
      </c>
      <c r="E1081" s="138">
        <v>410</v>
      </c>
    </row>
    <row r="1082" spans="1:5">
      <c r="A1082" s="135" t="s">
        <v>3254</v>
      </c>
      <c r="B1082" s="136" t="s">
        <v>2825</v>
      </c>
      <c r="C1082" s="137" t="s">
        <v>1420</v>
      </c>
      <c r="D1082" s="138">
        <v>360</v>
      </c>
      <c r="E1082" s="138">
        <v>410</v>
      </c>
    </row>
    <row r="1083" spans="1:5">
      <c r="A1083" s="135" t="s">
        <v>3255</v>
      </c>
      <c r="B1083" s="136" t="s">
        <v>2827</v>
      </c>
      <c r="C1083" s="137" t="s">
        <v>1420</v>
      </c>
      <c r="D1083" s="138">
        <v>360</v>
      </c>
      <c r="E1083" s="138">
        <v>410</v>
      </c>
    </row>
    <row r="1084" spans="1:5">
      <c r="A1084" s="135" t="s">
        <v>3256</v>
      </c>
      <c r="B1084" s="136" t="s">
        <v>2829</v>
      </c>
      <c r="C1084" s="137" t="s">
        <v>1420</v>
      </c>
      <c r="D1084" s="138">
        <v>360</v>
      </c>
      <c r="E1084" s="138">
        <v>410</v>
      </c>
    </row>
    <row r="1085" spans="1:5" ht="37.5">
      <c r="A1085" s="135" t="s">
        <v>3257</v>
      </c>
      <c r="B1085" s="136" t="s">
        <v>2831</v>
      </c>
      <c r="C1085" s="137" t="s">
        <v>1420</v>
      </c>
      <c r="D1085" s="138">
        <v>360</v>
      </c>
      <c r="E1085" s="138">
        <v>410</v>
      </c>
    </row>
    <row r="1086" spans="1:5">
      <c r="A1086" s="135" t="s">
        <v>3258</v>
      </c>
      <c r="B1086" s="136" t="s">
        <v>2833</v>
      </c>
      <c r="C1086" s="137" t="s">
        <v>1420</v>
      </c>
      <c r="D1086" s="138">
        <v>360</v>
      </c>
      <c r="E1086" s="138">
        <v>410</v>
      </c>
    </row>
    <row r="1087" spans="1:5">
      <c r="A1087" s="378" t="s">
        <v>3259</v>
      </c>
      <c r="B1087" s="379"/>
      <c r="C1087" s="379"/>
      <c r="D1087" s="379"/>
      <c r="E1087" s="379"/>
    </row>
    <row r="1088" spans="1:5" ht="37.5">
      <c r="A1088" s="135" t="s">
        <v>3260</v>
      </c>
      <c r="B1088" s="136" t="s">
        <v>3072</v>
      </c>
      <c r="C1088" s="137" t="s">
        <v>1420</v>
      </c>
      <c r="D1088" s="138">
        <v>864.5</v>
      </c>
      <c r="E1088" s="138">
        <v>990</v>
      </c>
    </row>
    <row r="1089" spans="1:95" ht="37.5">
      <c r="A1089" s="135" t="s">
        <v>3261</v>
      </c>
      <c r="B1089" s="136" t="s">
        <v>3074</v>
      </c>
      <c r="C1089" s="137" t="s">
        <v>1420</v>
      </c>
      <c r="D1089" s="138">
        <v>864.5</v>
      </c>
      <c r="E1089" s="138">
        <v>990</v>
      </c>
    </row>
    <row r="1090" spans="1:95" ht="56.25">
      <c r="A1090" s="135" t="s">
        <v>3262</v>
      </c>
      <c r="B1090" s="136" t="s">
        <v>3076</v>
      </c>
      <c r="C1090" s="137" t="s">
        <v>1420</v>
      </c>
      <c r="D1090" s="138">
        <v>864.5</v>
      </c>
      <c r="E1090" s="138">
        <v>990</v>
      </c>
    </row>
    <row r="1091" spans="1:95" ht="37.5">
      <c r="A1091" s="135" t="s">
        <v>3263</v>
      </c>
      <c r="B1091" s="136" t="s">
        <v>3078</v>
      </c>
      <c r="C1091" s="137" t="s">
        <v>1420</v>
      </c>
      <c r="D1091" s="138">
        <v>864.5</v>
      </c>
      <c r="E1091" s="138">
        <v>990</v>
      </c>
    </row>
    <row r="1092" spans="1:95" ht="37.5">
      <c r="A1092" s="135" t="s">
        <v>3264</v>
      </c>
      <c r="B1092" s="136" t="s">
        <v>3080</v>
      </c>
      <c r="C1092" s="137" t="s">
        <v>1420</v>
      </c>
      <c r="D1092" s="138">
        <v>864.5</v>
      </c>
      <c r="E1092" s="138">
        <v>990</v>
      </c>
    </row>
    <row r="1093" spans="1:95" ht="56.25">
      <c r="A1093" s="135" t="s">
        <v>3265</v>
      </c>
      <c r="B1093" s="136" t="s">
        <v>3082</v>
      </c>
      <c r="C1093" s="139" t="s">
        <v>1420</v>
      </c>
      <c r="D1093" s="138">
        <v>864.5</v>
      </c>
      <c r="E1093" s="138">
        <v>990</v>
      </c>
    </row>
    <row r="1094" spans="1:95" ht="37.5">
      <c r="A1094" s="135" t="s">
        <v>3266</v>
      </c>
      <c r="B1094" s="136" t="s">
        <v>3084</v>
      </c>
      <c r="C1094" s="139" t="s">
        <v>1420</v>
      </c>
      <c r="D1094" s="138">
        <v>864.5</v>
      </c>
      <c r="E1094" s="138">
        <v>990</v>
      </c>
    </row>
    <row r="1095" spans="1:95" ht="37.5">
      <c r="A1095" s="135" t="s">
        <v>3267</v>
      </c>
      <c r="B1095" s="136" t="s">
        <v>3086</v>
      </c>
      <c r="C1095" s="139" t="s">
        <v>1420</v>
      </c>
      <c r="D1095" s="138">
        <v>864.5</v>
      </c>
      <c r="E1095" s="138">
        <v>990</v>
      </c>
    </row>
    <row r="1096" spans="1:95" ht="37.5">
      <c r="A1096" s="135" t="s">
        <v>3268</v>
      </c>
      <c r="B1096" s="136" t="s">
        <v>3088</v>
      </c>
      <c r="C1096" s="137" t="s">
        <v>1420</v>
      </c>
      <c r="D1096" s="138">
        <v>864.5</v>
      </c>
      <c r="E1096" s="138">
        <v>990</v>
      </c>
    </row>
    <row r="1097" spans="1:95" ht="37.5">
      <c r="A1097" s="135" t="s">
        <v>3269</v>
      </c>
      <c r="B1097" s="136" t="s">
        <v>3090</v>
      </c>
      <c r="C1097" s="137" t="s">
        <v>1420</v>
      </c>
      <c r="D1097" s="138">
        <v>864.5</v>
      </c>
      <c r="E1097" s="138">
        <v>990</v>
      </c>
    </row>
    <row r="1098" spans="1:95" ht="37.5">
      <c r="A1098" s="135" t="s">
        <v>3270</v>
      </c>
      <c r="B1098" s="136" t="s">
        <v>3092</v>
      </c>
      <c r="C1098" s="137" t="s">
        <v>1420</v>
      </c>
      <c r="D1098" s="138">
        <v>864.5</v>
      </c>
      <c r="E1098" s="138">
        <v>990</v>
      </c>
    </row>
    <row r="1099" spans="1:95" ht="37.5">
      <c r="A1099" s="135" t="s">
        <v>3271</v>
      </c>
      <c r="B1099" s="136" t="s">
        <v>3094</v>
      </c>
      <c r="C1099" s="137" t="s">
        <v>1420</v>
      </c>
      <c r="D1099" s="138">
        <v>864.5</v>
      </c>
      <c r="E1099" s="138">
        <v>990</v>
      </c>
    </row>
    <row r="1100" spans="1:95" ht="37.5">
      <c r="A1100" s="135" t="s">
        <v>3272</v>
      </c>
      <c r="B1100" s="136" t="s">
        <v>3096</v>
      </c>
      <c r="C1100" s="137" t="s">
        <v>1420</v>
      </c>
      <c r="D1100" s="138">
        <v>864.5</v>
      </c>
      <c r="E1100" s="138">
        <v>990</v>
      </c>
    </row>
    <row r="1101" spans="1:95" s="134" customFormat="1" ht="37.5">
      <c r="A1101" s="135" t="s">
        <v>3273</v>
      </c>
      <c r="B1101" s="136" t="s">
        <v>3098</v>
      </c>
      <c r="C1101" s="137" t="s">
        <v>1420</v>
      </c>
      <c r="D1101" s="138">
        <v>864.5</v>
      </c>
      <c r="E1101" s="138">
        <v>990</v>
      </c>
      <c r="F1101" s="123"/>
      <c r="G1101" s="124"/>
      <c r="H1101" s="124"/>
      <c r="I1101" s="124"/>
      <c r="J1101" s="124"/>
      <c r="K1101" s="124"/>
      <c r="L1101" s="124"/>
      <c r="M1101" s="124"/>
      <c r="N1101" s="124"/>
      <c r="O1101" s="124"/>
      <c r="P1101" s="124"/>
      <c r="Q1101" s="124"/>
      <c r="R1101" s="124"/>
      <c r="S1101" s="124"/>
      <c r="T1101" s="124"/>
      <c r="U1101" s="124"/>
      <c r="V1101" s="124"/>
      <c r="W1101" s="124"/>
      <c r="X1101" s="124"/>
      <c r="Y1101" s="124"/>
      <c r="Z1101" s="124"/>
      <c r="AA1101" s="125"/>
      <c r="AB1101" s="125"/>
      <c r="AC1101" s="125"/>
      <c r="AD1101" s="125"/>
      <c r="AE1101" s="125"/>
      <c r="AF1101" s="125"/>
      <c r="AG1101" s="125"/>
      <c r="AH1101" s="125"/>
      <c r="AI1101" s="125"/>
      <c r="AJ1101" s="125"/>
      <c r="AK1101" s="125"/>
      <c r="AL1101" s="125"/>
      <c r="AM1101" s="125"/>
      <c r="AN1101" s="125"/>
      <c r="AO1101" s="125"/>
      <c r="AP1101" s="125"/>
      <c r="AQ1101" s="125"/>
      <c r="AR1101" s="125"/>
      <c r="AS1101" s="125"/>
      <c r="AT1101" s="125"/>
      <c r="AU1101" s="125"/>
      <c r="AV1101" s="125"/>
      <c r="AW1101" s="125"/>
      <c r="AX1101" s="125"/>
      <c r="AY1101" s="125"/>
      <c r="AZ1101" s="125"/>
      <c r="BA1101" s="125"/>
      <c r="BB1101" s="125"/>
      <c r="BC1101" s="125"/>
      <c r="BD1101" s="125"/>
      <c r="BE1101" s="125"/>
      <c r="BF1101" s="125"/>
      <c r="BG1101" s="125"/>
      <c r="BH1101" s="125"/>
      <c r="BI1101" s="125"/>
      <c r="BJ1101" s="125"/>
      <c r="BK1101" s="125"/>
      <c r="BL1101" s="125"/>
      <c r="BM1101" s="125"/>
      <c r="BN1101" s="125"/>
      <c r="BO1101" s="125"/>
      <c r="BP1101" s="125"/>
      <c r="BQ1101" s="125"/>
      <c r="BR1101" s="125"/>
      <c r="BS1101" s="125"/>
      <c r="BT1101" s="125"/>
      <c r="BU1101" s="125"/>
      <c r="BV1101" s="125"/>
      <c r="BW1101" s="125"/>
      <c r="BX1101" s="125"/>
      <c r="BY1101" s="125"/>
      <c r="BZ1101" s="125"/>
      <c r="CA1101" s="125"/>
      <c r="CB1101" s="125"/>
      <c r="CC1101" s="125"/>
      <c r="CD1101" s="125"/>
      <c r="CE1101" s="125"/>
      <c r="CF1101" s="125"/>
      <c r="CG1101" s="125"/>
      <c r="CH1101" s="125"/>
      <c r="CI1101" s="125"/>
      <c r="CJ1101" s="125"/>
      <c r="CK1101" s="125"/>
      <c r="CL1101" s="125"/>
      <c r="CM1101" s="125"/>
      <c r="CN1101" s="125"/>
      <c r="CO1101" s="125"/>
      <c r="CP1101" s="125"/>
      <c r="CQ1101" s="125"/>
    </row>
    <row r="1102" spans="1:95">
      <c r="A1102" s="376" t="s">
        <v>3274</v>
      </c>
      <c r="B1102" s="377"/>
      <c r="C1102" s="377"/>
      <c r="D1102" s="377"/>
      <c r="E1102" s="377"/>
    </row>
    <row r="1103" spans="1:95">
      <c r="A1103" s="376" t="s">
        <v>3275</v>
      </c>
      <c r="B1103" s="377"/>
      <c r="C1103" s="377"/>
      <c r="D1103" s="377"/>
      <c r="E1103" s="377"/>
    </row>
    <row r="1104" spans="1:95" ht="75">
      <c r="A1104" s="135" t="s">
        <v>3276</v>
      </c>
      <c r="B1104" s="136" t="s">
        <v>3277</v>
      </c>
      <c r="C1104" s="139" t="s">
        <v>1420</v>
      </c>
      <c r="D1104" s="138">
        <v>2604</v>
      </c>
      <c r="E1104" s="138">
        <v>2976</v>
      </c>
    </row>
    <row r="1105" spans="1:5">
      <c r="A1105" s="135" t="s">
        <v>3278</v>
      </c>
      <c r="B1105" s="136" t="s">
        <v>3279</v>
      </c>
      <c r="C1105" s="139" t="s">
        <v>1420</v>
      </c>
      <c r="D1105" s="138">
        <v>542.5</v>
      </c>
      <c r="E1105" s="138">
        <v>620</v>
      </c>
    </row>
    <row r="1106" spans="1:5">
      <c r="A1106" s="135" t="s">
        <v>3280</v>
      </c>
      <c r="B1106" s="136" t="s">
        <v>3281</v>
      </c>
      <c r="C1106" s="139" t="s">
        <v>1420</v>
      </c>
      <c r="D1106" s="138">
        <v>430.5</v>
      </c>
      <c r="E1106" s="138">
        <v>492</v>
      </c>
    </row>
    <row r="1107" spans="1:5">
      <c r="A1107" s="135" t="s">
        <v>3282</v>
      </c>
      <c r="B1107" s="136" t="s">
        <v>3283</v>
      </c>
      <c r="C1107" s="139" t="s">
        <v>1420</v>
      </c>
      <c r="D1107" s="138">
        <v>616</v>
      </c>
      <c r="E1107" s="138">
        <v>704</v>
      </c>
    </row>
    <row r="1108" spans="1:5">
      <c r="A1108" s="135" t="s">
        <v>3284</v>
      </c>
      <c r="B1108" s="136" t="s">
        <v>3285</v>
      </c>
      <c r="C1108" s="139" t="s">
        <v>1420</v>
      </c>
      <c r="D1108" s="138">
        <v>430.5</v>
      </c>
      <c r="E1108" s="138">
        <v>492</v>
      </c>
    </row>
    <row r="1109" spans="1:5">
      <c r="A1109" s="135" t="s">
        <v>3286</v>
      </c>
      <c r="B1109" s="136" t="s">
        <v>3287</v>
      </c>
      <c r="C1109" s="139" t="s">
        <v>1420</v>
      </c>
      <c r="D1109" s="138">
        <v>430.5</v>
      </c>
      <c r="E1109" s="138">
        <v>492</v>
      </c>
    </row>
    <row r="1110" spans="1:5">
      <c r="A1110" s="135" t="s">
        <v>3288</v>
      </c>
      <c r="B1110" s="136" t="s">
        <v>3289</v>
      </c>
      <c r="C1110" s="137" t="s">
        <v>1420</v>
      </c>
      <c r="D1110" s="138">
        <v>616</v>
      </c>
      <c r="E1110" s="138">
        <v>704</v>
      </c>
    </row>
    <row r="1111" spans="1:5">
      <c r="A1111" s="135" t="s">
        <v>3290</v>
      </c>
      <c r="B1111" s="136" t="s">
        <v>3291</v>
      </c>
      <c r="C1111" s="139" t="s">
        <v>1420</v>
      </c>
      <c r="D1111" s="138">
        <v>472.49999999999994</v>
      </c>
      <c r="E1111" s="138">
        <v>540</v>
      </c>
    </row>
    <row r="1112" spans="1:5">
      <c r="A1112" s="135" t="s">
        <v>3292</v>
      </c>
      <c r="B1112" s="136" t="s">
        <v>3293</v>
      </c>
      <c r="C1112" s="139" t="s">
        <v>1420</v>
      </c>
      <c r="D1112" s="138">
        <v>472.49999999999994</v>
      </c>
      <c r="E1112" s="138">
        <v>540</v>
      </c>
    </row>
    <row r="1113" spans="1:5">
      <c r="A1113" s="135" t="s">
        <v>3294</v>
      </c>
      <c r="B1113" s="136" t="s">
        <v>3295</v>
      </c>
      <c r="C1113" s="139" t="s">
        <v>1420</v>
      </c>
      <c r="D1113" s="138">
        <v>472.49999999999994</v>
      </c>
      <c r="E1113" s="138">
        <v>540</v>
      </c>
    </row>
    <row r="1114" spans="1:5">
      <c r="A1114" s="135" t="s">
        <v>3296</v>
      </c>
      <c r="B1114" s="136" t="s">
        <v>3297</v>
      </c>
      <c r="C1114" s="139" t="s">
        <v>1420</v>
      </c>
      <c r="D1114" s="138">
        <v>472.49999999999994</v>
      </c>
      <c r="E1114" s="138">
        <v>540</v>
      </c>
    </row>
    <row r="1115" spans="1:5">
      <c r="A1115" s="135" t="s">
        <v>3298</v>
      </c>
      <c r="B1115" s="136" t="s">
        <v>3299</v>
      </c>
      <c r="C1115" s="139" t="s">
        <v>1420</v>
      </c>
      <c r="D1115" s="138">
        <v>472.49999999999994</v>
      </c>
      <c r="E1115" s="138">
        <v>540</v>
      </c>
    </row>
    <row r="1116" spans="1:5">
      <c r="A1116" s="135" t="s">
        <v>3300</v>
      </c>
      <c r="B1116" s="136" t="s">
        <v>3301</v>
      </c>
      <c r="C1116" s="139" t="s">
        <v>1420</v>
      </c>
      <c r="D1116" s="138">
        <v>472.49999999999994</v>
      </c>
      <c r="E1116" s="138">
        <v>540</v>
      </c>
    </row>
    <row r="1117" spans="1:5">
      <c r="A1117" s="135" t="s">
        <v>3302</v>
      </c>
      <c r="B1117" s="136" t="s">
        <v>487</v>
      </c>
      <c r="C1117" s="139" t="s">
        <v>1420</v>
      </c>
      <c r="D1117" s="138">
        <v>472.49999999999994</v>
      </c>
      <c r="E1117" s="138">
        <v>540</v>
      </c>
    </row>
    <row r="1118" spans="1:5">
      <c r="A1118" s="135" t="s">
        <v>3303</v>
      </c>
      <c r="B1118" s="136" t="s">
        <v>3304</v>
      </c>
      <c r="C1118" s="139" t="s">
        <v>1420</v>
      </c>
      <c r="D1118" s="138">
        <v>472.49999999999994</v>
      </c>
      <c r="E1118" s="138">
        <v>540</v>
      </c>
    </row>
    <row r="1119" spans="1:5">
      <c r="A1119" s="135" t="s">
        <v>3305</v>
      </c>
      <c r="B1119" s="136" t="s">
        <v>3306</v>
      </c>
      <c r="C1119" s="139" t="s">
        <v>1420</v>
      </c>
      <c r="D1119" s="138">
        <v>472.49999999999994</v>
      </c>
      <c r="E1119" s="138">
        <v>540</v>
      </c>
    </row>
    <row r="1120" spans="1:5">
      <c r="A1120" s="135" t="s">
        <v>3307</v>
      </c>
      <c r="B1120" s="136" t="s">
        <v>3308</v>
      </c>
      <c r="C1120" s="139" t="s">
        <v>1420</v>
      </c>
      <c r="D1120" s="138">
        <v>472.49999999999994</v>
      </c>
      <c r="E1120" s="138">
        <v>540</v>
      </c>
    </row>
    <row r="1121" spans="1:5">
      <c r="A1121" s="135" t="s">
        <v>3309</v>
      </c>
      <c r="B1121" s="136" t="s">
        <v>3310</v>
      </c>
      <c r="C1121" s="139" t="s">
        <v>1420</v>
      </c>
      <c r="D1121" s="138">
        <v>472.49999999999994</v>
      </c>
      <c r="E1121" s="138">
        <v>540</v>
      </c>
    </row>
    <row r="1122" spans="1:5">
      <c r="A1122" s="135" t="s">
        <v>3311</v>
      </c>
      <c r="B1122" s="136" t="s">
        <v>3312</v>
      </c>
      <c r="C1122" s="139" t="s">
        <v>1420</v>
      </c>
      <c r="D1122" s="138">
        <v>472.49999999999994</v>
      </c>
      <c r="E1122" s="138">
        <v>540</v>
      </c>
    </row>
    <row r="1123" spans="1:5">
      <c r="A1123" s="376" t="s">
        <v>3313</v>
      </c>
      <c r="B1123" s="377"/>
      <c r="C1123" s="377"/>
      <c r="D1123" s="377"/>
      <c r="E1123" s="377"/>
    </row>
    <row r="1124" spans="1:5" ht="75">
      <c r="A1124" s="135" t="s">
        <v>3314</v>
      </c>
      <c r="B1124" s="136" t="s">
        <v>3315</v>
      </c>
      <c r="C1124" s="139" t="s">
        <v>1420</v>
      </c>
      <c r="D1124" s="138">
        <v>2120</v>
      </c>
      <c r="E1124" s="138">
        <v>2425</v>
      </c>
    </row>
    <row r="1125" spans="1:5">
      <c r="A1125" s="135" t="s">
        <v>3316</v>
      </c>
      <c r="B1125" s="136" t="s">
        <v>3279</v>
      </c>
      <c r="C1125" s="139" t="s">
        <v>1420</v>
      </c>
      <c r="D1125" s="138">
        <v>507.49999999999994</v>
      </c>
      <c r="E1125" s="138">
        <v>580</v>
      </c>
    </row>
    <row r="1126" spans="1:5">
      <c r="A1126" s="135" t="s">
        <v>3317</v>
      </c>
      <c r="B1126" s="136" t="s">
        <v>3281</v>
      </c>
      <c r="C1126" s="139" t="s">
        <v>1420</v>
      </c>
      <c r="D1126" s="138">
        <v>507.49999999999994</v>
      </c>
      <c r="E1126" s="138">
        <v>580</v>
      </c>
    </row>
    <row r="1127" spans="1:5">
      <c r="A1127" s="135" t="s">
        <v>3318</v>
      </c>
      <c r="B1127" s="136" t="s">
        <v>3283</v>
      </c>
      <c r="C1127" s="139" t="s">
        <v>1420</v>
      </c>
      <c r="D1127" s="138">
        <v>616</v>
      </c>
      <c r="E1127" s="138">
        <v>704</v>
      </c>
    </row>
    <row r="1128" spans="1:5">
      <c r="A1128" s="135" t="s">
        <v>3319</v>
      </c>
      <c r="B1128" s="136" t="s">
        <v>3285</v>
      </c>
      <c r="C1128" s="139" t="s">
        <v>1420</v>
      </c>
      <c r="D1128" s="138">
        <v>507.49999999999994</v>
      </c>
      <c r="E1128" s="138">
        <v>580</v>
      </c>
    </row>
    <row r="1129" spans="1:5">
      <c r="A1129" s="135" t="s">
        <v>3320</v>
      </c>
      <c r="B1129" s="136" t="s">
        <v>3287</v>
      </c>
      <c r="C1129" s="139" t="s">
        <v>1420</v>
      </c>
      <c r="D1129" s="138">
        <v>507.49999999999994</v>
      </c>
      <c r="E1129" s="138">
        <v>580</v>
      </c>
    </row>
    <row r="1130" spans="1:5">
      <c r="A1130" s="135" t="s">
        <v>3321</v>
      </c>
      <c r="B1130" s="136" t="s">
        <v>3289</v>
      </c>
      <c r="C1130" s="137" t="s">
        <v>1420</v>
      </c>
      <c r="D1130" s="138">
        <v>616</v>
      </c>
      <c r="E1130" s="138">
        <v>704</v>
      </c>
    </row>
    <row r="1131" spans="1:5">
      <c r="A1131" s="135" t="s">
        <v>3322</v>
      </c>
      <c r="B1131" s="136" t="s">
        <v>3291</v>
      </c>
      <c r="C1131" s="139" t="s">
        <v>1420</v>
      </c>
      <c r="D1131" s="138">
        <v>507.49999999999994</v>
      </c>
      <c r="E1131" s="138">
        <v>580</v>
      </c>
    </row>
    <row r="1132" spans="1:5">
      <c r="A1132" s="135" t="s">
        <v>3323</v>
      </c>
      <c r="B1132" s="136" t="s">
        <v>3293</v>
      </c>
      <c r="C1132" s="139" t="s">
        <v>1420</v>
      </c>
      <c r="D1132" s="138">
        <v>507.49999999999994</v>
      </c>
      <c r="E1132" s="138">
        <v>580</v>
      </c>
    </row>
    <row r="1133" spans="1:5">
      <c r="A1133" s="135" t="s">
        <v>3324</v>
      </c>
      <c r="B1133" s="136" t="s">
        <v>3295</v>
      </c>
      <c r="C1133" s="139" t="s">
        <v>1420</v>
      </c>
      <c r="D1133" s="138">
        <v>507.49999999999994</v>
      </c>
      <c r="E1133" s="138">
        <v>580</v>
      </c>
    </row>
    <row r="1134" spans="1:5">
      <c r="A1134" s="135" t="s">
        <v>3325</v>
      </c>
      <c r="B1134" s="136" t="s">
        <v>1578</v>
      </c>
      <c r="C1134" s="139" t="s">
        <v>1420</v>
      </c>
      <c r="D1134" s="138">
        <v>472.49999999999994</v>
      </c>
      <c r="E1134" s="138">
        <v>540</v>
      </c>
    </row>
    <row r="1135" spans="1:5">
      <c r="A1135" s="135" t="s">
        <v>3326</v>
      </c>
      <c r="B1135" s="136" t="s">
        <v>3297</v>
      </c>
      <c r="C1135" s="139" t="s">
        <v>1420</v>
      </c>
      <c r="D1135" s="138">
        <v>507.49999999999994</v>
      </c>
      <c r="E1135" s="138">
        <v>580</v>
      </c>
    </row>
    <row r="1136" spans="1:5">
      <c r="A1136" s="135" t="s">
        <v>3327</v>
      </c>
      <c r="B1136" s="136" t="s">
        <v>3299</v>
      </c>
      <c r="C1136" s="139" t="s">
        <v>1420</v>
      </c>
      <c r="D1136" s="138">
        <v>507.49999999999994</v>
      </c>
      <c r="E1136" s="138">
        <v>580</v>
      </c>
    </row>
    <row r="1137" spans="1:5">
      <c r="A1137" s="135" t="s">
        <v>3328</v>
      </c>
      <c r="B1137" s="136" t="s">
        <v>1575</v>
      </c>
      <c r="C1137" s="139" t="s">
        <v>1420</v>
      </c>
      <c r="D1137" s="138">
        <v>472.49999999999994</v>
      </c>
      <c r="E1137" s="138">
        <v>540</v>
      </c>
    </row>
    <row r="1138" spans="1:5">
      <c r="A1138" s="135" t="s">
        <v>3329</v>
      </c>
      <c r="B1138" s="136" t="s">
        <v>486</v>
      </c>
      <c r="C1138" s="139" t="s">
        <v>1420</v>
      </c>
      <c r="D1138" s="138">
        <v>507.49999999999994</v>
      </c>
      <c r="E1138" s="138">
        <v>580</v>
      </c>
    </row>
    <row r="1139" spans="1:5">
      <c r="A1139" s="135" t="s">
        <v>3330</v>
      </c>
      <c r="B1139" s="136" t="s">
        <v>3301</v>
      </c>
      <c r="C1139" s="139" t="s">
        <v>1420</v>
      </c>
      <c r="D1139" s="138">
        <v>507.49999999999994</v>
      </c>
      <c r="E1139" s="138">
        <v>580</v>
      </c>
    </row>
    <row r="1140" spans="1:5">
      <c r="A1140" s="135" t="s">
        <v>3331</v>
      </c>
      <c r="B1140" s="136" t="s">
        <v>487</v>
      </c>
      <c r="C1140" s="139" t="s">
        <v>1420</v>
      </c>
      <c r="D1140" s="138">
        <v>507.49999999999994</v>
      </c>
      <c r="E1140" s="138">
        <v>580</v>
      </c>
    </row>
    <row r="1141" spans="1:5">
      <c r="A1141" s="135" t="s">
        <v>3332</v>
      </c>
      <c r="B1141" s="136" t="s">
        <v>3304</v>
      </c>
      <c r="C1141" s="139" t="s">
        <v>1420</v>
      </c>
      <c r="D1141" s="138">
        <v>507.49999999999994</v>
      </c>
      <c r="E1141" s="138">
        <v>580</v>
      </c>
    </row>
    <row r="1142" spans="1:5">
      <c r="A1142" s="135" t="s">
        <v>3333</v>
      </c>
      <c r="B1142" s="136" t="s">
        <v>3306</v>
      </c>
      <c r="C1142" s="139" t="s">
        <v>1420</v>
      </c>
      <c r="D1142" s="138">
        <v>507.49999999999994</v>
      </c>
      <c r="E1142" s="138">
        <v>580</v>
      </c>
    </row>
    <row r="1143" spans="1:5">
      <c r="A1143" s="135" t="s">
        <v>3334</v>
      </c>
      <c r="B1143" s="136" t="s">
        <v>3308</v>
      </c>
      <c r="C1143" s="139" t="s">
        <v>1420</v>
      </c>
      <c r="D1143" s="138">
        <v>507.49999999999994</v>
      </c>
      <c r="E1143" s="138">
        <v>580</v>
      </c>
    </row>
    <row r="1144" spans="1:5">
      <c r="A1144" s="135" t="s">
        <v>3335</v>
      </c>
      <c r="B1144" s="136" t="s">
        <v>3310</v>
      </c>
      <c r="C1144" s="139" t="s">
        <v>1420</v>
      </c>
      <c r="D1144" s="138">
        <v>507.49999999999994</v>
      </c>
      <c r="E1144" s="138">
        <v>580</v>
      </c>
    </row>
    <row r="1145" spans="1:5">
      <c r="A1145" s="135" t="s">
        <v>3336</v>
      </c>
      <c r="B1145" s="136" t="s">
        <v>3312</v>
      </c>
      <c r="C1145" s="139" t="s">
        <v>1420</v>
      </c>
      <c r="D1145" s="138">
        <v>507.49999999999994</v>
      </c>
      <c r="E1145" s="138">
        <v>580</v>
      </c>
    </row>
    <row r="1146" spans="1:5">
      <c r="A1146" s="376" t="s">
        <v>3337</v>
      </c>
      <c r="B1146" s="377"/>
      <c r="C1146" s="377"/>
      <c r="D1146" s="377"/>
      <c r="E1146" s="377"/>
    </row>
    <row r="1147" spans="1:5" ht="75">
      <c r="A1147" s="135" t="s">
        <v>3338</v>
      </c>
      <c r="B1147" s="136" t="s">
        <v>3339</v>
      </c>
      <c r="C1147" s="139" t="s">
        <v>1420</v>
      </c>
      <c r="D1147" s="138">
        <v>2120</v>
      </c>
      <c r="E1147" s="138">
        <v>2425</v>
      </c>
    </row>
    <row r="1148" spans="1:5">
      <c r="A1148" s="135" t="s">
        <v>3340</v>
      </c>
      <c r="B1148" s="136" t="s">
        <v>3279</v>
      </c>
      <c r="C1148" s="139" t="s">
        <v>1420</v>
      </c>
      <c r="D1148" s="138">
        <v>472.49999999999994</v>
      </c>
      <c r="E1148" s="138">
        <v>540</v>
      </c>
    </row>
    <row r="1149" spans="1:5">
      <c r="A1149" s="135" t="s">
        <v>3341</v>
      </c>
      <c r="B1149" s="136" t="s">
        <v>3281</v>
      </c>
      <c r="C1149" s="139" t="s">
        <v>1420</v>
      </c>
      <c r="D1149" s="138">
        <v>472.49999999999994</v>
      </c>
      <c r="E1149" s="138">
        <v>540</v>
      </c>
    </row>
    <row r="1150" spans="1:5">
      <c r="A1150" s="135" t="s">
        <v>3342</v>
      </c>
      <c r="B1150" s="136" t="s">
        <v>481</v>
      </c>
      <c r="C1150" s="139" t="s">
        <v>1420</v>
      </c>
      <c r="D1150" s="138">
        <v>472.49999999999994</v>
      </c>
      <c r="E1150" s="138">
        <v>540</v>
      </c>
    </row>
    <row r="1151" spans="1:5">
      <c r="A1151" s="135" t="s">
        <v>3343</v>
      </c>
      <c r="B1151" s="136" t="s">
        <v>1570</v>
      </c>
      <c r="C1151" s="139" t="s">
        <v>1420</v>
      </c>
      <c r="D1151" s="138">
        <v>472.49999999999994</v>
      </c>
      <c r="E1151" s="138">
        <v>540</v>
      </c>
    </row>
    <row r="1152" spans="1:5">
      <c r="A1152" s="135" t="s">
        <v>3344</v>
      </c>
      <c r="B1152" s="136" t="s">
        <v>3285</v>
      </c>
      <c r="C1152" s="139" t="s">
        <v>1420</v>
      </c>
      <c r="D1152" s="138">
        <v>430.5</v>
      </c>
      <c r="E1152" s="138">
        <v>492</v>
      </c>
    </row>
    <row r="1153" spans="1:5">
      <c r="A1153" s="135" t="s">
        <v>3345</v>
      </c>
      <c r="B1153" s="136" t="s">
        <v>3287</v>
      </c>
      <c r="C1153" s="139" t="s">
        <v>1420</v>
      </c>
      <c r="D1153" s="138">
        <v>430.5</v>
      </c>
      <c r="E1153" s="138">
        <v>492</v>
      </c>
    </row>
    <row r="1154" spans="1:5">
      <c r="A1154" s="135" t="s">
        <v>3346</v>
      </c>
      <c r="B1154" s="136" t="s">
        <v>3289</v>
      </c>
      <c r="C1154" s="139" t="s">
        <v>1420</v>
      </c>
      <c r="D1154" s="138">
        <v>472.49999999999994</v>
      </c>
      <c r="E1154" s="138">
        <v>540</v>
      </c>
    </row>
    <row r="1155" spans="1:5">
      <c r="A1155" s="135" t="s">
        <v>3347</v>
      </c>
      <c r="B1155" s="136" t="s">
        <v>483</v>
      </c>
      <c r="C1155" s="139" t="s">
        <v>1420</v>
      </c>
      <c r="D1155" s="138">
        <v>430.5</v>
      </c>
      <c r="E1155" s="138">
        <v>492</v>
      </c>
    </row>
    <row r="1156" spans="1:5">
      <c r="A1156" s="135" t="s">
        <v>3348</v>
      </c>
      <c r="B1156" s="136" t="s">
        <v>3291</v>
      </c>
      <c r="C1156" s="139" t="s">
        <v>1420</v>
      </c>
      <c r="D1156" s="138">
        <v>472.49999999999994</v>
      </c>
      <c r="E1156" s="138">
        <v>540</v>
      </c>
    </row>
    <row r="1157" spans="1:5">
      <c r="A1157" s="135" t="s">
        <v>3349</v>
      </c>
      <c r="B1157" s="136" t="s">
        <v>3293</v>
      </c>
      <c r="C1157" s="139" t="s">
        <v>1420</v>
      </c>
      <c r="D1157" s="138">
        <v>472.49999999999994</v>
      </c>
      <c r="E1157" s="138">
        <v>540</v>
      </c>
    </row>
    <row r="1158" spans="1:5">
      <c r="A1158" s="135" t="s">
        <v>3350</v>
      </c>
      <c r="B1158" s="136" t="s">
        <v>3295</v>
      </c>
      <c r="C1158" s="139" t="s">
        <v>1420</v>
      </c>
      <c r="D1158" s="138">
        <v>472.49999999999994</v>
      </c>
      <c r="E1158" s="138">
        <v>540</v>
      </c>
    </row>
    <row r="1159" spans="1:5">
      <c r="A1159" s="135" t="s">
        <v>3351</v>
      </c>
      <c r="B1159" s="136" t="s">
        <v>1578</v>
      </c>
      <c r="C1159" s="139" t="s">
        <v>1420</v>
      </c>
      <c r="D1159" s="138">
        <v>472.49999999999994</v>
      </c>
      <c r="E1159" s="138">
        <v>540</v>
      </c>
    </row>
    <row r="1160" spans="1:5">
      <c r="A1160" s="135" t="s">
        <v>3352</v>
      </c>
      <c r="B1160" s="136" t="s">
        <v>3297</v>
      </c>
      <c r="C1160" s="139" t="s">
        <v>1420</v>
      </c>
      <c r="D1160" s="138">
        <v>472.49999999999994</v>
      </c>
      <c r="E1160" s="138">
        <v>540</v>
      </c>
    </row>
    <row r="1161" spans="1:5">
      <c r="A1161" s="135" t="s">
        <v>3353</v>
      </c>
      <c r="B1161" s="136" t="s">
        <v>3299</v>
      </c>
      <c r="C1161" s="139" t="s">
        <v>1420</v>
      </c>
      <c r="D1161" s="138">
        <v>472.49999999999994</v>
      </c>
      <c r="E1161" s="138">
        <v>540</v>
      </c>
    </row>
    <row r="1162" spans="1:5">
      <c r="A1162" s="135" t="s">
        <v>3354</v>
      </c>
      <c r="B1162" s="136" t="s">
        <v>1575</v>
      </c>
      <c r="C1162" s="139" t="s">
        <v>1420</v>
      </c>
      <c r="D1162" s="138">
        <v>472.49999999999994</v>
      </c>
      <c r="E1162" s="138">
        <v>540</v>
      </c>
    </row>
    <row r="1163" spans="1:5">
      <c r="A1163" s="135" t="s">
        <v>3355</v>
      </c>
      <c r="B1163" s="136" t="s">
        <v>486</v>
      </c>
      <c r="C1163" s="139" t="s">
        <v>1420</v>
      </c>
      <c r="D1163" s="138">
        <v>472.49999999999994</v>
      </c>
      <c r="E1163" s="138">
        <v>540</v>
      </c>
    </row>
    <row r="1164" spans="1:5">
      <c r="A1164" s="135" t="s">
        <v>3356</v>
      </c>
      <c r="B1164" s="136" t="s">
        <v>3301</v>
      </c>
      <c r="C1164" s="139" t="s">
        <v>1420</v>
      </c>
      <c r="D1164" s="138">
        <v>472.49999999999994</v>
      </c>
      <c r="E1164" s="138">
        <v>540</v>
      </c>
    </row>
    <row r="1165" spans="1:5">
      <c r="A1165" s="135" t="s">
        <v>3357</v>
      </c>
      <c r="B1165" s="136" t="s">
        <v>487</v>
      </c>
      <c r="C1165" s="139" t="s">
        <v>1420</v>
      </c>
      <c r="D1165" s="138">
        <v>472.49999999999994</v>
      </c>
      <c r="E1165" s="138">
        <v>540</v>
      </c>
    </row>
    <row r="1166" spans="1:5">
      <c r="A1166" s="135" t="s">
        <v>3358</v>
      </c>
      <c r="B1166" s="136" t="s">
        <v>3304</v>
      </c>
      <c r="C1166" s="139" t="s">
        <v>1420</v>
      </c>
      <c r="D1166" s="138">
        <v>472.49999999999994</v>
      </c>
      <c r="E1166" s="138">
        <v>540</v>
      </c>
    </row>
    <row r="1167" spans="1:5">
      <c r="A1167" s="135" t="s">
        <v>3359</v>
      </c>
      <c r="B1167" s="136" t="s">
        <v>3306</v>
      </c>
      <c r="C1167" s="139" t="s">
        <v>1420</v>
      </c>
      <c r="D1167" s="138">
        <v>472.49999999999994</v>
      </c>
      <c r="E1167" s="138">
        <v>540</v>
      </c>
    </row>
    <row r="1168" spans="1:5">
      <c r="A1168" s="135" t="s">
        <v>3360</v>
      </c>
      <c r="B1168" s="136" t="s">
        <v>3308</v>
      </c>
      <c r="C1168" s="139" t="s">
        <v>1420</v>
      </c>
      <c r="D1168" s="138">
        <v>472.49999999999994</v>
      </c>
      <c r="E1168" s="138">
        <v>540</v>
      </c>
    </row>
    <row r="1169" spans="1:95">
      <c r="A1169" s="135" t="s">
        <v>3361</v>
      </c>
      <c r="B1169" s="136" t="s">
        <v>3310</v>
      </c>
      <c r="C1169" s="139" t="s">
        <v>1420</v>
      </c>
      <c r="D1169" s="138">
        <v>472.49999999999994</v>
      </c>
      <c r="E1169" s="138">
        <v>540</v>
      </c>
    </row>
    <row r="1170" spans="1:95" s="134" customFormat="1">
      <c r="A1170" s="135" t="s">
        <v>3362</v>
      </c>
      <c r="B1170" s="136" t="s">
        <v>3312</v>
      </c>
      <c r="C1170" s="139" t="s">
        <v>1420</v>
      </c>
      <c r="D1170" s="138">
        <v>472.49999999999994</v>
      </c>
      <c r="E1170" s="138">
        <v>540</v>
      </c>
      <c r="F1170" s="123"/>
      <c r="G1170" s="124"/>
      <c r="H1170" s="124"/>
      <c r="I1170" s="124"/>
      <c r="J1170" s="124"/>
      <c r="K1170" s="124"/>
      <c r="L1170" s="124"/>
      <c r="M1170" s="124"/>
      <c r="N1170" s="124"/>
      <c r="O1170" s="124"/>
      <c r="P1170" s="124"/>
      <c r="Q1170" s="124"/>
      <c r="R1170" s="124"/>
      <c r="S1170" s="124"/>
      <c r="T1170" s="124"/>
      <c r="U1170" s="124"/>
      <c r="V1170" s="124"/>
      <c r="W1170" s="124"/>
      <c r="X1170" s="124"/>
      <c r="Y1170" s="124"/>
      <c r="Z1170" s="124"/>
      <c r="AA1170" s="125"/>
      <c r="AB1170" s="125"/>
      <c r="AC1170" s="125"/>
      <c r="AD1170" s="125"/>
      <c r="AE1170" s="125"/>
      <c r="AF1170" s="125"/>
      <c r="AG1170" s="125"/>
      <c r="AH1170" s="125"/>
      <c r="AI1170" s="125"/>
      <c r="AJ1170" s="125"/>
      <c r="AK1170" s="125"/>
      <c r="AL1170" s="125"/>
      <c r="AM1170" s="125"/>
      <c r="AN1170" s="125"/>
      <c r="AO1170" s="125"/>
      <c r="AP1170" s="125"/>
      <c r="AQ1170" s="125"/>
      <c r="AR1170" s="125"/>
      <c r="AS1170" s="125"/>
      <c r="AT1170" s="125"/>
      <c r="AU1170" s="125"/>
      <c r="AV1170" s="125"/>
      <c r="AW1170" s="125"/>
      <c r="AX1170" s="125"/>
      <c r="AY1170" s="125"/>
      <c r="AZ1170" s="125"/>
      <c r="BA1170" s="125"/>
      <c r="BB1170" s="125"/>
      <c r="BC1170" s="125"/>
      <c r="BD1170" s="125"/>
      <c r="BE1170" s="125"/>
      <c r="BF1170" s="125"/>
      <c r="BG1170" s="125"/>
      <c r="BH1170" s="125"/>
      <c r="BI1170" s="125"/>
      <c r="BJ1170" s="125"/>
      <c r="BK1170" s="125"/>
      <c r="BL1170" s="125"/>
      <c r="BM1170" s="125"/>
      <c r="BN1170" s="125"/>
      <c r="BO1170" s="125"/>
      <c r="BP1170" s="125"/>
      <c r="BQ1170" s="125"/>
      <c r="BR1170" s="125"/>
      <c r="BS1170" s="125"/>
      <c r="BT1170" s="125"/>
      <c r="BU1170" s="125"/>
      <c r="BV1170" s="125"/>
      <c r="BW1170" s="125"/>
      <c r="BX1170" s="125"/>
      <c r="BY1170" s="125"/>
      <c r="BZ1170" s="125"/>
      <c r="CA1170" s="125"/>
      <c r="CB1170" s="125"/>
      <c r="CC1170" s="125"/>
      <c r="CD1170" s="125"/>
      <c r="CE1170" s="125"/>
      <c r="CF1170" s="125"/>
      <c r="CG1170" s="125"/>
      <c r="CH1170" s="125"/>
      <c r="CI1170" s="125"/>
      <c r="CJ1170" s="125"/>
      <c r="CK1170" s="125"/>
      <c r="CL1170" s="125"/>
      <c r="CM1170" s="125"/>
      <c r="CN1170" s="125"/>
      <c r="CO1170" s="125"/>
      <c r="CP1170" s="125"/>
      <c r="CQ1170" s="125"/>
    </row>
    <row r="1171" spans="1:95">
      <c r="A1171" s="378" t="s">
        <v>3363</v>
      </c>
      <c r="B1171" s="379"/>
      <c r="C1171" s="379"/>
      <c r="D1171" s="379"/>
      <c r="E1171" s="379"/>
    </row>
    <row r="1172" spans="1:95">
      <c r="A1172" s="135" t="s">
        <v>3364</v>
      </c>
      <c r="B1172" s="136" t="s">
        <v>3365</v>
      </c>
      <c r="C1172" s="139" t="s">
        <v>1420</v>
      </c>
      <c r="D1172" s="138">
        <v>1310</v>
      </c>
      <c r="E1172" s="138">
        <v>1500</v>
      </c>
    </row>
    <row r="1173" spans="1:95">
      <c r="A1173" s="135" t="s">
        <v>3366</v>
      </c>
      <c r="B1173" s="136" t="s">
        <v>3367</v>
      </c>
      <c r="C1173" s="139" t="s">
        <v>1420</v>
      </c>
      <c r="D1173" s="138">
        <v>1310</v>
      </c>
      <c r="E1173" s="138">
        <v>1500</v>
      </c>
    </row>
    <row r="1174" spans="1:95">
      <c r="A1174" s="135" t="s">
        <v>3368</v>
      </c>
      <c r="B1174" s="136" t="s">
        <v>3369</v>
      </c>
      <c r="C1174" s="139" t="s">
        <v>1420</v>
      </c>
      <c r="D1174" s="138">
        <v>1310</v>
      </c>
      <c r="E1174" s="138">
        <v>1500</v>
      </c>
    </row>
    <row r="1175" spans="1:95">
      <c r="A1175" s="135" t="s">
        <v>3370</v>
      </c>
      <c r="B1175" s="136" t="s">
        <v>3371</v>
      </c>
      <c r="C1175" s="139" t="s">
        <v>1420</v>
      </c>
      <c r="D1175" s="138">
        <v>1310</v>
      </c>
      <c r="E1175" s="138">
        <v>1500</v>
      </c>
    </row>
    <row r="1176" spans="1:95">
      <c r="A1176" s="135" t="s">
        <v>3372</v>
      </c>
      <c r="B1176" s="136" t="s">
        <v>3373</v>
      </c>
      <c r="C1176" s="137" t="s">
        <v>1420</v>
      </c>
      <c r="D1176" s="138">
        <v>549.5</v>
      </c>
      <c r="E1176" s="138">
        <v>628</v>
      </c>
    </row>
    <row r="1177" spans="1:95">
      <c r="A1177" s="135" t="s">
        <v>3374</v>
      </c>
      <c r="B1177" s="136" t="s">
        <v>3375</v>
      </c>
      <c r="C1177" s="137" t="s">
        <v>1420</v>
      </c>
      <c r="D1177" s="138">
        <v>485</v>
      </c>
      <c r="E1177" s="138">
        <v>550</v>
      </c>
    </row>
    <row r="1178" spans="1:95">
      <c r="A1178" s="135" t="s">
        <v>3376</v>
      </c>
      <c r="B1178" s="136" t="s">
        <v>3377</v>
      </c>
      <c r="C1178" s="139" t="s">
        <v>1420</v>
      </c>
      <c r="D1178" s="138">
        <v>1190</v>
      </c>
      <c r="E1178" s="138">
        <v>1360</v>
      </c>
    </row>
    <row r="1179" spans="1:95">
      <c r="A1179" s="135" t="s">
        <v>3378</v>
      </c>
      <c r="B1179" s="136" t="s">
        <v>3379</v>
      </c>
      <c r="C1179" s="137" t="s">
        <v>1420</v>
      </c>
      <c r="D1179" s="138">
        <v>1520</v>
      </c>
      <c r="E1179" s="138">
        <v>1740</v>
      </c>
    </row>
    <row r="1180" spans="1:95">
      <c r="A1180" s="135" t="s">
        <v>3380</v>
      </c>
      <c r="B1180" s="136" t="s">
        <v>3381</v>
      </c>
      <c r="C1180" s="139" t="s">
        <v>1420</v>
      </c>
      <c r="D1180" s="138">
        <v>1310</v>
      </c>
      <c r="E1180" s="138">
        <v>1500</v>
      </c>
    </row>
    <row r="1181" spans="1:95">
      <c r="A1181" s="135" t="s">
        <v>3382</v>
      </c>
      <c r="B1181" s="136" t="s">
        <v>3383</v>
      </c>
      <c r="C1181" s="139" t="s">
        <v>1420</v>
      </c>
      <c r="D1181" s="138">
        <v>1280</v>
      </c>
      <c r="E1181" s="138">
        <v>1465</v>
      </c>
    </row>
    <row r="1182" spans="1:95">
      <c r="A1182" s="135" t="s">
        <v>3384</v>
      </c>
      <c r="B1182" s="136" t="s">
        <v>3385</v>
      </c>
      <c r="C1182" s="139" t="s">
        <v>1420</v>
      </c>
      <c r="D1182" s="138">
        <v>4425</v>
      </c>
      <c r="E1182" s="138">
        <v>5060</v>
      </c>
    </row>
    <row r="1183" spans="1:95">
      <c r="A1183" s="135" t="s">
        <v>3386</v>
      </c>
      <c r="B1183" s="136" t="s">
        <v>3387</v>
      </c>
      <c r="C1183" s="139" t="s">
        <v>1420</v>
      </c>
      <c r="D1183" s="138">
        <v>5054</v>
      </c>
      <c r="E1183" s="138">
        <v>5776</v>
      </c>
    </row>
    <row r="1184" spans="1:95" ht="37.5">
      <c r="A1184" s="135" t="s">
        <v>3388</v>
      </c>
      <c r="B1184" s="136" t="s">
        <v>3389</v>
      </c>
      <c r="C1184" s="139" t="s">
        <v>1420</v>
      </c>
      <c r="D1184" s="138">
        <v>9222.5</v>
      </c>
      <c r="E1184" s="138">
        <v>10540</v>
      </c>
    </row>
    <row r="1185" spans="1:95" ht="56.25">
      <c r="A1185" s="135" t="s">
        <v>3390</v>
      </c>
      <c r="B1185" s="136" t="s">
        <v>3391</v>
      </c>
      <c r="C1185" s="139" t="s">
        <v>1420</v>
      </c>
      <c r="D1185" s="138">
        <v>2404.5</v>
      </c>
      <c r="E1185" s="138">
        <v>2748</v>
      </c>
    </row>
    <row r="1186" spans="1:95" ht="56.25">
      <c r="A1186" s="135" t="s">
        <v>3392</v>
      </c>
      <c r="B1186" s="136" t="s">
        <v>3393</v>
      </c>
      <c r="C1186" s="139" t="s">
        <v>1420</v>
      </c>
      <c r="D1186" s="138">
        <v>2702</v>
      </c>
      <c r="E1186" s="138">
        <v>3088</v>
      </c>
    </row>
    <row r="1187" spans="1:95" s="134" customFormat="1" ht="56.25">
      <c r="A1187" s="135" t="s">
        <v>3394</v>
      </c>
      <c r="B1187" s="136" t="s">
        <v>3395</v>
      </c>
      <c r="C1187" s="139" t="s">
        <v>1702</v>
      </c>
      <c r="D1187" s="138">
        <v>2471</v>
      </c>
      <c r="E1187" s="138">
        <v>2824</v>
      </c>
      <c r="F1187" s="123"/>
      <c r="G1187" s="124"/>
      <c r="H1187" s="124"/>
      <c r="I1187" s="124"/>
      <c r="J1187" s="124"/>
      <c r="K1187" s="124"/>
      <c r="L1187" s="124"/>
      <c r="M1187" s="124"/>
      <c r="N1187" s="124"/>
      <c r="O1187" s="124"/>
      <c r="P1187" s="124"/>
      <c r="Q1187" s="124"/>
      <c r="R1187" s="124"/>
      <c r="S1187" s="124"/>
      <c r="T1187" s="124"/>
      <c r="U1187" s="124"/>
      <c r="V1187" s="124"/>
      <c r="W1187" s="124"/>
      <c r="X1187" s="124"/>
      <c r="Y1187" s="124"/>
      <c r="Z1187" s="124"/>
      <c r="AA1187" s="125"/>
      <c r="AB1187" s="125"/>
      <c r="AC1187" s="125"/>
      <c r="AD1187" s="125"/>
      <c r="AE1187" s="125"/>
      <c r="AF1187" s="125"/>
      <c r="AG1187" s="125"/>
      <c r="AH1187" s="125"/>
      <c r="AI1187" s="125"/>
      <c r="AJ1187" s="125"/>
      <c r="AK1187" s="125"/>
      <c r="AL1187" s="125"/>
      <c r="AM1187" s="125"/>
      <c r="AN1187" s="125"/>
      <c r="AO1187" s="125"/>
      <c r="AP1187" s="125"/>
      <c r="AQ1187" s="125"/>
      <c r="AR1187" s="125"/>
      <c r="AS1187" s="125"/>
      <c r="AT1187" s="125"/>
      <c r="AU1187" s="125"/>
      <c r="AV1187" s="125"/>
      <c r="AW1187" s="125"/>
      <c r="AX1187" s="125"/>
      <c r="AY1187" s="125"/>
      <c r="AZ1187" s="125"/>
      <c r="BA1187" s="125"/>
      <c r="BB1187" s="125"/>
      <c r="BC1187" s="125"/>
      <c r="BD1187" s="125"/>
      <c r="BE1187" s="125"/>
      <c r="BF1187" s="125"/>
      <c r="BG1187" s="125"/>
      <c r="BH1187" s="125"/>
      <c r="BI1187" s="125"/>
      <c r="BJ1187" s="125"/>
      <c r="BK1187" s="125"/>
      <c r="BL1187" s="125"/>
      <c r="BM1187" s="125"/>
      <c r="BN1187" s="125"/>
      <c r="BO1187" s="125"/>
      <c r="BP1187" s="125"/>
      <c r="BQ1187" s="125"/>
      <c r="BR1187" s="125"/>
      <c r="BS1187" s="125"/>
      <c r="BT1187" s="125"/>
      <c r="BU1187" s="125"/>
      <c r="BV1187" s="125"/>
      <c r="BW1187" s="125"/>
      <c r="BX1187" s="125"/>
      <c r="BY1187" s="125"/>
      <c r="BZ1187" s="125"/>
      <c r="CA1187" s="125"/>
      <c r="CB1187" s="125"/>
      <c r="CC1187" s="125"/>
      <c r="CD1187" s="125"/>
      <c r="CE1187" s="125"/>
      <c r="CF1187" s="125"/>
      <c r="CG1187" s="125"/>
      <c r="CH1187" s="125"/>
      <c r="CI1187" s="125"/>
      <c r="CJ1187" s="125"/>
      <c r="CK1187" s="125"/>
      <c r="CL1187" s="125"/>
      <c r="CM1187" s="125"/>
      <c r="CN1187" s="125"/>
      <c r="CO1187" s="125"/>
      <c r="CP1187" s="125"/>
      <c r="CQ1187" s="125"/>
    </row>
    <row r="1188" spans="1:95">
      <c r="A1188" s="383" t="s">
        <v>3396</v>
      </c>
      <c r="B1188" s="383"/>
      <c r="C1188" s="383"/>
      <c r="D1188" s="383"/>
      <c r="E1188" s="383"/>
    </row>
    <row r="1189" spans="1:95" s="134" customFormat="1" ht="75">
      <c r="A1189" s="135" t="s">
        <v>3397</v>
      </c>
      <c r="B1189" s="142" t="s">
        <v>3398</v>
      </c>
      <c r="C1189" s="139" t="s">
        <v>1420</v>
      </c>
      <c r="D1189" s="138">
        <v>7367.4999999999991</v>
      </c>
      <c r="E1189" s="138">
        <v>8420</v>
      </c>
      <c r="F1189" s="123"/>
      <c r="G1189" s="124"/>
      <c r="H1189" s="124"/>
      <c r="I1189" s="124"/>
      <c r="J1189" s="124"/>
      <c r="K1189" s="124"/>
      <c r="L1189" s="124"/>
      <c r="M1189" s="124"/>
      <c r="N1189" s="124"/>
      <c r="O1189" s="124"/>
      <c r="P1189" s="124"/>
      <c r="Q1189" s="124"/>
      <c r="R1189" s="124"/>
      <c r="S1189" s="124"/>
      <c r="T1189" s="124"/>
      <c r="U1189" s="124"/>
      <c r="V1189" s="124"/>
      <c r="W1189" s="124"/>
      <c r="X1189" s="124"/>
      <c r="Y1189" s="124"/>
      <c r="Z1189" s="124"/>
      <c r="AA1189" s="125"/>
      <c r="AB1189" s="125"/>
      <c r="AC1189" s="125"/>
      <c r="AD1189" s="125"/>
      <c r="AE1189" s="125"/>
      <c r="AF1189" s="125"/>
      <c r="AG1189" s="125"/>
      <c r="AH1189" s="125"/>
      <c r="AI1189" s="125"/>
      <c r="AJ1189" s="125"/>
      <c r="AK1189" s="125"/>
      <c r="AL1189" s="125"/>
      <c r="AM1189" s="125"/>
      <c r="AN1189" s="125"/>
      <c r="AO1189" s="125"/>
      <c r="AP1189" s="125"/>
      <c r="AQ1189" s="125"/>
      <c r="AR1189" s="125"/>
      <c r="AS1189" s="125"/>
      <c r="AT1189" s="125"/>
      <c r="AU1189" s="125"/>
      <c r="AV1189" s="125"/>
      <c r="AW1189" s="125"/>
      <c r="AX1189" s="125"/>
      <c r="AY1189" s="125"/>
      <c r="AZ1189" s="125"/>
      <c r="BA1189" s="125"/>
      <c r="BB1189" s="125"/>
      <c r="BC1189" s="125"/>
      <c r="BD1189" s="125"/>
      <c r="BE1189" s="125"/>
      <c r="BF1189" s="125"/>
      <c r="BG1189" s="125"/>
      <c r="BH1189" s="125"/>
      <c r="BI1189" s="125"/>
      <c r="BJ1189" s="125"/>
      <c r="BK1189" s="125"/>
      <c r="BL1189" s="125"/>
      <c r="BM1189" s="125"/>
      <c r="BN1189" s="125"/>
      <c r="BO1189" s="125"/>
      <c r="BP1189" s="125"/>
      <c r="BQ1189" s="125"/>
      <c r="BR1189" s="125"/>
      <c r="BS1189" s="125"/>
      <c r="BT1189" s="125"/>
      <c r="BU1189" s="125"/>
      <c r="BV1189" s="125"/>
      <c r="BW1189" s="125"/>
      <c r="BX1189" s="125"/>
      <c r="BY1189" s="125"/>
      <c r="BZ1189" s="125"/>
      <c r="CA1189" s="125"/>
      <c r="CB1189" s="125"/>
      <c r="CC1189" s="125"/>
      <c r="CD1189" s="125"/>
      <c r="CE1189" s="125"/>
      <c r="CF1189" s="125"/>
      <c r="CG1189" s="125"/>
      <c r="CH1189" s="125"/>
      <c r="CI1189" s="125"/>
      <c r="CJ1189" s="125"/>
      <c r="CK1189" s="125"/>
      <c r="CL1189" s="125"/>
      <c r="CM1189" s="125"/>
      <c r="CN1189" s="125"/>
      <c r="CO1189" s="125"/>
      <c r="CP1189" s="125"/>
      <c r="CQ1189" s="125"/>
    </row>
    <row r="1190" spans="1:95">
      <c r="A1190" s="378" t="s">
        <v>3399</v>
      </c>
      <c r="B1190" s="379"/>
      <c r="C1190" s="379"/>
      <c r="D1190" s="379"/>
      <c r="E1190" s="379"/>
    </row>
    <row r="1191" spans="1:95" s="134" customFormat="1" ht="93.75">
      <c r="A1191" s="135" t="s">
        <v>3400</v>
      </c>
      <c r="B1191" s="142" t="s">
        <v>3401</v>
      </c>
      <c r="C1191" s="139" t="s">
        <v>1420</v>
      </c>
      <c r="D1191" s="138">
        <v>1914.4999999999998</v>
      </c>
      <c r="E1191" s="138">
        <v>2188</v>
      </c>
      <c r="F1191" s="123"/>
      <c r="G1191" s="124"/>
      <c r="H1191" s="124"/>
      <c r="I1191" s="124"/>
      <c r="J1191" s="124"/>
      <c r="K1191" s="124"/>
      <c r="L1191" s="124"/>
      <c r="M1191" s="124"/>
      <c r="N1191" s="124"/>
      <c r="O1191" s="124"/>
      <c r="P1191" s="124"/>
      <c r="Q1191" s="124"/>
      <c r="R1191" s="124"/>
      <c r="S1191" s="124"/>
      <c r="T1191" s="124"/>
      <c r="U1191" s="124"/>
      <c r="V1191" s="124"/>
      <c r="W1191" s="124"/>
      <c r="X1191" s="124"/>
      <c r="Y1191" s="124"/>
      <c r="Z1191" s="124"/>
      <c r="AA1191" s="125"/>
      <c r="AB1191" s="125"/>
      <c r="AC1191" s="125"/>
      <c r="AD1191" s="125"/>
      <c r="AE1191" s="125"/>
      <c r="AF1191" s="125"/>
      <c r="AG1191" s="125"/>
      <c r="AH1191" s="125"/>
      <c r="AI1191" s="125"/>
      <c r="AJ1191" s="125"/>
      <c r="AK1191" s="125"/>
      <c r="AL1191" s="125"/>
      <c r="AM1191" s="125"/>
      <c r="AN1191" s="125"/>
      <c r="AO1191" s="125"/>
      <c r="AP1191" s="125"/>
      <c r="AQ1191" s="125"/>
      <c r="AR1191" s="125"/>
      <c r="AS1191" s="125"/>
      <c r="AT1191" s="125"/>
      <c r="AU1191" s="125"/>
      <c r="AV1191" s="125"/>
      <c r="AW1191" s="125"/>
      <c r="AX1191" s="125"/>
      <c r="AY1191" s="125"/>
      <c r="AZ1191" s="125"/>
      <c r="BA1191" s="125"/>
      <c r="BB1191" s="125"/>
      <c r="BC1191" s="125"/>
      <c r="BD1191" s="125"/>
      <c r="BE1191" s="125"/>
      <c r="BF1191" s="125"/>
      <c r="BG1191" s="125"/>
      <c r="BH1191" s="125"/>
      <c r="BI1191" s="125"/>
      <c r="BJ1191" s="125"/>
      <c r="BK1191" s="125"/>
      <c r="BL1191" s="125"/>
      <c r="BM1191" s="125"/>
      <c r="BN1191" s="125"/>
      <c r="BO1191" s="125"/>
      <c r="BP1191" s="125"/>
      <c r="BQ1191" s="125"/>
      <c r="BR1191" s="125"/>
      <c r="BS1191" s="125"/>
      <c r="BT1191" s="125"/>
      <c r="BU1191" s="125"/>
      <c r="BV1191" s="125"/>
      <c r="BW1191" s="125"/>
      <c r="BX1191" s="125"/>
      <c r="BY1191" s="125"/>
      <c r="BZ1191" s="125"/>
      <c r="CA1191" s="125"/>
      <c r="CB1191" s="125"/>
      <c r="CC1191" s="125"/>
      <c r="CD1191" s="125"/>
      <c r="CE1191" s="125"/>
      <c r="CF1191" s="125"/>
      <c r="CG1191" s="125"/>
      <c r="CH1191" s="125"/>
      <c r="CI1191" s="125"/>
      <c r="CJ1191" s="125"/>
      <c r="CK1191" s="125"/>
      <c r="CL1191" s="125"/>
      <c r="CM1191" s="125"/>
      <c r="CN1191" s="125"/>
      <c r="CO1191" s="125"/>
      <c r="CP1191" s="125"/>
      <c r="CQ1191" s="125"/>
    </row>
    <row r="1192" spans="1:95">
      <c r="A1192" s="378" t="s">
        <v>3402</v>
      </c>
      <c r="B1192" s="379"/>
      <c r="C1192" s="379"/>
      <c r="D1192" s="379"/>
      <c r="E1192" s="379"/>
    </row>
    <row r="1193" spans="1:95">
      <c r="A1193" s="135" t="s">
        <v>3403</v>
      </c>
      <c r="B1193" s="136" t="s">
        <v>3404</v>
      </c>
      <c r="C1193" s="159" t="s">
        <v>1420</v>
      </c>
      <c r="D1193" s="138">
        <v>2050</v>
      </c>
      <c r="E1193" s="138">
        <v>2340</v>
      </c>
    </row>
    <row r="1194" spans="1:95">
      <c r="A1194" s="135" t="s">
        <v>3405</v>
      </c>
      <c r="B1194" s="136" t="s">
        <v>3406</v>
      </c>
      <c r="C1194" s="159" t="s">
        <v>1420</v>
      </c>
      <c r="D1194" s="138">
        <v>2043.9999999999998</v>
      </c>
      <c r="E1194" s="138">
        <v>2336</v>
      </c>
    </row>
    <row r="1195" spans="1:95">
      <c r="A1195" s="135" t="s">
        <v>3407</v>
      </c>
      <c r="B1195" s="136" t="s">
        <v>3408</v>
      </c>
      <c r="C1195" s="159" t="s">
        <v>1420</v>
      </c>
      <c r="D1195" s="138">
        <v>2043.9999999999998</v>
      </c>
      <c r="E1195" s="138">
        <v>2336</v>
      </c>
    </row>
    <row r="1196" spans="1:95" ht="37.5">
      <c r="A1196" s="135" t="s">
        <v>3409</v>
      </c>
      <c r="B1196" s="136" t="s">
        <v>3410</v>
      </c>
      <c r="C1196" s="159" t="s">
        <v>1420</v>
      </c>
      <c r="D1196" s="138">
        <v>760</v>
      </c>
      <c r="E1196" s="138">
        <v>855</v>
      </c>
    </row>
    <row r="1197" spans="1:95" s="134" customFormat="1">
      <c r="A1197" s="135" t="s">
        <v>3411</v>
      </c>
      <c r="B1197" s="136" t="s">
        <v>3412</v>
      </c>
      <c r="C1197" s="159" t="s">
        <v>1420</v>
      </c>
      <c r="D1197" s="138">
        <v>1868.9999999999998</v>
      </c>
      <c r="E1197" s="138">
        <v>2136</v>
      </c>
      <c r="F1197" s="123"/>
      <c r="G1197" s="124"/>
      <c r="H1197" s="124"/>
      <c r="I1197" s="124"/>
      <c r="J1197" s="124"/>
      <c r="K1197" s="124"/>
      <c r="L1197" s="124"/>
      <c r="M1197" s="124"/>
      <c r="N1197" s="124"/>
      <c r="O1197" s="124"/>
      <c r="P1197" s="124"/>
      <c r="Q1197" s="124"/>
      <c r="R1197" s="124"/>
      <c r="S1197" s="124"/>
      <c r="T1197" s="124"/>
      <c r="U1197" s="124"/>
      <c r="V1197" s="124"/>
      <c r="W1197" s="124"/>
      <c r="X1197" s="124"/>
      <c r="Y1197" s="124"/>
      <c r="Z1197" s="124"/>
      <c r="AA1197" s="125"/>
      <c r="AB1197" s="125"/>
      <c r="AC1197" s="125"/>
      <c r="AD1197" s="125"/>
      <c r="AE1197" s="125"/>
      <c r="AF1197" s="125"/>
      <c r="AG1197" s="125"/>
      <c r="AH1197" s="125"/>
      <c r="AI1197" s="125"/>
      <c r="AJ1197" s="125"/>
      <c r="AK1197" s="125"/>
      <c r="AL1197" s="125"/>
      <c r="AM1197" s="125"/>
      <c r="AN1197" s="125"/>
      <c r="AO1197" s="125"/>
      <c r="AP1197" s="125"/>
      <c r="AQ1197" s="125"/>
      <c r="AR1197" s="125"/>
      <c r="AS1197" s="125"/>
      <c r="AT1197" s="125"/>
      <c r="AU1197" s="125"/>
      <c r="AV1197" s="125"/>
      <c r="AW1197" s="125"/>
      <c r="AX1197" s="125"/>
      <c r="AY1197" s="125"/>
      <c r="AZ1197" s="125"/>
      <c r="BA1197" s="125"/>
      <c r="BB1197" s="125"/>
      <c r="BC1197" s="125"/>
      <c r="BD1197" s="125"/>
      <c r="BE1197" s="125"/>
      <c r="BF1197" s="125"/>
      <c r="BG1197" s="125"/>
      <c r="BH1197" s="125"/>
      <c r="BI1197" s="125"/>
      <c r="BJ1197" s="125"/>
      <c r="BK1197" s="125"/>
      <c r="BL1197" s="125"/>
      <c r="BM1197" s="125"/>
      <c r="BN1197" s="125"/>
      <c r="BO1197" s="125"/>
      <c r="BP1197" s="125"/>
      <c r="BQ1197" s="125"/>
      <c r="BR1197" s="125"/>
      <c r="BS1197" s="125"/>
      <c r="BT1197" s="125"/>
      <c r="BU1197" s="125"/>
      <c r="BV1197" s="125"/>
      <c r="BW1197" s="125"/>
      <c r="BX1197" s="125"/>
      <c r="BY1197" s="125"/>
      <c r="BZ1197" s="125"/>
      <c r="CA1197" s="125"/>
      <c r="CB1197" s="125"/>
      <c r="CC1197" s="125"/>
      <c r="CD1197" s="125"/>
      <c r="CE1197" s="125"/>
      <c r="CF1197" s="125"/>
      <c r="CG1197" s="125"/>
      <c r="CH1197" s="125"/>
      <c r="CI1197" s="125"/>
      <c r="CJ1197" s="125"/>
      <c r="CK1197" s="125"/>
      <c r="CL1197" s="125"/>
      <c r="CM1197" s="125"/>
      <c r="CN1197" s="125"/>
      <c r="CO1197" s="125"/>
      <c r="CP1197" s="125"/>
      <c r="CQ1197" s="125"/>
    </row>
    <row r="1198" spans="1:95">
      <c r="A1198" s="378" t="s">
        <v>3413</v>
      </c>
      <c r="B1198" s="379"/>
      <c r="C1198" s="379"/>
      <c r="D1198" s="379"/>
      <c r="E1198" s="379"/>
    </row>
    <row r="1199" spans="1:95" ht="168.75">
      <c r="A1199" s="135" t="s">
        <v>3414</v>
      </c>
      <c r="B1199" s="136" t="s">
        <v>3415</v>
      </c>
      <c r="C1199" s="139" t="s">
        <v>1431</v>
      </c>
      <c r="D1199" s="138">
        <v>1825</v>
      </c>
      <c r="E1199" s="138">
        <v>2085</v>
      </c>
    </row>
    <row r="1200" spans="1:95" ht="150">
      <c r="A1200" s="135" t="s">
        <v>3416</v>
      </c>
      <c r="B1200" s="136" t="s">
        <v>3417</v>
      </c>
      <c r="C1200" s="139" t="s">
        <v>1431</v>
      </c>
      <c r="D1200" s="138">
        <v>6058.5</v>
      </c>
      <c r="E1200" s="138">
        <v>6924</v>
      </c>
    </row>
    <row r="1201" spans="1:95" ht="150">
      <c r="A1201" s="135" t="s">
        <v>3418</v>
      </c>
      <c r="B1201" s="136" t="s">
        <v>3419</v>
      </c>
      <c r="C1201" s="139" t="s">
        <v>1431</v>
      </c>
      <c r="D1201" s="138">
        <v>6058.5</v>
      </c>
      <c r="E1201" s="138">
        <v>6924</v>
      </c>
    </row>
    <row r="1202" spans="1:95" ht="150">
      <c r="A1202" s="135" t="s">
        <v>3420</v>
      </c>
      <c r="B1202" s="136" t="s">
        <v>3421</v>
      </c>
      <c r="C1202" s="139" t="s">
        <v>1431</v>
      </c>
      <c r="D1202" s="138">
        <v>2043.9999999999998</v>
      </c>
      <c r="E1202" s="138">
        <v>2336</v>
      </c>
    </row>
    <row r="1203" spans="1:95" s="134" customFormat="1">
      <c r="A1203" s="135" t="s">
        <v>3422</v>
      </c>
      <c r="B1203" s="140" t="s">
        <v>3423</v>
      </c>
      <c r="C1203" s="139" t="s">
        <v>1420</v>
      </c>
      <c r="D1203" s="138">
        <v>958.99999999999989</v>
      </c>
      <c r="E1203" s="138">
        <v>1096</v>
      </c>
      <c r="F1203" s="123"/>
      <c r="G1203" s="124"/>
      <c r="H1203" s="124"/>
      <c r="I1203" s="124"/>
      <c r="J1203" s="124"/>
      <c r="K1203" s="124"/>
      <c r="L1203" s="124"/>
      <c r="M1203" s="124"/>
      <c r="N1203" s="124"/>
      <c r="O1203" s="124"/>
      <c r="P1203" s="124"/>
      <c r="Q1203" s="124"/>
      <c r="R1203" s="124"/>
      <c r="S1203" s="124"/>
      <c r="T1203" s="124"/>
      <c r="U1203" s="124"/>
      <c r="V1203" s="124"/>
      <c r="W1203" s="124"/>
      <c r="X1203" s="124"/>
      <c r="Y1203" s="124"/>
      <c r="Z1203" s="124"/>
      <c r="AA1203" s="125"/>
      <c r="AB1203" s="125"/>
      <c r="AC1203" s="125"/>
      <c r="AD1203" s="125"/>
      <c r="AE1203" s="125"/>
      <c r="AF1203" s="125"/>
      <c r="AG1203" s="125"/>
      <c r="AH1203" s="125"/>
      <c r="AI1203" s="125"/>
      <c r="AJ1203" s="125"/>
      <c r="AK1203" s="125"/>
      <c r="AL1203" s="125"/>
      <c r="AM1203" s="125"/>
      <c r="AN1203" s="125"/>
      <c r="AO1203" s="125"/>
      <c r="AP1203" s="125"/>
      <c r="AQ1203" s="125"/>
      <c r="AR1203" s="125"/>
      <c r="AS1203" s="125"/>
      <c r="AT1203" s="125"/>
      <c r="AU1203" s="125"/>
      <c r="AV1203" s="125"/>
      <c r="AW1203" s="125"/>
      <c r="AX1203" s="125"/>
      <c r="AY1203" s="125"/>
      <c r="AZ1203" s="125"/>
      <c r="BA1203" s="125"/>
      <c r="BB1203" s="125"/>
      <c r="BC1203" s="125"/>
      <c r="BD1203" s="125"/>
      <c r="BE1203" s="125"/>
      <c r="BF1203" s="125"/>
      <c r="BG1203" s="125"/>
      <c r="BH1203" s="125"/>
      <c r="BI1203" s="125"/>
      <c r="BJ1203" s="125"/>
      <c r="BK1203" s="125"/>
      <c r="BL1203" s="125"/>
      <c r="BM1203" s="125"/>
      <c r="BN1203" s="125"/>
      <c r="BO1203" s="125"/>
      <c r="BP1203" s="125"/>
      <c r="BQ1203" s="125"/>
      <c r="BR1203" s="125"/>
      <c r="BS1203" s="125"/>
      <c r="BT1203" s="125"/>
      <c r="BU1203" s="125"/>
      <c r="BV1203" s="125"/>
      <c r="BW1203" s="125"/>
      <c r="BX1203" s="125"/>
      <c r="BY1203" s="125"/>
      <c r="BZ1203" s="125"/>
      <c r="CA1203" s="125"/>
      <c r="CB1203" s="125"/>
      <c r="CC1203" s="125"/>
      <c r="CD1203" s="125"/>
      <c r="CE1203" s="125"/>
      <c r="CF1203" s="125"/>
      <c r="CG1203" s="125"/>
      <c r="CH1203" s="125"/>
      <c r="CI1203" s="125"/>
      <c r="CJ1203" s="125"/>
      <c r="CK1203" s="125"/>
      <c r="CL1203" s="125"/>
      <c r="CM1203" s="125"/>
      <c r="CN1203" s="125"/>
      <c r="CO1203" s="125"/>
      <c r="CP1203" s="125"/>
      <c r="CQ1203" s="125"/>
    </row>
    <row r="1204" spans="1:95">
      <c r="A1204" s="378" t="s">
        <v>3424</v>
      </c>
      <c r="B1204" s="379"/>
      <c r="C1204" s="379"/>
      <c r="D1204" s="379"/>
      <c r="E1204" s="379"/>
    </row>
    <row r="1205" spans="1:95" ht="37.5">
      <c r="A1205" s="135" t="s">
        <v>3425</v>
      </c>
      <c r="B1205" s="136" t="s">
        <v>3426</v>
      </c>
      <c r="C1205" s="139" t="s">
        <v>1431</v>
      </c>
      <c r="D1205" s="138">
        <v>9212</v>
      </c>
      <c r="E1205" s="138">
        <v>10528</v>
      </c>
    </row>
    <row r="1206" spans="1:95" ht="37.5">
      <c r="A1206" s="135" t="s">
        <v>3427</v>
      </c>
      <c r="B1206" s="136" t="s">
        <v>3428</v>
      </c>
      <c r="C1206" s="139" t="s">
        <v>1431</v>
      </c>
      <c r="D1206" s="138">
        <v>7391.9999999999991</v>
      </c>
      <c r="E1206" s="138">
        <v>8448</v>
      </c>
    </row>
    <row r="1207" spans="1:95" ht="37.5">
      <c r="A1207" s="135" t="s">
        <v>3429</v>
      </c>
      <c r="B1207" s="136" t="s">
        <v>3430</v>
      </c>
      <c r="C1207" s="139" t="s">
        <v>1431</v>
      </c>
      <c r="D1207" s="138">
        <v>1680</v>
      </c>
      <c r="E1207" s="138">
        <v>1920</v>
      </c>
    </row>
    <row r="1208" spans="1:95" ht="56.25">
      <c r="A1208" s="135" t="s">
        <v>3431</v>
      </c>
      <c r="B1208" s="136" t="s">
        <v>3432</v>
      </c>
      <c r="C1208" s="139" t="s">
        <v>1431</v>
      </c>
      <c r="D1208" s="138">
        <v>2295</v>
      </c>
      <c r="E1208" s="138">
        <v>2620</v>
      </c>
    </row>
    <row r="1209" spans="1:95" ht="37.5">
      <c r="A1209" s="135" t="s">
        <v>3433</v>
      </c>
      <c r="B1209" s="136" t="s">
        <v>3434</v>
      </c>
      <c r="C1209" s="139" t="s">
        <v>1431</v>
      </c>
      <c r="D1209" s="138">
        <v>2170</v>
      </c>
      <c r="E1209" s="138">
        <v>2480</v>
      </c>
    </row>
    <row r="1210" spans="1:95" ht="75">
      <c r="A1210" s="135" t="s">
        <v>3435</v>
      </c>
      <c r="B1210" s="136" t="s">
        <v>3436</v>
      </c>
      <c r="C1210" s="139" t="s">
        <v>1431</v>
      </c>
      <c r="D1210" s="138">
        <v>3840</v>
      </c>
      <c r="E1210" s="138">
        <v>4380</v>
      </c>
    </row>
    <row r="1211" spans="1:95" ht="56.25">
      <c r="A1211" s="135" t="s">
        <v>3437</v>
      </c>
      <c r="B1211" s="136" t="s">
        <v>3438</v>
      </c>
      <c r="C1211" s="139" t="s">
        <v>1431</v>
      </c>
      <c r="D1211" s="138">
        <v>2600.5</v>
      </c>
      <c r="E1211" s="138">
        <v>2972</v>
      </c>
    </row>
    <row r="1212" spans="1:95" ht="37.5">
      <c r="A1212" s="135" t="s">
        <v>3439</v>
      </c>
      <c r="B1212" s="136" t="s">
        <v>3440</v>
      </c>
      <c r="C1212" s="139" t="s">
        <v>1431</v>
      </c>
      <c r="D1212" s="138">
        <v>2700</v>
      </c>
      <c r="E1212" s="138">
        <v>3090</v>
      </c>
    </row>
    <row r="1213" spans="1:95" ht="37.5">
      <c r="A1213" s="135" t="s">
        <v>3441</v>
      </c>
      <c r="B1213" s="136" t="s">
        <v>3442</v>
      </c>
      <c r="C1213" s="139" t="s">
        <v>1431</v>
      </c>
      <c r="D1213" s="138">
        <v>805</v>
      </c>
      <c r="E1213" s="138">
        <v>920</v>
      </c>
    </row>
    <row r="1214" spans="1:95">
      <c r="A1214" s="135" t="s">
        <v>3443</v>
      </c>
      <c r="B1214" s="136" t="s">
        <v>3444</v>
      </c>
      <c r="C1214" s="139" t="s">
        <v>1431</v>
      </c>
      <c r="D1214" s="138">
        <v>2435</v>
      </c>
      <c r="E1214" s="138">
        <v>2785</v>
      </c>
    </row>
    <row r="1215" spans="1:95" ht="56.25">
      <c r="A1215" s="151" t="s">
        <v>3445</v>
      </c>
      <c r="B1215" s="136" t="s">
        <v>3446</v>
      </c>
      <c r="C1215" s="139" t="s">
        <v>1431</v>
      </c>
      <c r="D1215" s="138">
        <v>2480</v>
      </c>
      <c r="E1215" s="138">
        <v>2840</v>
      </c>
    </row>
    <row r="1216" spans="1:95" ht="56.25">
      <c r="A1216" s="135" t="s">
        <v>3447</v>
      </c>
      <c r="B1216" s="136" t="s">
        <v>3448</v>
      </c>
      <c r="C1216" s="139" t="s">
        <v>1823</v>
      </c>
      <c r="D1216" s="138">
        <v>1281</v>
      </c>
      <c r="E1216" s="138">
        <v>1464</v>
      </c>
    </row>
    <row r="1217" spans="1:95" ht="56.25">
      <c r="A1217" s="135" t="s">
        <v>3449</v>
      </c>
      <c r="B1217" s="136" t="s">
        <v>3450</v>
      </c>
      <c r="C1217" s="139" t="s">
        <v>1431</v>
      </c>
      <c r="D1217" s="138">
        <v>775</v>
      </c>
      <c r="E1217" s="138">
        <v>885</v>
      </c>
    </row>
    <row r="1218" spans="1:95" ht="56.25">
      <c r="A1218" s="135" t="s">
        <v>3451</v>
      </c>
      <c r="B1218" s="136" t="s">
        <v>3452</v>
      </c>
      <c r="C1218" s="139" t="s">
        <v>1431</v>
      </c>
      <c r="D1218" s="138">
        <v>540</v>
      </c>
      <c r="E1218" s="138">
        <v>615</v>
      </c>
    </row>
    <row r="1219" spans="1:95" ht="243.75">
      <c r="A1219" s="135" t="s">
        <v>3453</v>
      </c>
      <c r="B1219" s="136" t="s">
        <v>3454</v>
      </c>
      <c r="C1219" s="139" t="s">
        <v>1431</v>
      </c>
      <c r="D1219" s="138">
        <v>4084.4999999999995</v>
      </c>
      <c r="E1219" s="138">
        <v>4670</v>
      </c>
    </row>
    <row r="1220" spans="1:95" ht="375">
      <c r="A1220" s="135" t="s">
        <v>3455</v>
      </c>
      <c r="B1220" s="136" t="s">
        <v>3456</v>
      </c>
      <c r="C1220" s="139" t="s">
        <v>1431</v>
      </c>
      <c r="D1220" s="138">
        <v>4515</v>
      </c>
      <c r="E1220" s="138">
        <v>5155</v>
      </c>
    </row>
    <row r="1221" spans="1:95">
      <c r="A1221" s="378" t="s">
        <v>3457</v>
      </c>
      <c r="B1221" s="379"/>
      <c r="C1221" s="379"/>
      <c r="D1221" s="379"/>
      <c r="E1221" s="379"/>
    </row>
    <row r="1222" spans="1:95" s="134" customFormat="1" ht="37.5">
      <c r="A1222" s="135" t="s">
        <v>3458</v>
      </c>
      <c r="B1222" s="136" t="s">
        <v>3459</v>
      </c>
      <c r="C1222" s="139" t="s">
        <v>1431</v>
      </c>
      <c r="D1222" s="138">
        <v>2500</v>
      </c>
      <c r="E1222" s="138">
        <v>2860</v>
      </c>
      <c r="F1222" s="123"/>
      <c r="G1222" s="124"/>
      <c r="H1222" s="124"/>
      <c r="I1222" s="124"/>
      <c r="J1222" s="124"/>
      <c r="K1222" s="124"/>
      <c r="L1222" s="124"/>
      <c r="M1222" s="124"/>
      <c r="N1222" s="124"/>
      <c r="O1222" s="124"/>
      <c r="P1222" s="124"/>
      <c r="Q1222" s="124"/>
      <c r="R1222" s="124"/>
      <c r="S1222" s="124"/>
      <c r="T1222" s="124"/>
      <c r="U1222" s="124"/>
      <c r="V1222" s="124"/>
      <c r="W1222" s="124"/>
      <c r="X1222" s="124"/>
      <c r="Y1222" s="124"/>
      <c r="Z1222" s="124"/>
      <c r="AA1222" s="125"/>
      <c r="AB1222" s="125"/>
      <c r="AC1222" s="125"/>
      <c r="AD1222" s="125"/>
      <c r="AE1222" s="125"/>
      <c r="AF1222" s="125"/>
      <c r="AG1222" s="125"/>
      <c r="AH1222" s="125"/>
      <c r="AI1222" s="125"/>
      <c r="AJ1222" s="125"/>
      <c r="AK1222" s="125"/>
      <c r="AL1222" s="125"/>
      <c r="AM1222" s="125"/>
      <c r="AN1222" s="125"/>
      <c r="AO1222" s="125"/>
      <c r="AP1222" s="125"/>
      <c r="AQ1222" s="125"/>
      <c r="AR1222" s="125"/>
      <c r="AS1222" s="125"/>
      <c r="AT1222" s="125"/>
      <c r="AU1222" s="125"/>
      <c r="AV1222" s="125"/>
      <c r="AW1222" s="125"/>
      <c r="AX1222" s="125"/>
      <c r="AY1222" s="125"/>
      <c r="AZ1222" s="125"/>
      <c r="BA1222" s="125"/>
      <c r="BB1222" s="125"/>
      <c r="BC1222" s="125"/>
      <c r="BD1222" s="125"/>
      <c r="BE1222" s="125"/>
      <c r="BF1222" s="125"/>
      <c r="BG1222" s="125"/>
      <c r="BH1222" s="125"/>
      <c r="BI1222" s="125"/>
      <c r="BJ1222" s="125"/>
      <c r="BK1222" s="125"/>
      <c r="BL1222" s="125"/>
      <c r="BM1222" s="125"/>
      <c r="BN1222" s="125"/>
      <c r="BO1222" s="125"/>
      <c r="BP1222" s="125"/>
      <c r="BQ1222" s="125"/>
      <c r="BR1222" s="125"/>
      <c r="BS1222" s="125"/>
      <c r="BT1222" s="125"/>
      <c r="BU1222" s="125"/>
      <c r="BV1222" s="125"/>
      <c r="BW1222" s="125"/>
      <c r="BX1222" s="125"/>
      <c r="BY1222" s="125"/>
      <c r="BZ1222" s="125"/>
      <c r="CA1222" s="125"/>
      <c r="CB1222" s="125"/>
      <c r="CC1222" s="125"/>
      <c r="CD1222" s="125"/>
      <c r="CE1222" s="125"/>
      <c r="CF1222" s="125"/>
      <c r="CG1222" s="125"/>
      <c r="CH1222" s="125"/>
      <c r="CI1222" s="125"/>
      <c r="CJ1222" s="125"/>
      <c r="CK1222" s="125"/>
      <c r="CL1222" s="125"/>
      <c r="CM1222" s="125"/>
      <c r="CN1222" s="125"/>
      <c r="CO1222" s="125"/>
      <c r="CP1222" s="125"/>
      <c r="CQ1222" s="125"/>
    </row>
    <row r="1223" spans="1:95">
      <c r="A1223" s="378" t="s">
        <v>3460</v>
      </c>
      <c r="B1223" s="379"/>
      <c r="C1223" s="379"/>
      <c r="D1223" s="379"/>
      <c r="E1223" s="379"/>
    </row>
    <row r="1224" spans="1:95" ht="131.25">
      <c r="A1224" s="135" t="s">
        <v>3461</v>
      </c>
      <c r="B1224" s="142" t="s">
        <v>3462</v>
      </c>
      <c r="C1224" s="137" t="s">
        <v>1431</v>
      </c>
      <c r="D1224" s="138">
        <v>4024.9999999999995</v>
      </c>
      <c r="E1224" s="138">
        <v>4600</v>
      </c>
    </row>
    <row r="1225" spans="1:95" ht="112.5">
      <c r="A1225" s="135" t="s">
        <v>3463</v>
      </c>
      <c r="B1225" s="142" t="s">
        <v>3464</v>
      </c>
      <c r="C1225" s="137" t="s">
        <v>1431</v>
      </c>
      <c r="D1225" s="138">
        <v>3655</v>
      </c>
      <c r="E1225" s="138">
        <v>4175</v>
      </c>
    </row>
    <row r="1226" spans="1:95" ht="168.75">
      <c r="A1226" s="135" t="s">
        <v>3465</v>
      </c>
      <c r="B1226" s="142" t="s">
        <v>3466</v>
      </c>
      <c r="C1226" s="137" t="s">
        <v>1431</v>
      </c>
      <c r="D1226" s="138">
        <v>4640</v>
      </c>
      <c r="E1226" s="138">
        <v>5300</v>
      </c>
    </row>
    <row r="1227" spans="1:95" ht="112.5">
      <c r="A1227" s="135" t="s">
        <v>3467</v>
      </c>
      <c r="B1227" s="142" t="s">
        <v>3468</v>
      </c>
      <c r="C1227" s="137" t="s">
        <v>1431</v>
      </c>
      <c r="D1227" s="138">
        <v>3655</v>
      </c>
      <c r="E1227" s="138">
        <v>4175</v>
      </c>
    </row>
    <row r="1228" spans="1:95" ht="150">
      <c r="A1228" s="135" t="s">
        <v>3469</v>
      </c>
      <c r="B1228" s="142" t="s">
        <v>3470</v>
      </c>
      <c r="C1228" s="137" t="s">
        <v>1431</v>
      </c>
      <c r="D1228" s="138">
        <v>4400</v>
      </c>
      <c r="E1228" s="138">
        <v>5020</v>
      </c>
    </row>
    <row r="1229" spans="1:95" s="134" customFormat="1" ht="112.5">
      <c r="A1229" s="135" t="s">
        <v>3471</v>
      </c>
      <c r="B1229" s="142" t="s">
        <v>3472</v>
      </c>
      <c r="C1229" s="137" t="s">
        <v>1431</v>
      </c>
      <c r="D1229" s="138">
        <v>3653.9999999999995</v>
      </c>
      <c r="E1229" s="138">
        <v>4176</v>
      </c>
      <c r="F1229" s="123"/>
      <c r="G1229" s="124"/>
      <c r="H1229" s="124"/>
      <c r="I1229" s="124"/>
      <c r="J1229" s="124"/>
      <c r="K1229" s="124"/>
      <c r="L1229" s="124"/>
      <c r="M1229" s="124"/>
      <c r="N1229" s="124"/>
      <c r="O1229" s="124"/>
      <c r="P1229" s="124"/>
      <c r="Q1229" s="124"/>
      <c r="R1229" s="124"/>
      <c r="S1229" s="124"/>
      <c r="T1229" s="124"/>
      <c r="U1229" s="124"/>
      <c r="V1229" s="124"/>
      <c r="W1229" s="124"/>
      <c r="X1229" s="124"/>
      <c r="Y1229" s="124"/>
      <c r="Z1229" s="124"/>
      <c r="AA1229" s="125"/>
      <c r="AB1229" s="125"/>
      <c r="AC1229" s="125"/>
      <c r="AD1229" s="125"/>
      <c r="AE1229" s="125"/>
      <c r="AF1229" s="125"/>
      <c r="AG1229" s="125"/>
      <c r="AH1229" s="125"/>
      <c r="AI1229" s="125"/>
      <c r="AJ1229" s="125"/>
      <c r="AK1229" s="125"/>
      <c r="AL1229" s="125"/>
      <c r="AM1229" s="125"/>
      <c r="AN1229" s="125"/>
      <c r="AO1229" s="125"/>
      <c r="AP1229" s="125"/>
      <c r="AQ1229" s="125"/>
      <c r="AR1229" s="125"/>
      <c r="AS1229" s="125"/>
      <c r="AT1229" s="125"/>
      <c r="AU1229" s="125"/>
      <c r="AV1229" s="125"/>
      <c r="AW1229" s="125"/>
      <c r="AX1229" s="125"/>
      <c r="AY1229" s="125"/>
      <c r="AZ1229" s="125"/>
      <c r="BA1229" s="125"/>
      <c r="BB1229" s="125"/>
      <c r="BC1229" s="125"/>
      <c r="BD1229" s="125"/>
      <c r="BE1229" s="125"/>
      <c r="BF1229" s="125"/>
      <c r="BG1229" s="125"/>
      <c r="BH1229" s="125"/>
      <c r="BI1229" s="125"/>
      <c r="BJ1229" s="125"/>
      <c r="BK1229" s="125"/>
      <c r="BL1229" s="125"/>
      <c r="BM1229" s="125"/>
      <c r="BN1229" s="125"/>
      <c r="BO1229" s="125"/>
      <c r="BP1229" s="125"/>
      <c r="BQ1229" s="125"/>
      <c r="BR1229" s="125"/>
      <c r="BS1229" s="125"/>
      <c r="BT1229" s="125"/>
      <c r="BU1229" s="125"/>
      <c r="BV1229" s="125"/>
      <c r="BW1229" s="125"/>
      <c r="BX1229" s="125"/>
      <c r="BY1229" s="125"/>
      <c r="BZ1229" s="125"/>
      <c r="CA1229" s="125"/>
      <c r="CB1229" s="125"/>
      <c r="CC1229" s="125"/>
      <c r="CD1229" s="125"/>
      <c r="CE1229" s="125"/>
      <c r="CF1229" s="125"/>
      <c r="CG1229" s="125"/>
      <c r="CH1229" s="125"/>
      <c r="CI1229" s="125"/>
      <c r="CJ1229" s="125"/>
      <c r="CK1229" s="125"/>
      <c r="CL1229" s="125"/>
      <c r="CM1229" s="125"/>
      <c r="CN1229" s="125"/>
      <c r="CO1229" s="125"/>
      <c r="CP1229" s="125"/>
      <c r="CQ1229" s="125"/>
    </row>
    <row r="1230" spans="1:95">
      <c r="A1230" s="378" t="s">
        <v>3473</v>
      </c>
      <c r="B1230" s="379"/>
      <c r="C1230" s="379"/>
      <c r="D1230" s="379"/>
      <c r="E1230" s="379"/>
    </row>
    <row r="1231" spans="1:95" ht="37.5">
      <c r="A1231" s="135" t="s">
        <v>3474</v>
      </c>
      <c r="B1231" s="136" t="s">
        <v>3475</v>
      </c>
      <c r="C1231" s="139" t="s">
        <v>1431</v>
      </c>
      <c r="D1231" s="138">
        <v>4073.9999999999995</v>
      </c>
      <c r="E1231" s="138">
        <v>4656</v>
      </c>
    </row>
    <row r="1232" spans="1:95" ht="37.5">
      <c r="A1232" s="135" t="s">
        <v>3476</v>
      </c>
      <c r="B1232" s="136" t="s">
        <v>3477</v>
      </c>
      <c r="C1232" s="139" t="s">
        <v>1431</v>
      </c>
      <c r="D1232" s="138">
        <v>1197</v>
      </c>
      <c r="E1232" s="138">
        <v>1368</v>
      </c>
    </row>
    <row r="1233" spans="1:95" ht="37.5">
      <c r="A1233" s="135" t="s">
        <v>3478</v>
      </c>
      <c r="B1233" s="136" t="s">
        <v>3479</v>
      </c>
      <c r="C1233" s="139" t="s">
        <v>1431</v>
      </c>
      <c r="D1233" s="138">
        <v>1197</v>
      </c>
      <c r="E1233" s="138">
        <v>1368</v>
      </c>
    </row>
    <row r="1234" spans="1:95" ht="37.5">
      <c r="A1234" s="135" t="s">
        <v>3480</v>
      </c>
      <c r="B1234" s="136" t="s">
        <v>3481</v>
      </c>
      <c r="C1234" s="139" t="s">
        <v>1431</v>
      </c>
      <c r="D1234" s="138">
        <v>1197</v>
      </c>
      <c r="E1234" s="138">
        <v>1368</v>
      </c>
    </row>
    <row r="1235" spans="1:95">
      <c r="A1235" s="135" t="s">
        <v>3482</v>
      </c>
      <c r="B1235" s="136" t="s">
        <v>3483</v>
      </c>
      <c r="C1235" s="139" t="s">
        <v>1431</v>
      </c>
      <c r="D1235" s="138">
        <v>3034.5</v>
      </c>
      <c r="E1235" s="138">
        <v>3470</v>
      </c>
    </row>
    <row r="1236" spans="1:95">
      <c r="A1236" s="135" t="s">
        <v>3484</v>
      </c>
      <c r="B1236" s="136" t="s">
        <v>3485</v>
      </c>
      <c r="C1236" s="139" t="s">
        <v>1431</v>
      </c>
      <c r="D1236" s="138">
        <v>1547</v>
      </c>
      <c r="E1236" s="138">
        <v>1768</v>
      </c>
    </row>
    <row r="1237" spans="1:95" s="134" customFormat="1" ht="37.5">
      <c r="A1237" s="135" t="s">
        <v>3486</v>
      </c>
      <c r="B1237" s="142" t="s">
        <v>3487</v>
      </c>
      <c r="C1237" s="139" t="s">
        <v>1431</v>
      </c>
      <c r="D1237" s="138">
        <v>5300</v>
      </c>
      <c r="E1237" s="138">
        <v>6050</v>
      </c>
      <c r="F1237" s="123"/>
      <c r="G1237" s="124"/>
      <c r="H1237" s="124"/>
      <c r="I1237" s="124"/>
      <c r="J1237" s="124"/>
      <c r="K1237" s="124"/>
      <c r="L1237" s="124"/>
      <c r="M1237" s="124"/>
      <c r="N1237" s="124"/>
      <c r="O1237" s="124"/>
      <c r="P1237" s="124"/>
      <c r="Q1237" s="124"/>
      <c r="R1237" s="124"/>
      <c r="S1237" s="124"/>
      <c r="T1237" s="124"/>
      <c r="U1237" s="124"/>
      <c r="V1237" s="124"/>
      <c r="W1237" s="124"/>
      <c r="X1237" s="124"/>
      <c r="Y1237" s="124"/>
      <c r="Z1237" s="124"/>
      <c r="AA1237" s="125"/>
      <c r="AB1237" s="125"/>
      <c r="AC1237" s="125"/>
      <c r="AD1237" s="125"/>
      <c r="AE1237" s="125"/>
      <c r="AF1237" s="125"/>
      <c r="AG1237" s="125"/>
      <c r="AH1237" s="125"/>
      <c r="AI1237" s="125"/>
      <c r="AJ1237" s="125"/>
      <c r="AK1237" s="125"/>
      <c r="AL1237" s="125"/>
      <c r="AM1237" s="125"/>
      <c r="AN1237" s="125"/>
      <c r="AO1237" s="125"/>
      <c r="AP1237" s="125"/>
      <c r="AQ1237" s="125"/>
      <c r="AR1237" s="125"/>
      <c r="AS1237" s="125"/>
      <c r="AT1237" s="125"/>
      <c r="AU1237" s="125"/>
      <c r="AV1237" s="125"/>
      <c r="AW1237" s="125"/>
      <c r="AX1237" s="125"/>
      <c r="AY1237" s="125"/>
      <c r="AZ1237" s="125"/>
      <c r="BA1237" s="125"/>
      <c r="BB1237" s="125"/>
      <c r="BC1237" s="125"/>
      <c r="BD1237" s="125"/>
      <c r="BE1237" s="125"/>
      <c r="BF1237" s="125"/>
      <c r="BG1237" s="125"/>
      <c r="BH1237" s="125"/>
      <c r="BI1237" s="125"/>
      <c r="BJ1237" s="125"/>
      <c r="BK1237" s="125"/>
      <c r="BL1237" s="125"/>
      <c r="BM1237" s="125"/>
      <c r="BN1237" s="125"/>
      <c r="BO1237" s="125"/>
      <c r="BP1237" s="125"/>
      <c r="BQ1237" s="125"/>
      <c r="BR1237" s="125"/>
      <c r="BS1237" s="125"/>
      <c r="BT1237" s="125"/>
      <c r="BU1237" s="125"/>
      <c r="BV1237" s="125"/>
      <c r="BW1237" s="125"/>
      <c r="BX1237" s="125"/>
      <c r="BY1237" s="125"/>
      <c r="BZ1237" s="125"/>
      <c r="CA1237" s="125"/>
      <c r="CB1237" s="125"/>
      <c r="CC1237" s="125"/>
      <c r="CD1237" s="125"/>
      <c r="CE1237" s="125"/>
      <c r="CF1237" s="125"/>
      <c r="CG1237" s="125"/>
      <c r="CH1237" s="125"/>
      <c r="CI1237" s="125"/>
      <c r="CJ1237" s="125"/>
      <c r="CK1237" s="125"/>
      <c r="CL1237" s="125"/>
      <c r="CM1237" s="125"/>
      <c r="CN1237" s="125"/>
      <c r="CO1237" s="125"/>
      <c r="CP1237" s="125"/>
      <c r="CQ1237" s="125"/>
    </row>
    <row r="1238" spans="1:95">
      <c r="A1238" s="378" t="s">
        <v>3488</v>
      </c>
      <c r="B1238" s="379"/>
      <c r="C1238" s="379"/>
      <c r="D1238" s="379"/>
      <c r="E1238" s="379"/>
    </row>
    <row r="1239" spans="1:95">
      <c r="A1239" s="135" t="s">
        <v>3489</v>
      </c>
      <c r="B1239" s="142" t="s">
        <v>3490</v>
      </c>
      <c r="C1239" s="139" t="s">
        <v>1431</v>
      </c>
      <c r="D1239" s="138">
        <v>3870</v>
      </c>
      <c r="E1239" s="138">
        <v>4420</v>
      </c>
    </row>
    <row r="1240" spans="1:95">
      <c r="A1240" s="135" t="s">
        <v>3491</v>
      </c>
      <c r="B1240" s="142" t="s">
        <v>3492</v>
      </c>
      <c r="C1240" s="139" t="s">
        <v>1431</v>
      </c>
      <c r="D1240" s="138">
        <v>4110</v>
      </c>
      <c r="E1240" s="138">
        <v>4700</v>
      </c>
    </row>
    <row r="1241" spans="1:95" s="134" customFormat="1" ht="37.5">
      <c r="A1241" s="135" t="s">
        <v>3493</v>
      </c>
      <c r="B1241" s="140" t="s">
        <v>3494</v>
      </c>
      <c r="C1241" s="139" t="s">
        <v>1431</v>
      </c>
      <c r="D1241" s="138">
        <v>4889.5</v>
      </c>
      <c r="E1241" s="138">
        <v>5588</v>
      </c>
      <c r="F1241" s="123"/>
      <c r="G1241" s="124"/>
      <c r="H1241" s="124"/>
      <c r="I1241" s="124"/>
      <c r="J1241" s="124"/>
      <c r="K1241" s="124"/>
      <c r="L1241" s="124"/>
      <c r="M1241" s="124"/>
      <c r="N1241" s="124"/>
      <c r="O1241" s="124"/>
      <c r="P1241" s="124"/>
      <c r="Q1241" s="124"/>
      <c r="R1241" s="124"/>
      <c r="S1241" s="124"/>
      <c r="T1241" s="124"/>
      <c r="U1241" s="124"/>
      <c r="V1241" s="124"/>
      <c r="W1241" s="124"/>
      <c r="X1241" s="124"/>
      <c r="Y1241" s="124"/>
      <c r="Z1241" s="124"/>
      <c r="AA1241" s="125"/>
      <c r="AB1241" s="125"/>
      <c r="AC1241" s="125"/>
      <c r="AD1241" s="125"/>
      <c r="AE1241" s="125"/>
      <c r="AF1241" s="125"/>
      <c r="AG1241" s="125"/>
      <c r="AH1241" s="125"/>
      <c r="AI1241" s="125"/>
      <c r="AJ1241" s="125"/>
      <c r="AK1241" s="125"/>
      <c r="AL1241" s="125"/>
      <c r="AM1241" s="125"/>
      <c r="AN1241" s="125"/>
      <c r="AO1241" s="125"/>
      <c r="AP1241" s="125"/>
      <c r="AQ1241" s="125"/>
      <c r="AR1241" s="125"/>
      <c r="AS1241" s="125"/>
      <c r="AT1241" s="125"/>
      <c r="AU1241" s="125"/>
      <c r="AV1241" s="125"/>
      <c r="AW1241" s="125"/>
      <c r="AX1241" s="125"/>
      <c r="AY1241" s="125"/>
      <c r="AZ1241" s="125"/>
      <c r="BA1241" s="125"/>
      <c r="BB1241" s="125"/>
      <c r="BC1241" s="125"/>
      <c r="BD1241" s="125"/>
      <c r="BE1241" s="125"/>
      <c r="BF1241" s="125"/>
      <c r="BG1241" s="125"/>
      <c r="BH1241" s="125"/>
      <c r="BI1241" s="125"/>
      <c r="BJ1241" s="125"/>
      <c r="BK1241" s="125"/>
      <c r="BL1241" s="125"/>
      <c r="BM1241" s="125"/>
      <c r="BN1241" s="125"/>
      <c r="BO1241" s="125"/>
      <c r="BP1241" s="125"/>
      <c r="BQ1241" s="125"/>
      <c r="BR1241" s="125"/>
      <c r="BS1241" s="125"/>
      <c r="BT1241" s="125"/>
      <c r="BU1241" s="125"/>
      <c r="BV1241" s="125"/>
      <c r="BW1241" s="125"/>
      <c r="BX1241" s="125"/>
      <c r="BY1241" s="125"/>
      <c r="BZ1241" s="125"/>
      <c r="CA1241" s="125"/>
      <c r="CB1241" s="125"/>
      <c r="CC1241" s="125"/>
      <c r="CD1241" s="125"/>
      <c r="CE1241" s="125"/>
      <c r="CF1241" s="125"/>
      <c r="CG1241" s="125"/>
      <c r="CH1241" s="125"/>
      <c r="CI1241" s="125"/>
      <c r="CJ1241" s="125"/>
      <c r="CK1241" s="125"/>
      <c r="CL1241" s="125"/>
      <c r="CM1241" s="125"/>
      <c r="CN1241" s="125"/>
      <c r="CO1241" s="125"/>
      <c r="CP1241" s="125"/>
      <c r="CQ1241" s="125"/>
    </row>
    <row r="1242" spans="1:95">
      <c r="A1242" s="384" t="s">
        <v>3495</v>
      </c>
      <c r="B1242" s="385"/>
      <c r="C1242" s="385"/>
      <c r="D1242" s="385"/>
      <c r="E1242" s="385"/>
    </row>
    <row r="1243" spans="1:95" ht="37.5">
      <c r="A1243" s="160" t="s">
        <v>3496</v>
      </c>
      <c r="B1243" s="161" t="s">
        <v>3497</v>
      </c>
      <c r="C1243" s="162" t="s">
        <v>1431</v>
      </c>
      <c r="D1243" s="138">
        <v>9225</v>
      </c>
      <c r="E1243" s="138">
        <v>10540</v>
      </c>
    </row>
    <row r="1244" spans="1:95" ht="37.5">
      <c r="A1244" s="160" t="s">
        <v>3498</v>
      </c>
      <c r="B1244" s="161" t="s">
        <v>3499</v>
      </c>
      <c r="C1244" s="162" t="s">
        <v>1431</v>
      </c>
      <c r="D1244" s="138">
        <v>10115</v>
      </c>
      <c r="E1244" s="138">
        <v>11560</v>
      </c>
    </row>
    <row r="1245" spans="1:95" ht="37.5">
      <c r="A1245" s="160" t="s">
        <v>3500</v>
      </c>
      <c r="B1245" s="161" t="s">
        <v>3501</v>
      </c>
      <c r="C1245" s="162" t="s">
        <v>1431</v>
      </c>
      <c r="D1245" s="138">
        <v>7734.9999999999991</v>
      </c>
      <c r="E1245" s="138">
        <v>8840</v>
      </c>
    </row>
    <row r="1246" spans="1:95" ht="37.5">
      <c r="A1246" s="160" t="s">
        <v>3502</v>
      </c>
      <c r="B1246" s="161" t="s">
        <v>3503</v>
      </c>
      <c r="C1246" s="162" t="s">
        <v>1431</v>
      </c>
      <c r="D1246" s="138">
        <v>8975</v>
      </c>
      <c r="E1246" s="138">
        <v>10260</v>
      </c>
    </row>
    <row r="1247" spans="1:95">
      <c r="A1247" s="160" t="s">
        <v>3504</v>
      </c>
      <c r="B1247" s="161" t="s">
        <v>3505</v>
      </c>
      <c r="C1247" s="162" t="s">
        <v>1431</v>
      </c>
      <c r="D1247" s="138">
        <v>9225</v>
      </c>
      <c r="E1247" s="138">
        <v>10540</v>
      </c>
    </row>
    <row r="1248" spans="1:95" ht="93.75">
      <c r="A1248" s="160" t="s">
        <v>3506</v>
      </c>
      <c r="B1248" s="161" t="s">
        <v>3507</v>
      </c>
      <c r="C1248" s="162" t="s">
        <v>1431</v>
      </c>
      <c r="D1248" s="138">
        <v>8354.5</v>
      </c>
      <c r="E1248" s="138">
        <v>9548</v>
      </c>
    </row>
    <row r="1249" spans="1:95">
      <c r="A1249" s="160" t="s">
        <v>3508</v>
      </c>
      <c r="B1249" s="161" t="s">
        <v>3509</v>
      </c>
      <c r="C1249" s="162" t="s">
        <v>1431</v>
      </c>
      <c r="D1249" s="138">
        <v>3410</v>
      </c>
      <c r="E1249" s="138">
        <v>3895</v>
      </c>
    </row>
    <row r="1250" spans="1:95">
      <c r="A1250" s="160" t="s">
        <v>3510</v>
      </c>
      <c r="B1250" s="161" t="s">
        <v>3511</v>
      </c>
      <c r="C1250" s="162" t="s">
        <v>1431</v>
      </c>
      <c r="D1250" s="138">
        <v>3410</v>
      </c>
      <c r="E1250" s="138">
        <v>3895</v>
      </c>
    </row>
    <row r="1251" spans="1:95" s="134" customFormat="1">
      <c r="A1251" s="160" t="s">
        <v>3512</v>
      </c>
      <c r="B1251" s="161" t="s">
        <v>3513</v>
      </c>
      <c r="C1251" s="162" t="s">
        <v>1431</v>
      </c>
      <c r="D1251" s="138">
        <v>3410</v>
      </c>
      <c r="E1251" s="138">
        <v>3895</v>
      </c>
      <c r="F1251" s="123"/>
      <c r="G1251" s="124"/>
      <c r="H1251" s="124"/>
      <c r="I1251" s="124"/>
      <c r="J1251" s="124"/>
      <c r="K1251" s="124"/>
      <c r="L1251" s="124"/>
      <c r="M1251" s="124"/>
      <c r="N1251" s="124"/>
      <c r="O1251" s="124"/>
      <c r="P1251" s="124"/>
      <c r="Q1251" s="124"/>
      <c r="R1251" s="124"/>
      <c r="S1251" s="124"/>
      <c r="T1251" s="124"/>
      <c r="U1251" s="124"/>
      <c r="V1251" s="124"/>
      <c r="W1251" s="124"/>
      <c r="X1251" s="124"/>
      <c r="Y1251" s="124"/>
      <c r="Z1251" s="124"/>
      <c r="AA1251" s="125"/>
      <c r="AB1251" s="125"/>
      <c r="AC1251" s="125"/>
      <c r="AD1251" s="125"/>
      <c r="AE1251" s="125"/>
      <c r="AF1251" s="125"/>
      <c r="AG1251" s="125"/>
      <c r="AH1251" s="125"/>
      <c r="AI1251" s="125"/>
      <c r="AJ1251" s="125"/>
      <c r="AK1251" s="125"/>
      <c r="AL1251" s="125"/>
      <c r="AM1251" s="125"/>
      <c r="AN1251" s="125"/>
      <c r="AO1251" s="125"/>
      <c r="AP1251" s="125"/>
      <c r="AQ1251" s="125"/>
      <c r="AR1251" s="125"/>
      <c r="AS1251" s="125"/>
      <c r="AT1251" s="125"/>
      <c r="AU1251" s="125"/>
      <c r="AV1251" s="125"/>
      <c r="AW1251" s="125"/>
      <c r="AX1251" s="125"/>
      <c r="AY1251" s="125"/>
      <c r="AZ1251" s="125"/>
      <c r="BA1251" s="125"/>
      <c r="BB1251" s="125"/>
      <c r="BC1251" s="125"/>
      <c r="BD1251" s="125"/>
      <c r="BE1251" s="125"/>
      <c r="BF1251" s="125"/>
      <c r="BG1251" s="125"/>
      <c r="BH1251" s="125"/>
      <c r="BI1251" s="125"/>
      <c r="BJ1251" s="125"/>
      <c r="BK1251" s="125"/>
      <c r="BL1251" s="125"/>
      <c r="BM1251" s="125"/>
      <c r="BN1251" s="125"/>
      <c r="BO1251" s="125"/>
      <c r="BP1251" s="125"/>
      <c r="BQ1251" s="125"/>
      <c r="BR1251" s="125"/>
      <c r="BS1251" s="125"/>
      <c r="BT1251" s="125"/>
      <c r="BU1251" s="125"/>
      <c r="BV1251" s="125"/>
      <c r="BW1251" s="125"/>
      <c r="BX1251" s="125"/>
      <c r="BY1251" s="125"/>
      <c r="BZ1251" s="125"/>
      <c r="CA1251" s="125"/>
      <c r="CB1251" s="125"/>
      <c r="CC1251" s="125"/>
      <c r="CD1251" s="125"/>
      <c r="CE1251" s="125"/>
      <c r="CF1251" s="125"/>
      <c r="CG1251" s="125"/>
      <c r="CH1251" s="125"/>
      <c r="CI1251" s="125"/>
      <c r="CJ1251" s="125"/>
      <c r="CK1251" s="125"/>
      <c r="CL1251" s="125"/>
      <c r="CM1251" s="125"/>
      <c r="CN1251" s="125"/>
      <c r="CO1251" s="125"/>
      <c r="CP1251" s="125"/>
      <c r="CQ1251" s="125"/>
    </row>
    <row r="1252" spans="1:95">
      <c r="A1252" s="384" t="s">
        <v>3514</v>
      </c>
      <c r="B1252" s="385"/>
      <c r="C1252" s="385"/>
      <c r="D1252" s="385"/>
      <c r="E1252" s="385"/>
    </row>
    <row r="1253" spans="1:95">
      <c r="A1253" s="378" t="s">
        <v>3515</v>
      </c>
      <c r="B1253" s="379"/>
      <c r="C1253" s="379"/>
      <c r="D1253" s="379"/>
      <c r="E1253" s="379"/>
    </row>
    <row r="1254" spans="1:95">
      <c r="A1254" s="135" t="s">
        <v>3516</v>
      </c>
      <c r="B1254" s="148" t="s">
        <v>3517</v>
      </c>
      <c r="C1254" s="139" t="s">
        <v>1431</v>
      </c>
      <c r="D1254" s="138">
        <v>1666</v>
      </c>
      <c r="E1254" s="138">
        <v>1904</v>
      </c>
    </row>
    <row r="1255" spans="1:95">
      <c r="A1255" s="135" t="s">
        <v>3518</v>
      </c>
      <c r="B1255" s="148" t="s">
        <v>3519</v>
      </c>
      <c r="C1255" s="139" t="s">
        <v>1420</v>
      </c>
      <c r="D1255" s="138">
        <v>2163</v>
      </c>
      <c r="E1255" s="138">
        <v>2472</v>
      </c>
    </row>
    <row r="1256" spans="1:95">
      <c r="A1256" s="135" t="s">
        <v>3520</v>
      </c>
      <c r="B1256" s="148" t="s">
        <v>3521</v>
      </c>
      <c r="C1256" s="139" t="s">
        <v>1431</v>
      </c>
      <c r="D1256" s="138">
        <v>1666</v>
      </c>
      <c r="E1256" s="138">
        <v>1904</v>
      </c>
    </row>
    <row r="1257" spans="1:95">
      <c r="A1257" s="135" t="s">
        <v>3522</v>
      </c>
      <c r="B1257" s="148" t="s">
        <v>3523</v>
      </c>
      <c r="C1257" s="137" t="s">
        <v>1431</v>
      </c>
      <c r="D1257" s="138">
        <v>1750</v>
      </c>
      <c r="E1257" s="138">
        <v>2000</v>
      </c>
    </row>
    <row r="1258" spans="1:95">
      <c r="A1258" s="135" t="s">
        <v>3524</v>
      </c>
      <c r="B1258" s="148" t="s">
        <v>3525</v>
      </c>
      <c r="C1258" s="137" t="s">
        <v>1420</v>
      </c>
      <c r="D1258" s="138">
        <v>2450</v>
      </c>
      <c r="E1258" s="138">
        <v>2800</v>
      </c>
    </row>
    <row r="1259" spans="1:95">
      <c r="A1259" s="147" t="s">
        <v>3526</v>
      </c>
      <c r="B1259" s="148" t="s">
        <v>3527</v>
      </c>
      <c r="C1259" s="139" t="s">
        <v>1431</v>
      </c>
      <c r="D1259" s="138">
        <v>1666</v>
      </c>
      <c r="E1259" s="138">
        <v>1904</v>
      </c>
    </row>
    <row r="1260" spans="1:95">
      <c r="A1260" s="147" t="s">
        <v>3528</v>
      </c>
      <c r="B1260" s="148" t="s">
        <v>3529</v>
      </c>
      <c r="C1260" s="139" t="s">
        <v>1420</v>
      </c>
      <c r="D1260" s="138">
        <v>2163</v>
      </c>
      <c r="E1260" s="138">
        <v>2472</v>
      </c>
    </row>
    <row r="1261" spans="1:95">
      <c r="A1261" s="147" t="s">
        <v>3530</v>
      </c>
      <c r="B1261" s="148" t="s">
        <v>3531</v>
      </c>
      <c r="C1261" s="139" t="s">
        <v>1420</v>
      </c>
      <c r="D1261" s="138">
        <v>2163</v>
      </c>
      <c r="E1261" s="138">
        <v>2472</v>
      </c>
    </row>
    <row r="1262" spans="1:95" ht="37.5">
      <c r="A1262" s="147" t="s">
        <v>3532</v>
      </c>
      <c r="B1262" s="148" t="s">
        <v>3533</v>
      </c>
      <c r="C1262" s="139" t="s">
        <v>1431</v>
      </c>
      <c r="D1262" s="138">
        <v>1708</v>
      </c>
      <c r="E1262" s="138">
        <v>1952</v>
      </c>
    </row>
    <row r="1263" spans="1:95" s="134" customFormat="1" ht="37.5">
      <c r="A1263" s="147" t="s">
        <v>3534</v>
      </c>
      <c r="B1263" s="148" t="s">
        <v>3535</v>
      </c>
      <c r="C1263" s="139" t="s">
        <v>1420</v>
      </c>
      <c r="D1263" s="138">
        <v>1977.4999999999998</v>
      </c>
      <c r="E1263" s="138">
        <v>2260</v>
      </c>
      <c r="F1263" s="123"/>
      <c r="G1263" s="124"/>
      <c r="H1263" s="124"/>
      <c r="I1263" s="124"/>
      <c r="J1263" s="124"/>
      <c r="K1263" s="124"/>
      <c r="L1263" s="124"/>
      <c r="M1263" s="124"/>
      <c r="N1263" s="124"/>
      <c r="O1263" s="124"/>
      <c r="P1263" s="124"/>
      <c r="Q1263" s="124"/>
      <c r="R1263" s="124"/>
      <c r="S1263" s="124"/>
      <c r="T1263" s="124"/>
      <c r="U1263" s="124"/>
      <c r="V1263" s="124"/>
      <c r="W1263" s="124"/>
      <c r="X1263" s="124"/>
      <c r="Y1263" s="124"/>
      <c r="Z1263" s="124"/>
      <c r="AA1263" s="125"/>
      <c r="AB1263" s="125"/>
      <c r="AC1263" s="125"/>
      <c r="AD1263" s="125"/>
      <c r="AE1263" s="125"/>
      <c r="AF1263" s="125"/>
      <c r="AG1263" s="125"/>
      <c r="AH1263" s="125"/>
      <c r="AI1263" s="125"/>
      <c r="AJ1263" s="125"/>
      <c r="AK1263" s="125"/>
      <c r="AL1263" s="125"/>
      <c r="AM1263" s="125"/>
      <c r="AN1263" s="125"/>
      <c r="AO1263" s="125"/>
      <c r="AP1263" s="125"/>
      <c r="AQ1263" s="125"/>
      <c r="AR1263" s="125"/>
      <c r="AS1263" s="125"/>
      <c r="AT1263" s="125"/>
      <c r="AU1263" s="125"/>
      <c r="AV1263" s="125"/>
      <c r="AW1263" s="125"/>
      <c r="AX1263" s="125"/>
      <c r="AY1263" s="125"/>
      <c r="AZ1263" s="125"/>
      <c r="BA1263" s="125"/>
      <c r="BB1263" s="125"/>
      <c r="BC1263" s="125"/>
      <c r="BD1263" s="125"/>
      <c r="BE1263" s="125"/>
      <c r="BF1263" s="125"/>
      <c r="BG1263" s="125"/>
      <c r="BH1263" s="125"/>
      <c r="BI1263" s="125"/>
      <c r="BJ1263" s="125"/>
      <c r="BK1263" s="125"/>
      <c r="BL1263" s="125"/>
      <c r="BM1263" s="125"/>
      <c r="BN1263" s="125"/>
      <c r="BO1263" s="125"/>
      <c r="BP1263" s="125"/>
      <c r="BQ1263" s="125"/>
      <c r="BR1263" s="125"/>
      <c r="BS1263" s="125"/>
      <c r="BT1263" s="125"/>
      <c r="BU1263" s="125"/>
      <c r="BV1263" s="125"/>
      <c r="BW1263" s="125"/>
      <c r="BX1263" s="125"/>
      <c r="BY1263" s="125"/>
      <c r="BZ1263" s="125"/>
      <c r="CA1263" s="125"/>
      <c r="CB1263" s="125"/>
      <c r="CC1263" s="125"/>
      <c r="CD1263" s="125"/>
      <c r="CE1263" s="125"/>
      <c r="CF1263" s="125"/>
      <c r="CG1263" s="125"/>
      <c r="CH1263" s="125"/>
      <c r="CI1263" s="125"/>
      <c r="CJ1263" s="125"/>
      <c r="CK1263" s="125"/>
      <c r="CL1263" s="125"/>
      <c r="CM1263" s="125"/>
      <c r="CN1263" s="125"/>
      <c r="CO1263" s="125"/>
      <c r="CP1263" s="125"/>
      <c r="CQ1263" s="125"/>
    </row>
    <row r="1264" spans="1:95">
      <c r="A1264" s="378" t="s">
        <v>3536</v>
      </c>
      <c r="B1264" s="379"/>
      <c r="C1264" s="379"/>
      <c r="D1264" s="379"/>
      <c r="E1264" s="379"/>
    </row>
    <row r="1265" spans="1:5">
      <c r="A1265" s="384" t="s">
        <v>3537</v>
      </c>
      <c r="B1265" s="385"/>
      <c r="C1265" s="385"/>
      <c r="D1265" s="385"/>
      <c r="E1265" s="385"/>
    </row>
    <row r="1266" spans="1:5" ht="93.75">
      <c r="A1266" s="135" t="s">
        <v>3538</v>
      </c>
      <c r="B1266" s="140" t="s">
        <v>3539</v>
      </c>
      <c r="C1266" s="139" t="s">
        <v>1420</v>
      </c>
      <c r="D1266" s="138">
        <v>1428</v>
      </c>
      <c r="E1266" s="138">
        <v>1632</v>
      </c>
    </row>
    <row r="1267" spans="1:5">
      <c r="A1267" s="378" t="s">
        <v>3540</v>
      </c>
      <c r="B1267" s="379"/>
      <c r="C1267" s="379"/>
      <c r="D1267" s="379"/>
      <c r="E1267" s="379"/>
    </row>
    <row r="1268" spans="1:5" ht="93.75">
      <c r="A1268" s="135" t="s">
        <v>3541</v>
      </c>
      <c r="B1268" s="140" t="s">
        <v>3542</v>
      </c>
      <c r="C1268" s="139" t="s">
        <v>1420</v>
      </c>
      <c r="D1268" s="138">
        <v>2170</v>
      </c>
      <c r="E1268" s="138">
        <v>2480</v>
      </c>
    </row>
    <row r="1269" spans="1:5">
      <c r="A1269" s="378" t="s">
        <v>3543</v>
      </c>
      <c r="B1269" s="379"/>
      <c r="C1269" s="379"/>
      <c r="D1269" s="379"/>
      <c r="E1269" s="379"/>
    </row>
    <row r="1270" spans="1:5" ht="56.25">
      <c r="A1270" s="135" t="s">
        <v>3544</v>
      </c>
      <c r="B1270" s="136" t="s">
        <v>3545</v>
      </c>
      <c r="C1270" s="139" t="s">
        <v>3546</v>
      </c>
      <c r="D1270" s="138">
        <v>654.5</v>
      </c>
      <c r="E1270" s="138">
        <v>748</v>
      </c>
    </row>
    <row r="1271" spans="1:5" ht="56.25">
      <c r="A1271" s="135" t="s">
        <v>3547</v>
      </c>
      <c r="B1271" s="136" t="s">
        <v>3548</v>
      </c>
      <c r="C1271" s="139" t="s">
        <v>3546</v>
      </c>
      <c r="D1271" s="138">
        <v>1011.4999999999999</v>
      </c>
      <c r="E1271" s="138">
        <v>1156</v>
      </c>
    </row>
    <row r="1272" spans="1:5" ht="75">
      <c r="A1272" s="135" t="s">
        <v>3549</v>
      </c>
      <c r="B1272" s="136" t="s">
        <v>3550</v>
      </c>
      <c r="C1272" s="139" t="s">
        <v>3546</v>
      </c>
      <c r="D1272" s="138">
        <v>703.5</v>
      </c>
      <c r="E1272" s="138">
        <v>804</v>
      </c>
    </row>
    <row r="1273" spans="1:5" ht="75">
      <c r="A1273" s="135" t="s">
        <v>3551</v>
      </c>
      <c r="B1273" s="136" t="s">
        <v>3552</v>
      </c>
      <c r="C1273" s="139" t="s">
        <v>3546</v>
      </c>
      <c r="D1273" s="138">
        <v>770</v>
      </c>
      <c r="E1273" s="138">
        <v>880</v>
      </c>
    </row>
    <row r="1274" spans="1:5">
      <c r="A1274" s="383" t="s">
        <v>3553</v>
      </c>
      <c r="B1274" s="383"/>
      <c r="C1274" s="383"/>
      <c r="D1274" s="383"/>
      <c r="E1274" s="383"/>
    </row>
    <row r="1275" spans="1:5" ht="37.5">
      <c r="A1275" s="135" t="s">
        <v>3554</v>
      </c>
      <c r="B1275" s="136" t="s">
        <v>3555</v>
      </c>
      <c r="C1275" s="139" t="s">
        <v>3546</v>
      </c>
      <c r="D1275" s="138">
        <v>1025.5</v>
      </c>
      <c r="E1275" s="138">
        <v>1172</v>
      </c>
    </row>
    <row r="1276" spans="1:5">
      <c r="A1276" s="383" t="s">
        <v>3556</v>
      </c>
      <c r="B1276" s="383"/>
      <c r="C1276" s="383"/>
      <c r="D1276" s="383"/>
      <c r="E1276" s="383"/>
    </row>
    <row r="1277" spans="1:5" ht="56.25">
      <c r="A1277" s="135" t="s">
        <v>3557</v>
      </c>
      <c r="B1277" s="136" t="s">
        <v>3558</v>
      </c>
      <c r="C1277" s="139" t="s">
        <v>3546</v>
      </c>
      <c r="D1277" s="138">
        <v>591.5</v>
      </c>
      <c r="E1277" s="138">
        <v>676</v>
      </c>
    </row>
    <row r="1278" spans="1:5" ht="56.25">
      <c r="A1278" s="135" t="s">
        <v>3559</v>
      </c>
      <c r="B1278" s="136" t="s">
        <v>3560</v>
      </c>
      <c r="C1278" s="139" t="s">
        <v>3546</v>
      </c>
      <c r="D1278" s="138">
        <v>770</v>
      </c>
      <c r="E1278" s="138">
        <v>880</v>
      </c>
    </row>
    <row r="1279" spans="1:5" ht="75">
      <c r="A1279" s="135" t="s">
        <v>3561</v>
      </c>
      <c r="B1279" s="136" t="s">
        <v>3562</v>
      </c>
      <c r="C1279" s="139" t="s">
        <v>3546</v>
      </c>
      <c r="D1279" s="138">
        <v>703.5</v>
      </c>
      <c r="E1279" s="138">
        <v>804</v>
      </c>
    </row>
    <row r="1280" spans="1:5" ht="75">
      <c r="A1280" s="135" t="s">
        <v>3563</v>
      </c>
      <c r="B1280" s="136" t="s">
        <v>3564</v>
      </c>
      <c r="C1280" s="139" t="s">
        <v>3546</v>
      </c>
      <c r="D1280" s="138">
        <v>770</v>
      </c>
      <c r="E1280" s="138">
        <v>880</v>
      </c>
    </row>
    <row r="1281" spans="1:5">
      <c r="A1281" s="378" t="s">
        <v>3565</v>
      </c>
      <c r="B1281" s="379"/>
      <c r="C1281" s="379"/>
      <c r="D1281" s="379"/>
      <c r="E1281" s="379"/>
    </row>
    <row r="1282" spans="1:5" ht="56.25">
      <c r="A1282" s="135" t="s">
        <v>3566</v>
      </c>
      <c r="B1282" s="136" t="s">
        <v>3567</v>
      </c>
      <c r="C1282" s="139" t="s">
        <v>3546</v>
      </c>
      <c r="D1282" s="138">
        <v>1011.4999999999999</v>
      </c>
      <c r="E1282" s="138">
        <v>1156</v>
      </c>
    </row>
    <row r="1283" spans="1:5">
      <c r="A1283" s="378" t="s">
        <v>3568</v>
      </c>
      <c r="B1283" s="379"/>
      <c r="C1283" s="379"/>
      <c r="D1283" s="379"/>
      <c r="E1283" s="379"/>
    </row>
    <row r="1284" spans="1:5" ht="56.25">
      <c r="A1284" s="135" t="s">
        <v>3569</v>
      </c>
      <c r="B1284" s="136" t="s">
        <v>3570</v>
      </c>
      <c r="C1284" s="139" t="s">
        <v>3546</v>
      </c>
      <c r="D1284" s="138">
        <v>591.5</v>
      </c>
      <c r="E1284" s="138">
        <v>676</v>
      </c>
    </row>
    <row r="1285" spans="1:5" ht="56.25">
      <c r="A1285" s="135" t="s">
        <v>3571</v>
      </c>
      <c r="B1285" s="136" t="s">
        <v>3572</v>
      </c>
      <c r="C1285" s="139" t="s">
        <v>3546</v>
      </c>
      <c r="D1285" s="138">
        <v>770</v>
      </c>
      <c r="E1285" s="138">
        <v>880</v>
      </c>
    </row>
    <row r="1286" spans="1:5" ht="56.25">
      <c r="A1286" s="135" t="s">
        <v>3573</v>
      </c>
      <c r="B1286" s="136" t="s">
        <v>3574</v>
      </c>
      <c r="C1286" s="139" t="s">
        <v>3546</v>
      </c>
      <c r="D1286" s="138">
        <v>686</v>
      </c>
      <c r="E1286" s="138">
        <v>784</v>
      </c>
    </row>
    <row r="1287" spans="1:5" ht="75">
      <c r="A1287" s="135" t="s">
        <v>3575</v>
      </c>
      <c r="B1287" s="136" t="s">
        <v>3576</v>
      </c>
      <c r="C1287" s="139" t="s">
        <v>3546</v>
      </c>
      <c r="D1287" s="138">
        <v>770</v>
      </c>
      <c r="E1287" s="138">
        <v>880</v>
      </c>
    </row>
    <row r="1288" spans="1:5">
      <c r="A1288" s="378" t="s">
        <v>3577</v>
      </c>
      <c r="B1288" s="379"/>
      <c r="C1288" s="379"/>
      <c r="D1288" s="379"/>
      <c r="E1288" s="379"/>
    </row>
    <row r="1289" spans="1:5" ht="56.25">
      <c r="A1289" s="135" t="s">
        <v>3578</v>
      </c>
      <c r="B1289" s="136" t="s">
        <v>3579</v>
      </c>
      <c r="C1289" s="139" t="s">
        <v>3546</v>
      </c>
      <c r="D1289" s="138">
        <v>591.5</v>
      </c>
      <c r="E1289" s="138">
        <v>676</v>
      </c>
    </row>
    <row r="1290" spans="1:5" ht="56.25">
      <c r="A1290" s="135" t="s">
        <v>3580</v>
      </c>
      <c r="B1290" s="136" t="s">
        <v>3581</v>
      </c>
      <c r="C1290" s="139" t="s">
        <v>3546</v>
      </c>
      <c r="D1290" s="138">
        <v>770</v>
      </c>
      <c r="E1290" s="138">
        <v>880</v>
      </c>
    </row>
    <row r="1291" spans="1:5" ht="56.25">
      <c r="A1291" s="135" t="s">
        <v>3582</v>
      </c>
      <c r="B1291" s="136" t="s">
        <v>3583</v>
      </c>
      <c r="C1291" s="139" t="s">
        <v>3546</v>
      </c>
      <c r="D1291" s="138">
        <v>892.5</v>
      </c>
      <c r="E1291" s="138">
        <v>1020</v>
      </c>
    </row>
    <row r="1292" spans="1:5" ht="56.25">
      <c r="A1292" s="135" t="s">
        <v>3584</v>
      </c>
      <c r="B1292" s="136" t="s">
        <v>3585</v>
      </c>
      <c r="C1292" s="139" t="s">
        <v>3546</v>
      </c>
      <c r="D1292" s="138">
        <v>1011.4999999999999</v>
      </c>
      <c r="E1292" s="138">
        <v>1156</v>
      </c>
    </row>
    <row r="1293" spans="1:5" ht="37.5">
      <c r="A1293" s="135" t="s">
        <v>3586</v>
      </c>
      <c r="B1293" s="136" t="s">
        <v>3587</v>
      </c>
      <c r="C1293" s="139" t="s">
        <v>3546</v>
      </c>
      <c r="D1293" s="138">
        <v>518</v>
      </c>
      <c r="E1293" s="138">
        <v>592</v>
      </c>
    </row>
    <row r="1294" spans="1:5">
      <c r="A1294" s="378" t="s">
        <v>3588</v>
      </c>
      <c r="B1294" s="379"/>
      <c r="C1294" s="379"/>
      <c r="D1294" s="379"/>
      <c r="E1294" s="379"/>
    </row>
    <row r="1295" spans="1:5">
      <c r="A1295" s="378" t="s">
        <v>3589</v>
      </c>
      <c r="B1295" s="379"/>
      <c r="C1295" s="379"/>
      <c r="D1295" s="379"/>
      <c r="E1295" s="379"/>
    </row>
    <row r="1296" spans="1:5" ht="56.25">
      <c r="A1296" s="135" t="s">
        <v>3590</v>
      </c>
      <c r="B1296" s="140" t="s">
        <v>3591</v>
      </c>
      <c r="C1296" s="139" t="s">
        <v>3546</v>
      </c>
      <c r="D1296" s="138">
        <v>489.99999999999994</v>
      </c>
      <c r="E1296" s="138">
        <v>560</v>
      </c>
    </row>
    <row r="1297" spans="1:5">
      <c r="A1297" s="378" t="s">
        <v>3592</v>
      </c>
      <c r="B1297" s="379"/>
      <c r="C1297" s="379"/>
      <c r="D1297" s="379"/>
      <c r="E1297" s="379"/>
    </row>
    <row r="1298" spans="1:5" ht="56.25">
      <c r="A1298" s="135" t="s">
        <v>3593</v>
      </c>
      <c r="B1298" s="136" t="s">
        <v>3594</v>
      </c>
      <c r="C1298" s="139" t="s">
        <v>3546</v>
      </c>
      <c r="D1298" s="138">
        <v>591.5</v>
      </c>
      <c r="E1298" s="138">
        <v>676</v>
      </c>
    </row>
    <row r="1299" spans="1:5" ht="56.25">
      <c r="A1299" s="135" t="s">
        <v>3595</v>
      </c>
      <c r="B1299" s="136" t="s">
        <v>3596</v>
      </c>
      <c r="C1299" s="139" t="s">
        <v>3546</v>
      </c>
      <c r="D1299" s="138">
        <v>770</v>
      </c>
      <c r="E1299" s="138">
        <v>880</v>
      </c>
    </row>
    <row r="1300" spans="1:5" ht="56.25">
      <c r="A1300" s="135" t="s">
        <v>3597</v>
      </c>
      <c r="B1300" s="136" t="s">
        <v>3598</v>
      </c>
      <c r="C1300" s="139" t="s">
        <v>3546</v>
      </c>
      <c r="D1300" s="138">
        <v>805</v>
      </c>
      <c r="E1300" s="138">
        <v>920</v>
      </c>
    </row>
    <row r="1301" spans="1:5" ht="56.25">
      <c r="A1301" s="135" t="s">
        <v>3599</v>
      </c>
      <c r="B1301" s="136" t="s">
        <v>3600</v>
      </c>
      <c r="C1301" s="139" t="s">
        <v>3546</v>
      </c>
      <c r="D1301" s="138">
        <v>770</v>
      </c>
      <c r="E1301" s="138">
        <v>880</v>
      </c>
    </row>
    <row r="1302" spans="1:5">
      <c r="A1302" s="378" t="s">
        <v>3601</v>
      </c>
      <c r="B1302" s="379"/>
      <c r="C1302" s="379"/>
      <c r="D1302" s="379"/>
      <c r="E1302" s="379"/>
    </row>
    <row r="1303" spans="1:5" ht="37.5">
      <c r="A1303" s="135" t="s">
        <v>3602</v>
      </c>
      <c r="B1303" s="136" t="s">
        <v>3603</v>
      </c>
      <c r="C1303" s="137" t="s">
        <v>3546</v>
      </c>
      <c r="D1303" s="138">
        <v>875</v>
      </c>
      <c r="E1303" s="138">
        <v>1000</v>
      </c>
    </row>
    <row r="1304" spans="1:5">
      <c r="A1304" s="378" t="s">
        <v>3604</v>
      </c>
      <c r="B1304" s="379"/>
      <c r="C1304" s="379"/>
      <c r="D1304" s="379"/>
      <c r="E1304" s="379"/>
    </row>
    <row r="1305" spans="1:5" ht="56.25">
      <c r="A1305" s="135" t="s">
        <v>3605</v>
      </c>
      <c r="B1305" s="136" t="s">
        <v>3606</v>
      </c>
      <c r="C1305" s="139" t="s">
        <v>3546</v>
      </c>
      <c r="D1305" s="138">
        <v>654.5</v>
      </c>
      <c r="E1305" s="138">
        <v>748</v>
      </c>
    </row>
    <row r="1306" spans="1:5">
      <c r="A1306" s="378" t="s">
        <v>3607</v>
      </c>
      <c r="B1306" s="379"/>
      <c r="C1306" s="379"/>
      <c r="D1306" s="379"/>
      <c r="E1306" s="379"/>
    </row>
    <row r="1307" spans="1:5" ht="56.25">
      <c r="A1307" s="135" t="s">
        <v>3608</v>
      </c>
      <c r="B1307" s="136" t="s">
        <v>3609</v>
      </c>
      <c r="C1307" s="139" t="s">
        <v>3546</v>
      </c>
      <c r="D1307" s="138">
        <v>532</v>
      </c>
      <c r="E1307" s="138">
        <v>608</v>
      </c>
    </row>
    <row r="1308" spans="1:5">
      <c r="A1308" s="378" t="s">
        <v>3610</v>
      </c>
      <c r="B1308" s="379"/>
      <c r="C1308" s="379"/>
      <c r="D1308" s="379"/>
      <c r="E1308" s="379"/>
    </row>
    <row r="1309" spans="1:5">
      <c r="A1309" s="378" t="s">
        <v>3611</v>
      </c>
      <c r="B1309" s="379"/>
      <c r="C1309" s="379"/>
      <c r="D1309" s="379"/>
      <c r="E1309" s="379"/>
    </row>
    <row r="1310" spans="1:5" ht="56.25">
      <c r="A1310" s="135" t="s">
        <v>3612</v>
      </c>
      <c r="B1310" s="136" t="s">
        <v>3613</v>
      </c>
      <c r="C1310" s="139" t="s">
        <v>3546</v>
      </c>
      <c r="D1310" s="138">
        <v>475.99999999999994</v>
      </c>
      <c r="E1310" s="138">
        <v>544</v>
      </c>
    </row>
    <row r="1311" spans="1:5">
      <c r="A1311" s="378" t="s">
        <v>3614</v>
      </c>
      <c r="B1311" s="379"/>
      <c r="C1311" s="379"/>
      <c r="D1311" s="379"/>
      <c r="E1311" s="379"/>
    </row>
    <row r="1312" spans="1:5" ht="56.25">
      <c r="A1312" s="135" t="s">
        <v>3615</v>
      </c>
      <c r="B1312" s="136" t="s">
        <v>3616</v>
      </c>
      <c r="C1312" s="137" t="s">
        <v>3546</v>
      </c>
      <c r="D1312" s="138">
        <v>651</v>
      </c>
      <c r="E1312" s="138">
        <v>744</v>
      </c>
    </row>
    <row r="1313" spans="1:95" ht="37.5">
      <c r="A1313" s="135" t="s">
        <v>3617</v>
      </c>
      <c r="B1313" s="136" t="s">
        <v>3618</v>
      </c>
      <c r="C1313" s="137" t="s">
        <v>3546</v>
      </c>
      <c r="D1313" s="138">
        <v>514.5</v>
      </c>
      <c r="E1313" s="138">
        <v>588</v>
      </c>
    </row>
    <row r="1314" spans="1:95">
      <c r="A1314" s="378" t="s">
        <v>3619</v>
      </c>
      <c r="B1314" s="379"/>
      <c r="C1314" s="379"/>
      <c r="D1314" s="379"/>
      <c r="E1314" s="379"/>
    </row>
    <row r="1315" spans="1:95" ht="37.5">
      <c r="A1315" s="135" t="s">
        <v>3620</v>
      </c>
      <c r="B1315" s="136" t="s">
        <v>3621</v>
      </c>
      <c r="C1315" s="137" t="s">
        <v>3546</v>
      </c>
      <c r="D1315" s="138">
        <v>948.49999999999989</v>
      </c>
      <c r="E1315" s="138">
        <v>1084</v>
      </c>
    </row>
    <row r="1316" spans="1:95" ht="37.5">
      <c r="A1316" s="135" t="s">
        <v>3622</v>
      </c>
      <c r="B1316" s="136" t="s">
        <v>3623</v>
      </c>
      <c r="C1316" s="137" t="s">
        <v>3546</v>
      </c>
      <c r="D1316" s="138">
        <v>1043</v>
      </c>
      <c r="E1316" s="138">
        <v>1192</v>
      </c>
    </row>
    <row r="1317" spans="1:95">
      <c r="A1317" s="378" t="s">
        <v>3624</v>
      </c>
      <c r="B1317" s="379"/>
      <c r="C1317" s="379"/>
      <c r="D1317" s="379"/>
      <c r="E1317" s="379"/>
    </row>
    <row r="1318" spans="1:95" ht="56.25">
      <c r="A1318" s="135" t="s">
        <v>3625</v>
      </c>
      <c r="B1318" s="136" t="s">
        <v>3626</v>
      </c>
      <c r="C1318" s="139" t="s">
        <v>3546</v>
      </c>
      <c r="D1318" s="138">
        <v>542.5</v>
      </c>
      <c r="E1318" s="138">
        <v>620</v>
      </c>
    </row>
    <row r="1319" spans="1:95" ht="56.25">
      <c r="A1319" s="135" t="s">
        <v>3627</v>
      </c>
      <c r="B1319" s="136" t="s">
        <v>3628</v>
      </c>
      <c r="C1319" s="139" t="s">
        <v>3546</v>
      </c>
      <c r="D1319" s="138">
        <v>710.5</v>
      </c>
      <c r="E1319" s="138">
        <v>812</v>
      </c>
    </row>
    <row r="1320" spans="1:95" ht="56.25">
      <c r="A1320" s="135" t="s">
        <v>3629</v>
      </c>
      <c r="B1320" s="136" t="s">
        <v>3630</v>
      </c>
      <c r="C1320" s="139" t="s">
        <v>3546</v>
      </c>
      <c r="D1320" s="138">
        <v>591.5</v>
      </c>
      <c r="E1320" s="138">
        <v>676</v>
      </c>
    </row>
    <row r="1321" spans="1:95" s="134" customFormat="1" ht="56.25">
      <c r="A1321" s="135" t="s">
        <v>3631</v>
      </c>
      <c r="B1321" s="136" t="s">
        <v>3632</v>
      </c>
      <c r="C1321" s="139" t="s">
        <v>3546</v>
      </c>
      <c r="D1321" s="138">
        <v>714</v>
      </c>
      <c r="E1321" s="138">
        <v>816</v>
      </c>
      <c r="F1321" s="123"/>
      <c r="G1321" s="124"/>
      <c r="H1321" s="124"/>
      <c r="I1321" s="124"/>
      <c r="J1321" s="124"/>
      <c r="K1321" s="124"/>
      <c r="L1321" s="124"/>
      <c r="M1321" s="124"/>
      <c r="N1321" s="124"/>
      <c r="O1321" s="124"/>
      <c r="P1321" s="124"/>
      <c r="Q1321" s="124"/>
      <c r="R1321" s="124"/>
      <c r="S1321" s="124"/>
      <c r="T1321" s="124"/>
      <c r="U1321" s="124"/>
      <c r="V1321" s="124"/>
      <c r="W1321" s="124"/>
      <c r="X1321" s="124"/>
      <c r="Y1321" s="124"/>
      <c r="Z1321" s="124"/>
      <c r="AA1321" s="125"/>
      <c r="AB1321" s="125"/>
      <c r="AC1321" s="125"/>
      <c r="AD1321" s="125"/>
      <c r="AE1321" s="125"/>
      <c r="AF1321" s="125"/>
      <c r="AG1321" s="125"/>
      <c r="AH1321" s="125"/>
      <c r="AI1321" s="125"/>
      <c r="AJ1321" s="125"/>
      <c r="AK1321" s="125"/>
      <c r="AL1321" s="125"/>
      <c r="AM1321" s="125"/>
      <c r="AN1321" s="125"/>
      <c r="AO1321" s="125"/>
      <c r="AP1321" s="125"/>
      <c r="AQ1321" s="125"/>
      <c r="AR1321" s="125"/>
      <c r="AS1321" s="125"/>
      <c r="AT1321" s="125"/>
      <c r="AU1321" s="125"/>
      <c r="AV1321" s="125"/>
      <c r="AW1321" s="125"/>
      <c r="AX1321" s="125"/>
      <c r="AY1321" s="125"/>
      <c r="AZ1321" s="125"/>
      <c r="BA1321" s="125"/>
      <c r="BB1321" s="125"/>
      <c r="BC1321" s="125"/>
      <c r="BD1321" s="125"/>
      <c r="BE1321" s="125"/>
      <c r="BF1321" s="125"/>
      <c r="BG1321" s="125"/>
      <c r="BH1321" s="125"/>
      <c r="BI1321" s="125"/>
      <c r="BJ1321" s="125"/>
      <c r="BK1321" s="125"/>
      <c r="BL1321" s="125"/>
      <c r="BM1321" s="125"/>
      <c r="BN1321" s="125"/>
      <c r="BO1321" s="125"/>
      <c r="BP1321" s="125"/>
      <c r="BQ1321" s="125"/>
      <c r="BR1321" s="125"/>
      <c r="BS1321" s="125"/>
      <c r="BT1321" s="125"/>
      <c r="BU1321" s="125"/>
      <c r="BV1321" s="125"/>
      <c r="BW1321" s="125"/>
      <c r="BX1321" s="125"/>
      <c r="BY1321" s="125"/>
      <c r="BZ1321" s="125"/>
      <c r="CA1321" s="125"/>
      <c r="CB1321" s="125"/>
      <c r="CC1321" s="125"/>
      <c r="CD1321" s="125"/>
      <c r="CE1321" s="125"/>
      <c r="CF1321" s="125"/>
      <c r="CG1321" s="125"/>
      <c r="CH1321" s="125"/>
      <c r="CI1321" s="125"/>
      <c r="CJ1321" s="125"/>
      <c r="CK1321" s="125"/>
      <c r="CL1321" s="125"/>
      <c r="CM1321" s="125"/>
      <c r="CN1321" s="125"/>
      <c r="CO1321" s="125"/>
      <c r="CP1321" s="125"/>
      <c r="CQ1321" s="125"/>
    </row>
    <row r="1322" spans="1:95">
      <c r="A1322" s="378" t="s">
        <v>3633</v>
      </c>
      <c r="B1322" s="379"/>
      <c r="C1322" s="379"/>
      <c r="D1322" s="379"/>
      <c r="E1322" s="379"/>
    </row>
    <row r="1323" spans="1:95">
      <c r="A1323" s="378" t="s">
        <v>3634</v>
      </c>
      <c r="B1323" s="379"/>
      <c r="C1323" s="379"/>
      <c r="D1323" s="379"/>
      <c r="E1323" s="379"/>
    </row>
    <row r="1324" spans="1:95">
      <c r="A1324" s="135" t="s">
        <v>3635</v>
      </c>
      <c r="B1324" s="136" t="s">
        <v>3636</v>
      </c>
      <c r="C1324" s="137" t="s">
        <v>1431</v>
      </c>
      <c r="D1324" s="138">
        <v>203</v>
      </c>
      <c r="E1324" s="138">
        <v>232</v>
      </c>
    </row>
    <row r="1325" spans="1:95">
      <c r="A1325" s="135" t="s">
        <v>3637</v>
      </c>
      <c r="B1325" s="136" t="s">
        <v>397</v>
      </c>
      <c r="C1325" s="137" t="s">
        <v>1420</v>
      </c>
      <c r="D1325" s="138">
        <v>203</v>
      </c>
      <c r="E1325" s="138">
        <v>232</v>
      </c>
    </row>
    <row r="1326" spans="1:95">
      <c r="A1326" s="135" t="s">
        <v>3638</v>
      </c>
      <c r="B1326" s="136" t="s">
        <v>3639</v>
      </c>
      <c r="C1326" s="137" t="s">
        <v>1420</v>
      </c>
      <c r="D1326" s="138">
        <v>269.5</v>
      </c>
      <c r="E1326" s="138">
        <v>308</v>
      </c>
    </row>
    <row r="1327" spans="1:95">
      <c r="A1327" s="135" t="s">
        <v>3640</v>
      </c>
      <c r="B1327" s="136" t="s">
        <v>3641</v>
      </c>
      <c r="C1327" s="137" t="s">
        <v>1431</v>
      </c>
      <c r="D1327" s="138">
        <v>237.99999999999997</v>
      </c>
      <c r="E1327" s="138">
        <v>272</v>
      </c>
    </row>
    <row r="1328" spans="1:95">
      <c r="A1328" s="135" t="s">
        <v>3642</v>
      </c>
      <c r="B1328" s="136" t="s">
        <v>3643</v>
      </c>
      <c r="C1328" s="137" t="s">
        <v>1431</v>
      </c>
      <c r="D1328" s="138">
        <v>269.5</v>
      </c>
      <c r="E1328" s="138">
        <v>308</v>
      </c>
    </row>
    <row r="1329" spans="1:5">
      <c r="A1329" s="378" t="s">
        <v>3644</v>
      </c>
      <c r="B1329" s="379"/>
      <c r="C1329" s="379"/>
      <c r="D1329" s="379"/>
      <c r="E1329" s="379"/>
    </row>
    <row r="1330" spans="1:5">
      <c r="A1330" s="135" t="s">
        <v>3645</v>
      </c>
      <c r="B1330" s="136" t="s">
        <v>3646</v>
      </c>
      <c r="C1330" s="137" t="s">
        <v>1431</v>
      </c>
      <c r="D1330" s="138">
        <v>318.5</v>
      </c>
      <c r="E1330" s="138">
        <v>364</v>
      </c>
    </row>
    <row r="1331" spans="1:5" ht="37.5">
      <c r="A1331" s="135" t="s">
        <v>3647</v>
      </c>
      <c r="B1331" s="142" t="s">
        <v>3648</v>
      </c>
      <c r="C1331" s="139" t="s">
        <v>1431</v>
      </c>
      <c r="D1331" s="138">
        <v>532</v>
      </c>
      <c r="E1331" s="138">
        <v>608</v>
      </c>
    </row>
    <row r="1332" spans="1:5">
      <c r="A1332" s="135" t="s">
        <v>3649</v>
      </c>
      <c r="B1332" s="136" t="s">
        <v>3650</v>
      </c>
      <c r="C1332" s="137" t="s">
        <v>1431</v>
      </c>
      <c r="D1332" s="138">
        <v>234.49999999999997</v>
      </c>
      <c r="E1332" s="138">
        <v>268</v>
      </c>
    </row>
    <row r="1333" spans="1:5">
      <c r="A1333" s="135" t="s">
        <v>3651</v>
      </c>
      <c r="B1333" s="136" t="s">
        <v>3652</v>
      </c>
      <c r="C1333" s="137" t="s">
        <v>1431</v>
      </c>
      <c r="D1333" s="138">
        <v>472.49999999999994</v>
      </c>
      <c r="E1333" s="138">
        <v>540</v>
      </c>
    </row>
    <row r="1334" spans="1:5">
      <c r="A1334" s="135" t="s">
        <v>3653</v>
      </c>
      <c r="B1334" s="136" t="s">
        <v>3654</v>
      </c>
      <c r="C1334" s="137" t="s">
        <v>1431</v>
      </c>
      <c r="D1334" s="138">
        <v>199.5</v>
      </c>
      <c r="E1334" s="138">
        <v>228</v>
      </c>
    </row>
    <row r="1335" spans="1:5">
      <c r="A1335" s="135" t="s">
        <v>3655</v>
      </c>
      <c r="B1335" s="136" t="s">
        <v>3656</v>
      </c>
      <c r="C1335" s="137" t="s">
        <v>1420</v>
      </c>
      <c r="D1335" s="138">
        <v>399</v>
      </c>
      <c r="E1335" s="138">
        <v>456</v>
      </c>
    </row>
    <row r="1336" spans="1:5">
      <c r="A1336" s="135" t="s">
        <v>3657</v>
      </c>
      <c r="B1336" s="136" t="s">
        <v>3658</v>
      </c>
      <c r="C1336" s="137" t="s">
        <v>1420</v>
      </c>
      <c r="D1336" s="138">
        <v>1470</v>
      </c>
      <c r="E1336" s="138">
        <v>1680</v>
      </c>
    </row>
    <row r="1337" spans="1:5">
      <c r="A1337" s="135" t="s">
        <v>3659</v>
      </c>
      <c r="B1337" s="140" t="s">
        <v>3660</v>
      </c>
      <c r="C1337" s="139" t="s">
        <v>1420</v>
      </c>
      <c r="D1337" s="138">
        <v>1007.9999999999999</v>
      </c>
      <c r="E1337" s="138">
        <v>1152</v>
      </c>
    </row>
    <row r="1338" spans="1:5">
      <c r="A1338" s="378" t="s">
        <v>3661</v>
      </c>
      <c r="B1338" s="379"/>
      <c r="C1338" s="379"/>
      <c r="D1338" s="379"/>
      <c r="E1338" s="379"/>
    </row>
    <row r="1339" spans="1:5">
      <c r="A1339" s="135" t="s">
        <v>3662</v>
      </c>
      <c r="B1339" s="136" t="s">
        <v>3663</v>
      </c>
      <c r="C1339" s="137" t="s">
        <v>1431</v>
      </c>
      <c r="D1339" s="138">
        <v>297.5</v>
      </c>
      <c r="E1339" s="138">
        <v>340</v>
      </c>
    </row>
    <row r="1340" spans="1:5" ht="37.5">
      <c r="A1340" s="135" t="s">
        <v>3664</v>
      </c>
      <c r="B1340" s="136" t="s">
        <v>3665</v>
      </c>
      <c r="C1340" s="137" t="s">
        <v>1431</v>
      </c>
      <c r="D1340" s="138">
        <v>297.5</v>
      </c>
      <c r="E1340" s="138">
        <v>340</v>
      </c>
    </row>
    <row r="1341" spans="1:5" ht="37.5">
      <c r="A1341" s="135" t="s">
        <v>3666</v>
      </c>
      <c r="B1341" s="136" t="s">
        <v>3667</v>
      </c>
      <c r="C1341" s="137" t="s">
        <v>1431</v>
      </c>
      <c r="D1341" s="138">
        <v>297.5</v>
      </c>
      <c r="E1341" s="138">
        <v>340</v>
      </c>
    </row>
    <row r="1342" spans="1:5" ht="37.5">
      <c r="A1342" s="135" t="s">
        <v>3668</v>
      </c>
      <c r="B1342" s="136" t="s">
        <v>3669</v>
      </c>
      <c r="C1342" s="137" t="s">
        <v>1431</v>
      </c>
      <c r="D1342" s="138">
        <v>297.5</v>
      </c>
      <c r="E1342" s="138">
        <v>340</v>
      </c>
    </row>
    <row r="1343" spans="1:5" ht="56.25">
      <c r="A1343" s="135" t="s">
        <v>3670</v>
      </c>
      <c r="B1343" s="136" t="s">
        <v>3671</v>
      </c>
      <c r="C1343" s="139" t="s">
        <v>1431</v>
      </c>
      <c r="D1343" s="138">
        <v>353.5</v>
      </c>
      <c r="E1343" s="138">
        <v>404</v>
      </c>
    </row>
    <row r="1344" spans="1:5">
      <c r="A1344" s="376" t="s">
        <v>3672</v>
      </c>
      <c r="B1344" s="377"/>
      <c r="C1344" s="377"/>
      <c r="D1344" s="377"/>
      <c r="E1344" s="377"/>
    </row>
    <row r="1345" spans="1:95" ht="37.5">
      <c r="A1345" s="135" t="s">
        <v>3673</v>
      </c>
      <c r="B1345" s="136" t="s">
        <v>3674</v>
      </c>
      <c r="C1345" s="137" t="s">
        <v>1431</v>
      </c>
      <c r="D1345" s="138">
        <v>297.5</v>
      </c>
      <c r="E1345" s="138">
        <v>340</v>
      </c>
    </row>
    <row r="1346" spans="1:95" ht="37.5">
      <c r="A1346" s="135" t="s">
        <v>3675</v>
      </c>
      <c r="B1346" s="136" t="s">
        <v>3676</v>
      </c>
      <c r="C1346" s="137" t="s">
        <v>1431</v>
      </c>
      <c r="D1346" s="138">
        <v>297.5</v>
      </c>
      <c r="E1346" s="138">
        <v>340</v>
      </c>
    </row>
    <row r="1347" spans="1:95" ht="37.5">
      <c r="A1347" s="135" t="s">
        <v>3677</v>
      </c>
      <c r="B1347" s="136" t="s">
        <v>3678</v>
      </c>
      <c r="C1347" s="137" t="s">
        <v>1431</v>
      </c>
      <c r="D1347" s="138">
        <v>297.5</v>
      </c>
      <c r="E1347" s="138">
        <v>340</v>
      </c>
    </row>
    <row r="1348" spans="1:95" ht="37.5">
      <c r="A1348" s="135" t="s">
        <v>3679</v>
      </c>
      <c r="B1348" s="136" t="s">
        <v>3680</v>
      </c>
      <c r="C1348" s="139" t="s">
        <v>1431</v>
      </c>
      <c r="D1348" s="138">
        <v>259</v>
      </c>
      <c r="E1348" s="138">
        <v>296</v>
      </c>
    </row>
    <row r="1349" spans="1:95">
      <c r="A1349" s="376" t="s">
        <v>3681</v>
      </c>
      <c r="B1349" s="377"/>
      <c r="C1349" s="377"/>
      <c r="D1349" s="377"/>
      <c r="E1349" s="377"/>
    </row>
    <row r="1350" spans="1:95">
      <c r="A1350" s="135" t="s">
        <v>3682</v>
      </c>
      <c r="B1350" s="136" t="s">
        <v>3683</v>
      </c>
      <c r="C1350" s="137" t="s">
        <v>1431</v>
      </c>
      <c r="D1350" s="138">
        <v>259</v>
      </c>
      <c r="E1350" s="138">
        <v>296</v>
      </c>
    </row>
    <row r="1351" spans="1:95" ht="56.25">
      <c r="A1351" s="135" t="s">
        <v>3684</v>
      </c>
      <c r="B1351" s="136" t="s">
        <v>3685</v>
      </c>
      <c r="C1351" s="137" t="s">
        <v>3546</v>
      </c>
      <c r="D1351" s="138">
        <v>388.5</v>
      </c>
      <c r="E1351" s="138">
        <v>444</v>
      </c>
    </row>
    <row r="1352" spans="1:95" ht="37.5">
      <c r="A1352" s="135" t="s">
        <v>3686</v>
      </c>
      <c r="B1352" s="136" t="s">
        <v>3687</v>
      </c>
      <c r="C1352" s="139" t="s">
        <v>1431</v>
      </c>
      <c r="D1352" s="138">
        <v>269.5</v>
      </c>
      <c r="E1352" s="138">
        <v>308</v>
      </c>
    </row>
    <row r="1353" spans="1:95" ht="37.5">
      <c r="A1353" s="135" t="s">
        <v>3688</v>
      </c>
      <c r="B1353" s="136" t="s">
        <v>3689</v>
      </c>
      <c r="C1353" s="139" t="s">
        <v>1431</v>
      </c>
      <c r="D1353" s="138">
        <v>315</v>
      </c>
      <c r="E1353" s="138">
        <v>360</v>
      </c>
    </row>
    <row r="1354" spans="1:95" ht="37.5">
      <c r="A1354" s="135" t="s">
        <v>3690</v>
      </c>
      <c r="B1354" s="136" t="s">
        <v>3691</v>
      </c>
      <c r="C1354" s="139" t="s">
        <v>1431</v>
      </c>
      <c r="D1354" s="138">
        <v>297.5</v>
      </c>
      <c r="E1354" s="138">
        <v>340</v>
      </c>
    </row>
    <row r="1355" spans="1:95" s="149" customFormat="1">
      <c r="A1355" s="376" t="s">
        <v>3692</v>
      </c>
      <c r="B1355" s="377"/>
      <c r="C1355" s="377"/>
      <c r="D1355" s="377"/>
      <c r="E1355" s="377"/>
      <c r="F1355" s="123"/>
      <c r="G1355" s="124"/>
      <c r="H1355" s="124"/>
      <c r="I1355" s="124"/>
      <c r="J1355" s="124"/>
      <c r="K1355" s="124"/>
      <c r="L1355" s="124"/>
      <c r="M1355" s="124"/>
      <c r="N1355" s="124"/>
      <c r="O1355" s="124"/>
      <c r="P1355" s="124"/>
      <c r="Q1355" s="124"/>
      <c r="R1355" s="124"/>
      <c r="S1355" s="124"/>
      <c r="T1355" s="124"/>
      <c r="U1355" s="124"/>
      <c r="V1355" s="124"/>
      <c r="W1355" s="124"/>
      <c r="X1355" s="124"/>
      <c r="Y1355" s="124"/>
      <c r="Z1355" s="124"/>
      <c r="AA1355" s="125"/>
      <c r="AB1355" s="125"/>
      <c r="AC1355" s="125"/>
      <c r="AD1355" s="125"/>
      <c r="AE1355" s="125"/>
      <c r="AF1355" s="125"/>
      <c r="AG1355" s="125"/>
      <c r="AH1355" s="125"/>
      <c r="AI1355" s="125"/>
      <c r="AJ1355" s="125"/>
      <c r="AK1355" s="125"/>
      <c r="AL1355" s="125"/>
      <c r="AM1355" s="125"/>
      <c r="AN1355" s="125"/>
      <c r="AO1355" s="125"/>
      <c r="AP1355" s="125"/>
      <c r="AQ1355" s="125"/>
      <c r="AR1355" s="125"/>
      <c r="AS1355" s="125"/>
      <c r="AT1355" s="125"/>
      <c r="AU1355" s="125"/>
      <c r="AV1355" s="125"/>
      <c r="AW1355" s="125"/>
      <c r="AX1355" s="125"/>
      <c r="AY1355" s="125"/>
      <c r="AZ1355" s="125"/>
      <c r="BA1355" s="125"/>
      <c r="BB1355" s="125"/>
      <c r="BC1355" s="125"/>
      <c r="BD1355" s="125"/>
      <c r="BE1355" s="125"/>
      <c r="BF1355" s="125"/>
      <c r="BG1355" s="125"/>
      <c r="BH1355" s="125"/>
      <c r="BI1355" s="125"/>
      <c r="BJ1355" s="125"/>
      <c r="BK1355" s="125"/>
      <c r="BL1355" s="125"/>
      <c r="BM1355" s="125"/>
      <c r="BN1355" s="125"/>
      <c r="BO1355" s="125"/>
      <c r="BP1355" s="125"/>
      <c r="BQ1355" s="125"/>
      <c r="BR1355" s="125"/>
      <c r="BS1355" s="125"/>
      <c r="BT1355" s="125"/>
      <c r="BU1355" s="125"/>
      <c r="BV1355" s="125"/>
      <c r="BW1355" s="125"/>
      <c r="BX1355" s="125"/>
      <c r="BY1355" s="125"/>
      <c r="BZ1355" s="125"/>
      <c r="CA1355" s="125"/>
      <c r="CB1355" s="125"/>
      <c r="CC1355" s="125"/>
      <c r="CD1355" s="125"/>
      <c r="CE1355" s="125"/>
      <c r="CF1355" s="125"/>
      <c r="CG1355" s="125"/>
      <c r="CH1355" s="125"/>
      <c r="CI1355" s="125"/>
      <c r="CJ1355" s="125"/>
      <c r="CK1355" s="125"/>
      <c r="CL1355" s="125"/>
      <c r="CM1355" s="125"/>
      <c r="CN1355" s="125"/>
      <c r="CO1355" s="125"/>
      <c r="CP1355" s="125"/>
      <c r="CQ1355" s="125"/>
    </row>
    <row r="1356" spans="1:95" ht="56.25">
      <c r="A1356" s="135" t="s">
        <v>3693</v>
      </c>
      <c r="B1356" s="136" t="s">
        <v>3694</v>
      </c>
      <c r="C1356" s="137" t="s">
        <v>3695</v>
      </c>
      <c r="D1356" s="138">
        <v>1162</v>
      </c>
      <c r="E1356" s="138">
        <v>1328</v>
      </c>
    </row>
    <row r="1357" spans="1:95" ht="37.5">
      <c r="A1357" s="135" t="s">
        <v>3696</v>
      </c>
      <c r="B1357" s="136" t="s">
        <v>3697</v>
      </c>
      <c r="C1357" s="139" t="s">
        <v>1434</v>
      </c>
      <c r="D1357" s="138">
        <v>591.5</v>
      </c>
      <c r="E1357" s="138">
        <v>676</v>
      </c>
    </row>
    <row r="1358" spans="1:95" ht="37.5">
      <c r="A1358" s="135" t="s">
        <v>3698</v>
      </c>
      <c r="B1358" s="136" t="s">
        <v>3699</v>
      </c>
      <c r="C1358" s="139" t="s">
        <v>1434</v>
      </c>
      <c r="D1358" s="138">
        <v>591.5</v>
      </c>
      <c r="E1358" s="138">
        <v>676</v>
      </c>
    </row>
    <row r="1359" spans="1:95" ht="37.5">
      <c r="A1359" s="151" t="s">
        <v>3700</v>
      </c>
      <c r="B1359" s="152" t="s">
        <v>3701</v>
      </c>
      <c r="C1359" s="155" t="s">
        <v>1420</v>
      </c>
      <c r="D1359" s="138">
        <v>1050</v>
      </c>
      <c r="E1359" s="138">
        <v>1200</v>
      </c>
    </row>
    <row r="1360" spans="1:95">
      <c r="A1360" s="381" t="s">
        <v>3702</v>
      </c>
      <c r="B1360" s="382"/>
      <c r="C1360" s="382"/>
      <c r="D1360" s="382"/>
      <c r="E1360" s="382"/>
    </row>
    <row r="1361" spans="1:95" ht="37.5">
      <c r="A1361" s="151" t="s">
        <v>3703</v>
      </c>
      <c r="B1361" s="152" t="s">
        <v>3704</v>
      </c>
      <c r="C1361" s="155" t="s">
        <v>1420</v>
      </c>
      <c r="D1361" s="138">
        <v>1102.5</v>
      </c>
      <c r="E1361" s="138">
        <v>1260</v>
      </c>
    </row>
    <row r="1362" spans="1:95">
      <c r="A1362" s="376" t="s">
        <v>3644</v>
      </c>
      <c r="B1362" s="377"/>
      <c r="C1362" s="377"/>
      <c r="D1362" s="377"/>
      <c r="E1362" s="377"/>
    </row>
    <row r="1363" spans="1:95" s="134" customFormat="1" ht="37.5">
      <c r="A1363" s="160" t="s">
        <v>3705</v>
      </c>
      <c r="B1363" s="161" t="s">
        <v>3706</v>
      </c>
      <c r="C1363" s="162" t="s">
        <v>1420</v>
      </c>
      <c r="D1363" s="138">
        <v>1169</v>
      </c>
      <c r="E1363" s="138">
        <v>1336</v>
      </c>
      <c r="F1363" s="123"/>
      <c r="G1363" s="124"/>
      <c r="H1363" s="124"/>
      <c r="I1363" s="124"/>
      <c r="J1363" s="124"/>
      <c r="K1363" s="124"/>
      <c r="L1363" s="124"/>
      <c r="M1363" s="124"/>
      <c r="N1363" s="124"/>
      <c r="O1363" s="124"/>
      <c r="P1363" s="124"/>
      <c r="Q1363" s="124"/>
      <c r="R1363" s="124"/>
      <c r="S1363" s="124"/>
      <c r="T1363" s="124"/>
      <c r="U1363" s="124"/>
      <c r="V1363" s="124"/>
      <c r="W1363" s="124"/>
      <c r="X1363" s="124"/>
      <c r="Y1363" s="124"/>
      <c r="Z1363" s="124"/>
      <c r="AA1363" s="125"/>
      <c r="AB1363" s="125"/>
      <c r="AC1363" s="125"/>
      <c r="AD1363" s="125"/>
      <c r="AE1363" s="125"/>
      <c r="AF1363" s="125"/>
      <c r="AG1363" s="125"/>
      <c r="AH1363" s="125"/>
      <c r="AI1363" s="125"/>
      <c r="AJ1363" s="125"/>
      <c r="AK1363" s="125"/>
      <c r="AL1363" s="125"/>
      <c r="AM1363" s="125"/>
      <c r="AN1363" s="125"/>
      <c r="AO1363" s="125"/>
      <c r="AP1363" s="125"/>
      <c r="AQ1363" s="125"/>
      <c r="AR1363" s="125"/>
      <c r="AS1363" s="125"/>
      <c r="AT1363" s="125"/>
      <c r="AU1363" s="125"/>
      <c r="AV1363" s="125"/>
      <c r="AW1363" s="125"/>
      <c r="AX1363" s="125"/>
      <c r="AY1363" s="125"/>
      <c r="AZ1363" s="125"/>
      <c r="BA1363" s="125"/>
      <c r="BB1363" s="125"/>
      <c r="BC1363" s="125"/>
      <c r="BD1363" s="125"/>
      <c r="BE1363" s="125"/>
      <c r="BF1363" s="125"/>
      <c r="BG1363" s="125"/>
      <c r="BH1363" s="125"/>
      <c r="BI1363" s="125"/>
      <c r="BJ1363" s="125"/>
      <c r="BK1363" s="125"/>
      <c r="BL1363" s="125"/>
      <c r="BM1363" s="125"/>
      <c r="BN1363" s="125"/>
      <c r="BO1363" s="125"/>
      <c r="BP1363" s="125"/>
      <c r="BQ1363" s="125"/>
      <c r="BR1363" s="125"/>
      <c r="BS1363" s="125"/>
      <c r="BT1363" s="125"/>
      <c r="BU1363" s="125"/>
      <c r="BV1363" s="125"/>
      <c r="BW1363" s="125"/>
      <c r="BX1363" s="125"/>
      <c r="BY1363" s="125"/>
      <c r="BZ1363" s="125"/>
      <c r="CA1363" s="125"/>
      <c r="CB1363" s="125"/>
      <c r="CC1363" s="125"/>
      <c r="CD1363" s="125"/>
      <c r="CE1363" s="125"/>
      <c r="CF1363" s="125"/>
      <c r="CG1363" s="125"/>
      <c r="CH1363" s="125"/>
      <c r="CI1363" s="125"/>
      <c r="CJ1363" s="125"/>
      <c r="CK1363" s="125"/>
      <c r="CL1363" s="125"/>
      <c r="CM1363" s="125"/>
      <c r="CN1363" s="125"/>
      <c r="CO1363" s="125"/>
      <c r="CP1363" s="125"/>
      <c r="CQ1363" s="125"/>
    </row>
    <row r="1364" spans="1:95">
      <c r="A1364" s="378" t="s">
        <v>3707</v>
      </c>
      <c r="B1364" s="379"/>
      <c r="C1364" s="379"/>
      <c r="D1364" s="379"/>
      <c r="E1364" s="379"/>
    </row>
    <row r="1365" spans="1:95">
      <c r="A1365" s="376" t="s">
        <v>3708</v>
      </c>
      <c r="B1365" s="377"/>
      <c r="C1365" s="377"/>
      <c r="D1365" s="377"/>
      <c r="E1365" s="377"/>
    </row>
    <row r="1366" spans="1:95">
      <c r="A1366" s="151" t="s">
        <v>3709</v>
      </c>
      <c r="B1366" s="152" t="s">
        <v>3710</v>
      </c>
      <c r="C1366" s="162" t="s">
        <v>1420</v>
      </c>
      <c r="D1366" s="138">
        <v>465.49999999999994</v>
      </c>
      <c r="E1366" s="138">
        <v>532</v>
      </c>
    </row>
    <row r="1367" spans="1:95">
      <c r="A1367" s="151" t="s">
        <v>3711</v>
      </c>
      <c r="B1367" s="152" t="s">
        <v>3712</v>
      </c>
      <c r="C1367" s="162" t="s">
        <v>1420</v>
      </c>
      <c r="D1367" s="138">
        <v>465.49999999999994</v>
      </c>
      <c r="E1367" s="138">
        <v>532</v>
      </c>
    </row>
    <row r="1368" spans="1:95">
      <c r="A1368" s="151" t="s">
        <v>3713</v>
      </c>
      <c r="B1368" s="152" t="s">
        <v>3714</v>
      </c>
      <c r="C1368" s="162" t="s">
        <v>1420</v>
      </c>
      <c r="D1368" s="138">
        <v>465.49999999999994</v>
      </c>
      <c r="E1368" s="138">
        <v>532</v>
      </c>
    </row>
    <row r="1369" spans="1:95">
      <c r="A1369" s="151" t="s">
        <v>3715</v>
      </c>
      <c r="B1369" s="152" t="s">
        <v>3716</v>
      </c>
      <c r="C1369" s="162" t="s">
        <v>1420</v>
      </c>
      <c r="D1369" s="138">
        <v>465.49999999999994</v>
      </c>
      <c r="E1369" s="138">
        <v>532</v>
      </c>
    </row>
    <row r="1370" spans="1:95">
      <c r="A1370" s="151" t="s">
        <v>3717</v>
      </c>
      <c r="B1370" s="152" t="s">
        <v>3718</v>
      </c>
      <c r="C1370" s="162" t="s">
        <v>1420</v>
      </c>
      <c r="D1370" s="138">
        <v>465.49999999999994</v>
      </c>
      <c r="E1370" s="138">
        <v>532</v>
      </c>
    </row>
    <row r="1371" spans="1:95">
      <c r="A1371" s="151" t="s">
        <v>3719</v>
      </c>
      <c r="B1371" s="152" t="s">
        <v>3720</v>
      </c>
      <c r="C1371" s="162" t="s">
        <v>1420</v>
      </c>
      <c r="D1371" s="138">
        <v>465.49999999999994</v>
      </c>
      <c r="E1371" s="138">
        <v>532</v>
      </c>
    </row>
    <row r="1372" spans="1:95">
      <c r="A1372" s="151" t="s">
        <v>3721</v>
      </c>
      <c r="B1372" s="152" t="s">
        <v>3722</v>
      </c>
      <c r="C1372" s="162" t="s">
        <v>1420</v>
      </c>
      <c r="D1372" s="138">
        <v>465.49999999999994</v>
      </c>
      <c r="E1372" s="138">
        <v>532</v>
      </c>
    </row>
    <row r="1373" spans="1:95">
      <c r="A1373" s="151" t="s">
        <v>3723</v>
      </c>
      <c r="B1373" s="152" t="s">
        <v>3724</v>
      </c>
      <c r="C1373" s="162" t="s">
        <v>1420</v>
      </c>
      <c r="D1373" s="138">
        <v>465.49999999999994</v>
      </c>
      <c r="E1373" s="138">
        <v>532</v>
      </c>
    </row>
    <row r="1374" spans="1:95">
      <c r="A1374" s="151" t="s">
        <v>3725</v>
      </c>
      <c r="B1374" s="152" t="s">
        <v>3726</v>
      </c>
      <c r="C1374" s="162" t="s">
        <v>1420</v>
      </c>
      <c r="D1374" s="138">
        <v>465.49999999999994</v>
      </c>
      <c r="E1374" s="138">
        <v>532</v>
      </c>
    </row>
    <row r="1375" spans="1:95">
      <c r="A1375" s="151" t="s">
        <v>3727</v>
      </c>
      <c r="B1375" s="152" t="s">
        <v>3728</v>
      </c>
      <c r="C1375" s="162" t="s">
        <v>1420</v>
      </c>
      <c r="D1375" s="138">
        <v>465.49999999999994</v>
      </c>
      <c r="E1375" s="138">
        <v>532</v>
      </c>
    </row>
    <row r="1376" spans="1:95">
      <c r="A1376" s="151" t="s">
        <v>3729</v>
      </c>
      <c r="B1376" s="152" t="s">
        <v>3730</v>
      </c>
      <c r="C1376" s="162" t="s">
        <v>1420</v>
      </c>
      <c r="D1376" s="138">
        <v>465.49999999999994</v>
      </c>
      <c r="E1376" s="138">
        <v>532</v>
      </c>
    </row>
    <row r="1377" spans="1:5">
      <c r="A1377" s="151" t="s">
        <v>3731</v>
      </c>
      <c r="B1377" s="152" t="s">
        <v>3732</v>
      </c>
      <c r="C1377" s="162" t="s">
        <v>1420</v>
      </c>
      <c r="D1377" s="138">
        <v>465.49999999999994</v>
      </c>
      <c r="E1377" s="138">
        <v>532</v>
      </c>
    </row>
    <row r="1378" spans="1:5">
      <c r="A1378" s="151" t="s">
        <v>3733</v>
      </c>
      <c r="B1378" s="152" t="s">
        <v>3734</v>
      </c>
      <c r="C1378" s="162" t="s">
        <v>1420</v>
      </c>
      <c r="D1378" s="138">
        <v>465.49999999999994</v>
      </c>
      <c r="E1378" s="138">
        <v>532</v>
      </c>
    </row>
    <row r="1379" spans="1:5">
      <c r="A1379" s="151" t="s">
        <v>3735</v>
      </c>
      <c r="B1379" s="152" t="s">
        <v>3736</v>
      </c>
      <c r="C1379" s="162" t="s">
        <v>1420</v>
      </c>
      <c r="D1379" s="138">
        <v>465.49999999999994</v>
      </c>
      <c r="E1379" s="138">
        <v>532</v>
      </c>
    </row>
    <row r="1380" spans="1:5">
      <c r="A1380" s="151" t="s">
        <v>3737</v>
      </c>
      <c r="B1380" s="152" t="s">
        <v>3738</v>
      </c>
      <c r="C1380" s="162" t="s">
        <v>1420</v>
      </c>
      <c r="D1380" s="138">
        <v>465.49999999999994</v>
      </c>
      <c r="E1380" s="138">
        <v>532</v>
      </c>
    </row>
    <row r="1381" spans="1:5">
      <c r="A1381" s="151" t="s">
        <v>3739</v>
      </c>
      <c r="B1381" s="152" t="s">
        <v>3740</v>
      </c>
      <c r="C1381" s="162" t="s">
        <v>1420</v>
      </c>
      <c r="D1381" s="138">
        <v>465.49999999999994</v>
      </c>
      <c r="E1381" s="138">
        <v>532</v>
      </c>
    </row>
    <row r="1382" spans="1:5">
      <c r="A1382" s="151" t="s">
        <v>3741</v>
      </c>
      <c r="B1382" s="152" t="s">
        <v>3742</v>
      </c>
      <c r="C1382" s="162" t="s">
        <v>1420</v>
      </c>
      <c r="D1382" s="138">
        <v>465.49999999999994</v>
      </c>
      <c r="E1382" s="138">
        <v>532</v>
      </c>
    </row>
    <row r="1383" spans="1:5">
      <c r="A1383" s="151" t="s">
        <v>3743</v>
      </c>
      <c r="B1383" s="152" t="s">
        <v>3744</v>
      </c>
      <c r="C1383" s="162" t="s">
        <v>1420</v>
      </c>
      <c r="D1383" s="138">
        <v>465.49999999999994</v>
      </c>
      <c r="E1383" s="138">
        <v>532</v>
      </c>
    </row>
    <row r="1384" spans="1:5">
      <c r="A1384" s="151" t="s">
        <v>3745</v>
      </c>
      <c r="B1384" s="152" t="s">
        <v>3746</v>
      </c>
      <c r="C1384" s="162" t="s">
        <v>1420</v>
      </c>
      <c r="D1384" s="138">
        <v>465.49999999999994</v>
      </c>
      <c r="E1384" s="138">
        <v>532</v>
      </c>
    </row>
    <row r="1385" spans="1:5">
      <c r="A1385" s="151" t="s">
        <v>3747</v>
      </c>
      <c r="B1385" s="152" t="s">
        <v>3748</v>
      </c>
      <c r="C1385" s="162" t="s">
        <v>1420</v>
      </c>
      <c r="D1385" s="138">
        <v>465.49999999999994</v>
      </c>
      <c r="E1385" s="138">
        <v>532</v>
      </c>
    </row>
    <row r="1386" spans="1:5">
      <c r="A1386" s="151" t="s">
        <v>3749</v>
      </c>
      <c r="B1386" s="152" t="s">
        <v>3750</v>
      </c>
      <c r="C1386" s="162" t="s">
        <v>1420</v>
      </c>
      <c r="D1386" s="138">
        <v>465.49999999999994</v>
      </c>
      <c r="E1386" s="138">
        <v>532</v>
      </c>
    </row>
    <row r="1387" spans="1:5">
      <c r="A1387" s="151" t="s">
        <v>3751</v>
      </c>
      <c r="B1387" s="152" t="s">
        <v>3752</v>
      </c>
      <c r="C1387" s="162" t="s">
        <v>1420</v>
      </c>
      <c r="D1387" s="138">
        <v>465.49999999999994</v>
      </c>
      <c r="E1387" s="138">
        <v>532</v>
      </c>
    </row>
    <row r="1388" spans="1:5">
      <c r="A1388" s="151" t="s">
        <v>3753</v>
      </c>
      <c r="B1388" s="152" t="s">
        <v>3754</v>
      </c>
      <c r="C1388" s="162" t="s">
        <v>1420</v>
      </c>
      <c r="D1388" s="138">
        <v>465.49999999999994</v>
      </c>
      <c r="E1388" s="138">
        <v>532</v>
      </c>
    </row>
    <row r="1389" spans="1:5">
      <c r="A1389" s="151" t="s">
        <v>3755</v>
      </c>
      <c r="B1389" s="152" t="s">
        <v>3756</v>
      </c>
      <c r="C1389" s="162" t="s">
        <v>1420</v>
      </c>
      <c r="D1389" s="138">
        <v>465.49999999999994</v>
      </c>
      <c r="E1389" s="138">
        <v>532</v>
      </c>
    </row>
    <row r="1390" spans="1:5">
      <c r="A1390" s="151" t="s">
        <v>3757</v>
      </c>
      <c r="B1390" s="152" t="s">
        <v>3758</v>
      </c>
      <c r="C1390" s="162" t="s">
        <v>1420</v>
      </c>
      <c r="D1390" s="138">
        <v>465.49999999999994</v>
      </c>
      <c r="E1390" s="138">
        <v>532</v>
      </c>
    </row>
    <row r="1391" spans="1:5">
      <c r="A1391" s="151" t="s">
        <v>3759</v>
      </c>
      <c r="B1391" s="152" t="s">
        <v>3760</v>
      </c>
      <c r="C1391" s="162" t="s">
        <v>1420</v>
      </c>
      <c r="D1391" s="138">
        <v>465.49999999999994</v>
      </c>
      <c r="E1391" s="138">
        <v>532</v>
      </c>
    </row>
    <row r="1392" spans="1:5">
      <c r="A1392" s="151" t="s">
        <v>3761</v>
      </c>
      <c r="B1392" s="152" t="s">
        <v>3762</v>
      </c>
      <c r="C1392" s="162" t="s">
        <v>1420</v>
      </c>
      <c r="D1392" s="138">
        <v>465.49999999999994</v>
      </c>
      <c r="E1392" s="138">
        <v>532</v>
      </c>
    </row>
    <row r="1393" spans="1:5">
      <c r="A1393" s="151" t="s">
        <v>3763</v>
      </c>
      <c r="B1393" s="152" t="s">
        <v>3764</v>
      </c>
      <c r="C1393" s="162" t="s">
        <v>1420</v>
      </c>
      <c r="D1393" s="138">
        <v>465.49999999999994</v>
      </c>
      <c r="E1393" s="138">
        <v>532</v>
      </c>
    </row>
    <row r="1394" spans="1:5">
      <c r="A1394" s="151" t="s">
        <v>3765</v>
      </c>
      <c r="B1394" s="152" t="s">
        <v>3766</v>
      </c>
      <c r="C1394" s="162" t="s">
        <v>1420</v>
      </c>
      <c r="D1394" s="138">
        <v>465.49999999999994</v>
      </c>
      <c r="E1394" s="138">
        <v>532</v>
      </c>
    </row>
    <row r="1395" spans="1:5">
      <c r="A1395" s="151" t="s">
        <v>3767</v>
      </c>
      <c r="B1395" s="152" t="s">
        <v>3768</v>
      </c>
      <c r="C1395" s="162" t="s">
        <v>1420</v>
      </c>
      <c r="D1395" s="138">
        <v>465.49999999999994</v>
      </c>
      <c r="E1395" s="138">
        <v>532</v>
      </c>
    </row>
    <row r="1396" spans="1:5">
      <c r="A1396" s="151" t="s">
        <v>3769</v>
      </c>
      <c r="B1396" s="152" t="s">
        <v>3770</v>
      </c>
      <c r="C1396" s="162" t="s">
        <v>1420</v>
      </c>
      <c r="D1396" s="138">
        <v>465.49999999999994</v>
      </c>
      <c r="E1396" s="138">
        <v>532</v>
      </c>
    </row>
    <row r="1397" spans="1:5">
      <c r="A1397" s="151" t="s">
        <v>3771</v>
      </c>
      <c r="B1397" s="152" t="s">
        <v>3772</v>
      </c>
      <c r="C1397" s="162" t="s">
        <v>1420</v>
      </c>
      <c r="D1397" s="138">
        <v>465.49999999999994</v>
      </c>
      <c r="E1397" s="138">
        <v>532</v>
      </c>
    </row>
    <row r="1398" spans="1:5">
      <c r="A1398" s="151" t="s">
        <v>3773</v>
      </c>
      <c r="B1398" s="152" t="s">
        <v>3774</v>
      </c>
      <c r="C1398" s="162" t="s">
        <v>1420</v>
      </c>
      <c r="D1398" s="138">
        <v>465.49999999999994</v>
      </c>
      <c r="E1398" s="138">
        <v>532</v>
      </c>
    </row>
    <row r="1399" spans="1:5">
      <c r="A1399" s="151" t="s">
        <v>3775</v>
      </c>
      <c r="B1399" s="152" t="s">
        <v>3776</v>
      </c>
      <c r="C1399" s="162" t="s">
        <v>1420</v>
      </c>
      <c r="D1399" s="138">
        <v>465.49999999999994</v>
      </c>
      <c r="E1399" s="138">
        <v>532</v>
      </c>
    </row>
    <row r="1400" spans="1:5">
      <c r="A1400" s="376" t="s">
        <v>3777</v>
      </c>
      <c r="B1400" s="377"/>
      <c r="C1400" s="377"/>
      <c r="D1400" s="377"/>
      <c r="E1400" s="377"/>
    </row>
    <row r="1401" spans="1:5">
      <c r="A1401" s="151" t="s">
        <v>3778</v>
      </c>
      <c r="B1401" s="152" t="s">
        <v>3779</v>
      </c>
      <c r="C1401" s="162" t="s">
        <v>1420</v>
      </c>
      <c r="D1401" s="138">
        <v>465.49999999999994</v>
      </c>
      <c r="E1401" s="138">
        <v>532</v>
      </c>
    </row>
    <row r="1402" spans="1:5">
      <c r="A1402" s="151" t="s">
        <v>3780</v>
      </c>
      <c r="B1402" s="152" t="s">
        <v>3781</v>
      </c>
      <c r="C1402" s="162" t="s">
        <v>1420</v>
      </c>
      <c r="D1402" s="138">
        <v>465.49999999999994</v>
      </c>
      <c r="E1402" s="138">
        <v>532</v>
      </c>
    </row>
    <row r="1403" spans="1:5">
      <c r="A1403" s="151" t="s">
        <v>3782</v>
      </c>
      <c r="B1403" s="152" t="s">
        <v>3783</v>
      </c>
      <c r="C1403" s="162" t="s">
        <v>1420</v>
      </c>
      <c r="D1403" s="138">
        <v>465.49999999999994</v>
      </c>
      <c r="E1403" s="138">
        <v>532</v>
      </c>
    </row>
    <row r="1404" spans="1:5">
      <c r="A1404" s="376" t="s">
        <v>3784</v>
      </c>
      <c r="B1404" s="377"/>
      <c r="C1404" s="377"/>
      <c r="D1404" s="377"/>
      <c r="E1404" s="377"/>
    </row>
    <row r="1405" spans="1:5">
      <c r="A1405" s="151" t="s">
        <v>3785</v>
      </c>
      <c r="B1405" s="152" t="s">
        <v>3786</v>
      </c>
      <c r="C1405" s="162" t="s">
        <v>1420</v>
      </c>
      <c r="D1405" s="138">
        <v>465.49999999999994</v>
      </c>
      <c r="E1405" s="138">
        <v>532</v>
      </c>
    </row>
    <row r="1406" spans="1:5">
      <c r="A1406" s="151" t="s">
        <v>3787</v>
      </c>
      <c r="B1406" s="152" t="s">
        <v>3788</v>
      </c>
      <c r="C1406" s="162" t="s">
        <v>1420</v>
      </c>
      <c r="D1406" s="138">
        <v>465.49999999999994</v>
      </c>
      <c r="E1406" s="138">
        <v>532</v>
      </c>
    </row>
    <row r="1407" spans="1:5">
      <c r="A1407" s="151" t="s">
        <v>3789</v>
      </c>
      <c r="B1407" s="152" t="s">
        <v>3790</v>
      </c>
      <c r="C1407" s="162" t="s">
        <v>1420</v>
      </c>
      <c r="D1407" s="138">
        <v>465.49999999999994</v>
      </c>
      <c r="E1407" s="138">
        <v>532</v>
      </c>
    </row>
    <row r="1408" spans="1:5">
      <c r="A1408" s="151" t="s">
        <v>3791</v>
      </c>
      <c r="B1408" s="152" t="s">
        <v>3792</v>
      </c>
      <c r="C1408" s="162" t="s">
        <v>1420</v>
      </c>
      <c r="D1408" s="138">
        <v>465.49999999999994</v>
      </c>
      <c r="E1408" s="138">
        <v>532</v>
      </c>
    </row>
    <row r="1409" spans="1:5">
      <c r="A1409" s="151" t="s">
        <v>3793</v>
      </c>
      <c r="B1409" s="152" t="s">
        <v>3794</v>
      </c>
      <c r="C1409" s="162" t="s">
        <v>1420</v>
      </c>
      <c r="D1409" s="138">
        <v>465.49999999999994</v>
      </c>
      <c r="E1409" s="138">
        <v>532</v>
      </c>
    </row>
    <row r="1410" spans="1:5">
      <c r="A1410" s="151" t="s">
        <v>3795</v>
      </c>
      <c r="B1410" s="152" t="s">
        <v>3796</v>
      </c>
      <c r="C1410" s="162" t="s">
        <v>1420</v>
      </c>
      <c r="D1410" s="138">
        <v>465.49999999999994</v>
      </c>
      <c r="E1410" s="138">
        <v>532</v>
      </c>
    </row>
    <row r="1411" spans="1:5">
      <c r="A1411" s="376" t="s">
        <v>3797</v>
      </c>
      <c r="B1411" s="377"/>
      <c r="C1411" s="377"/>
      <c r="D1411" s="377"/>
      <c r="E1411" s="377"/>
    </row>
    <row r="1412" spans="1:5">
      <c r="A1412" s="151" t="s">
        <v>3798</v>
      </c>
      <c r="B1412" s="152" t="s">
        <v>3799</v>
      </c>
      <c r="C1412" s="162" t="s">
        <v>1420</v>
      </c>
      <c r="D1412" s="138">
        <v>465.49999999999994</v>
      </c>
      <c r="E1412" s="138">
        <v>532</v>
      </c>
    </row>
    <row r="1413" spans="1:5">
      <c r="A1413" s="151" t="s">
        <v>3800</v>
      </c>
      <c r="B1413" s="152" t="s">
        <v>3801</v>
      </c>
      <c r="C1413" s="162" t="s">
        <v>1420</v>
      </c>
      <c r="D1413" s="138">
        <v>465.49999999999994</v>
      </c>
      <c r="E1413" s="138">
        <v>532</v>
      </c>
    </row>
    <row r="1414" spans="1:5">
      <c r="A1414" s="151" t="s">
        <v>3802</v>
      </c>
      <c r="B1414" s="152" t="s">
        <v>3803</v>
      </c>
      <c r="C1414" s="162" t="s">
        <v>1420</v>
      </c>
      <c r="D1414" s="138">
        <v>465.49999999999994</v>
      </c>
      <c r="E1414" s="138">
        <v>532</v>
      </c>
    </row>
    <row r="1415" spans="1:5">
      <c r="A1415" s="151" t="s">
        <v>3804</v>
      </c>
      <c r="B1415" s="152" t="s">
        <v>3805</v>
      </c>
      <c r="C1415" s="162" t="s">
        <v>1420</v>
      </c>
      <c r="D1415" s="138">
        <v>465.49999999999994</v>
      </c>
      <c r="E1415" s="138">
        <v>532</v>
      </c>
    </row>
    <row r="1416" spans="1:5">
      <c r="A1416" s="151" t="s">
        <v>3806</v>
      </c>
      <c r="B1416" s="152" t="s">
        <v>3807</v>
      </c>
      <c r="C1416" s="162" t="s">
        <v>1420</v>
      </c>
      <c r="D1416" s="163">
        <v>465.49999999999994</v>
      </c>
      <c r="E1416" s="138">
        <v>532</v>
      </c>
    </row>
    <row r="1417" spans="1:5">
      <c r="A1417" s="151" t="s">
        <v>3808</v>
      </c>
      <c r="B1417" s="152" t="s">
        <v>3809</v>
      </c>
      <c r="C1417" s="162" t="s">
        <v>1420</v>
      </c>
      <c r="D1417" s="138">
        <v>465.49999999999994</v>
      </c>
      <c r="E1417" s="138">
        <v>532</v>
      </c>
    </row>
    <row r="1418" spans="1:5">
      <c r="A1418" s="151" t="s">
        <v>3810</v>
      </c>
      <c r="B1418" s="152" t="s">
        <v>3811</v>
      </c>
      <c r="C1418" s="162" t="s">
        <v>1420</v>
      </c>
      <c r="D1418" s="138">
        <v>465.49999999999994</v>
      </c>
      <c r="E1418" s="138">
        <v>532</v>
      </c>
    </row>
    <row r="1419" spans="1:5">
      <c r="A1419" s="151" t="s">
        <v>3812</v>
      </c>
      <c r="B1419" s="152" t="s">
        <v>3813</v>
      </c>
      <c r="C1419" s="162" t="s">
        <v>1420</v>
      </c>
      <c r="D1419" s="138">
        <v>465.49999999999994</v>
      </c>
      <c r="E1419" s="138">
        <v>532</v>
      </c>
    </row>
    <row r="1420" spans="1:5">
      <c r="A1420" s="151" t="s">
        <v>3814</v>
      </c>
      <c r="B1420" s="152" t="s">
        <v>3815</v>
      </c>
      <c r="C1420" s="162" t="s">
        <v>1420</v>
      </c>
      <c r="D1420" s="138">
        <v>465.49999999999994</v>
      </c>
      <c r="E1420" s="138">
        <v>532</v>
      </c>
    </row>
    <row r="1421" spans="1:5">
      <c r="A1421" s="376" t="s">
        <v>3816</v>
      </c>
      <c r="B1421" s="377"/>
      <c r="C1421" s="377"/>
      <c r="D1421" s="377"/>
      <c r="E1421" s="377"/>
    </row>
    <row r="1422" spans="1:5">
      <c r="A1422" s="151" t="s">
        <v>3817</v>
      </c>
      <c r="B1422" s="152" t="s">
        <v>3818</v>
      </c>
      <c r="C1422" s="162" t="s">
        <v>1420</v>
      </c>
      <c r="D1422" s="138">
        <v>465.49999999999994</v>
      </c>
      <c r="E1422" s="138">
        <v>532</v>
      </c>
    </row>
    <row r="1423" spans="1:5">
      <c r="A1423" s="151" t="s">
        <v>3819</v>
      </c>
      <c r="B1423" s="152" t="s">
        <v>3820</v>
      </c>
      <c r="C1423" s="162" t="s">
        <v>1420</v>
      </c>
      <c r="D1423" s="138">
        <v>465.49999999999994</v>
      </c>
      <c r="E1423" s="138">
        <v>532</v>
      </c>
    </row>
    <row r="1424" spans="1:5">
      <c r="A1424" s="151" t="s">
        <v>3821</v>
      </c>
      <c r="B1424" s="152" t="s">
        <v>3822</v>
      </c>
      <c r="C1424" s="162" t="s">
        <v>1420</v>
      </c>
      <c r="D1424" s="138">
        <v>465.49999999999994</v>
      </c>
      <c r="E1424" s="138">
        <v>532</v>
      </c>
    </row>
    <row r="1425" spans="1:95" s="134" customFormat="1">
      <c r="A1425" s="151" t="s">
        <v>3823</v>
      </c>
      <c r="B1425" s="152" t="s">
        <v>3824</v>
      </c>
      <c r="C1425" s="162" t="s">
        <v>1420</v>
      </c>
      <c r="D1425" s="138">
        <v>465.49999999999994</v>
      </c>
      <c r="E1425" s="138">
        <v>532</v>
      </c>
      <c r="F1425" s="123"/>
      <c r="G1425" s="124"/>
      <c r="H1425" s="124"/>
      <c r="I1425" s="124"/>
      <c r="J1425" s="124"/>
      <c r="K1425" s="124"/>
      <c r="L1425" s="124"/>
      <c r="M1425" s="124"/>
      <c r="N1425" s="124"/>
      <c r="O1425" s="124"/>
      <c r="P1425" s="124"/>
      <c r="Q1425" s="124"/>
      <c r="R1425" s="124"/>
      <c r="S1425" s="124"/>
      <c r="T1425" s="124"/>
      <c r="U1425" s="124"/>
      <c r="V1425" s="124"/>
      <c r="W1425" s="124"/>
      <c r="X1425" s="124"/>
      <c r="Y1425" s="124"/>
      <c r="Z1425" s="124"/>
      <c r="AA1425" s="125"/>
      <c r="AB1425" s="125"/>
      <c r="AC1425" s="125"/>
      <c r="AD1425" s="125"/>
      <c r="AE1425" s="125"/>
      <c r="AF1425" s="125"/>
      <c r="AG1425" s="125"/>
      <c r="AH1425" s="125"/>
      <c r="AI1425" s="125"/>
      <c r="AJ1425" s="125"/>
      <c r="AK1425" s="125"/>
      <c r="AL1425" s="125"/>
      <c r="AM1425" s="125"/>
      <c r="AN1425" s="125"/>
      <c r="AO1425" s="125"/>
      <c r="AP1425" s="125"/>
      <c r="AQ1425" s="125"/>
      <c r="AR1425" s="125"/>
      <c r="AS1425" s="125"/>
      <c r="AT1425" s="125"/>
      <c r="AU1425" s="125"/>
      <c r="AV1425" s="125"/>
      <c r="AW1425" s="125"/>
      <c r="AX1425" s="125"/>
      <c r="AY1425" s="125"/>
      <c r="AZ1425" s="125"/>
      <c r="BA1425" s="125"/>
      <c r="BB1425" s="125"/>
      <c r="BC1425" s="125"/>
      <c r="BD1425" s="125"/>
      <c r="BE1425" s="125"/>
      <c r="BF1425" s="125"/>
      <c r="BG1425" s="125"/>
      <c r="BH1425" s="125"/>
      <c r="BI1425" s="125"/>
      <c r="BJ1425" s="125"/>
      <c r="BK1425" s="125"/>
      <c r="BL1425" s="125"/>
      <c r="BM1425" s="125"/>
      <c r="BN1425" s="125"/>
      <c r="BO1425" s="125"/>
      <c r="BP1425" s="125"/>
      <c r="BQ1425" s="125"/>
      <c r="BR1425" s="125"/>
      <c r="BS1425" s="125"/>
      <c r="BT1425" s="125"/>
      <c r="BU1425" s="125"/>
      <c r="BV1425" s="125"/>
      <c r="BW1425" s="125"/>
      <c r="BX1425" s="125"/>
      <c r="BY1425" s="125"/>
      <c r="BZ1425" s="125"/>
      <c r="CA1425" s="125"/>
      <c r="CB1425" s="125"/>
      <c r="CC1425" s="125"/>
      <c r="CD1425" s="125"/>
      <c r="CE1425" s="125"/>
      <c r="CF1425" s="125"/>
      <c r="CG1425" s="125"/>
      <c r="CH1425" s="125"/>
      <c r="CI1425" s="125"/>
      <c r="CJ1425" s="125"/>
      <c r="CK1425" s="125"/>
      <c r="CL1425" s="125"/>
      <c r="CM1425" s="125"/>
      <c r="CN1425" s="125"/>
      <c r="CO1425" s="125"/>
      <c r="CP1425" s="125"/>
      <c r="CQ1425" s="125"/>
    </row>
    <row r="1426" spans="1:95">
      <c r="A1426" s="378" t="s">
        <v>3825</v>
      </c>
      <c r="B1426" s="379"/>
      <c r="C1426" s="379"/>
      <c r="D1426" s="379"/>
      <c r="E1426" s="379"/>
    </row>
    <row r="1427" spans="1:95">
      <c r="A1427" s="376" t="s">
        <v>3708</v>
      </c>
      <c r="B1427" s="377"/>
      <c r="C1427" s="377"/>
      <c r="D1427" s="377"/>
      <c r="E1427" s="377"/>
    </row>
    <row r="1428" spans="1:95">
      <c r="A1428" s="151" t="s">
        <v>3826</v>
      </c>
      <c r="B1428" s="152" t="s">
        <v>3827</v>
      </c>
      <c r="C1428" s="162" t="s">
        <v>1420</v>
      </c>
      <c r="D1428" s="138">
        <v>965.99999999999989</v>
      </c>
      <c r="E1428" s="138">
        <v>1104</v>
      </c>
    </row>
    <row r="1429" spans="1:95">
      <c r="A1429" s="151" t="s">
        <v>3828</v>
      </c>
      <c r="B1429" s="152" t="s">
        <v>3829</v>
      </c>
      <c r="C1429" s="162" t="s">
        <v>1420</v>
      </c>
      <c r="D1429" s="138">
        <v>965.99999999999989</v>
      </c>
      <c r="E1429" s="138">
        <v>1104</v>
      </c>
    </row>
    <row r="1430" spans="1:95" ht="37.5">
      <c r="A1430" s="151" t="s">
        <v>3830</v>
      </c>
      <c r="B1430" s="152" t="s">
        <v>3831</v>
      </c>
      <c r="C1430" s="162" t="s">
        <v>1420</v>
      </c>
      <c r="D1430" s="138">
        <v>965.99999999999989</v>
      </c>
      <c r="E1430" s="138">
        <v>1104</v>
      </c>
    </row>
    <row r="1431" spans="1:95">
      <c r="A1431" s="151" t="s">
        <v>3832</v>
      </c>
      <c r="B1431" s="152" t="s">
        <v>3833</v>
      </c>
      <c r="C1431" s="162" t="s">
        <v>1420</v>
      </c>
      <c r="D1431" s="138">
        <v>965.99999999999989</v>
      </c>
      <c r="E1431" s="138">
        <v>1104</v>
      </c>
    </row>
    <row r="1432" spans="1:95">
      <c r="A1432" s="151" t="s">
        <v>3834</v>
      </c>
      <c r="B1432" s="152" t="s">
        <v>3835</v>
      </c>
      <c r="C1432" s="162" t="s">
        <v>1420</v>
      </c>
      <c r="D1432" s="138">
        <v>965.99999999999989</v>
      </c>
      <c r="E1432" s="138">
        <v>1104</v>
      </c>
    </row>
    <row r="1433" spans="1:95">
      <c r="A1433" s="151" t="s">
        <v>3836</v>
      </c>
      <c r="B1433" s="152" t="s">
        <v>3837</v>
      </c>
      <c r="C1433" s="162" t="s">
        <v>1420</v>
      </c>
      <c r="D1433" s="138">
        <v>805</v>
      </c>
      <c r="E1433" s="138">
        <v>920</v>
      </c>
    </row>
    <row r="1434" spans="1:95">
      <c r="A1434" s="376" t="s">
        <v>3777</v>
      </c>
      <c r="B1434" s="377"/>
      <c r="C1434" s="377"/>
      <c r="D1434" s="377"/>
      <c r="E1434" s="377"/>
    </row>
    <row r="1435" spans="1:95" ht="37.5">
      <c r="A1435" s="151" t="s">
        <v>3838</v>
      </c>
      <c r="B1435" s="152" t="s">
        <v>3839</v>
      </c>
      <c r="C1435" s="162" t="s">
        <v>1420</v>
      </c>
      <c r="D1435" s="138">
        <v>805</v>
      </c>
      <c r="E1435" s="138">
        <v>920</v>
      </c>
    </row>
    <row r="1436" spans="1:95">
      <c r="A1436" s="151" t="s">
        <v>3840</v>
      </c>
      <c r="B1436" s="152" t="s">
        <v>3841</v>
      </c>
      <c r="C1436" s="162" t="s">
        <v>1420</v>
      </c>
      <c r="D1436" s="138">
        <v>2443</v>
      </c>
      <c r="E1436" s="138">
        <v>2792</v>
      </c>
    </row>
    <row r="1437" spans="1:95">
      <c r="A1437" s="376" t="s">
        <v>3784</v>
      </c>
      <c r="B1437" s="377"/>
      <c r="C1437" s="377"/>
      <c r="D1437" s="377"/>
      <c r="E1437" s="377"/>
    </row>
    <row r="1438" spans="1:95">
      <c r="A1438" s="151" t="s">
        <v>3842</v>
      </c>
      <c r="B1438" s="152" t="s">
        <v>3843</v>
      </c>
      <c r="C1438" s="162" t="s">
        <v>1420</v>
      </c>
      <c r="D1438" s="138">
        <v>805</v>
      </c>
      <c r="E1438" s="138">
        <v>920</v>
      </c>
    </row>
    <row r="1439" spans="1:95">
      <c r="A1439" s="151" t="s">
        <v>3844</v>
      </c>
      <c r="B1439" s="152" t="s">
        <v>3845</v>
      </c>
      <c r="C1439" s="162" t="s">
        <v>1420</v>
      </c>
      <c r="D1439" s="138">
        <v>805</v>
      </c>
      <c r="E1439" s="138">
        <v>920</v>
      </c>
    </row>
    <row r="1440" spans="1:95">
      <c r="A1440" s="376" t="s">
        <v>3797</v>
      </c>
      <c r="B1440" s="377"/>
      <c r="C1440" s="377"/>
      <c r="D1440" s="377"/>
      <c r="E1440" s="377"/>
    </row>
    <row r="1441" spans="1:95">
      <c r="A1441" s="151" t="s">
        <v>3846</v>
      </c>
      <c r="B1441" s="152" t="s">
        <v>3847</v>
      </c>
      <c r="C1441" s="162" t="s">
        <v>1420</v>
      </c>
      <c r="D1441" s="138">
        <v>805</v>
      </c>
      <c r="E1441" s="138">
        <v>920</v>
      </c>
    </row>
    <row r="1442" spans="1:95">
      <c r="A1442" s="151" t="s">
        <v>3848</v>
      </c>
      <c r="B1442" s="152" t="s">
        <v>3849</v>
      </c>
      <c r="C1442" s="162" t="s">
        <v>1420</v>
      </c>
      <c r="D1442" s="138">
        <v>993.99999999999989</v>
      </c>
      <c r="E1442" s="138">
        <v>1136</v>
      </c>
    </row>
    <row r="1443" spans="1:95" ht="37.5">
      <c r="A1443" s="151" t="s">
        <v>3850</v>
      </c>
      <c r="B1443" s="152" t="s">
        <v>3851</v>
      </c>
      <c r="C1443" s="162" t="s">
        <v>1420</v>
      </c>
      <c r="D1443" s="138">
        <v>805</v>
      </c>
      <c r="E1443" s="138">
        <v>920</v>
      </c>
    </row>
    <row r="1444" spans="1:95" s="134" customFormat="1" ht="37.5">
      <c r="A1444" s="151" t="s">
        <v>3852</v>
      </c>
      <c r="B1444" s="152" t="s">
        <v>3853</v>
      </c>
      <c r="C1444" s="162" t="s">
        <v>1420</v>
      </c>
      <c r="D1444" s="138">
        <v>805</v>
      </c>
      <c r="E1444" s="138">
        <v>920</v>
      </c>
      <c r="F1444" s="123"/>
      <c r="G1444" s="124"/>
      <c r="H1444" s="124"/>
      <c r="I1444" s="124"/>
      <c r="J1444" s="124"/>
      <c r="K1444" s="124"/>
      <c r="L1444" s="124"/>
      <c r="M1444" s="124"/>
      <c r="N1444" s="124"/>
      <c r="O1444" s="124"/>
      <c r="P1444" s="124"/>
      <c r="Q1444" s="124"/>
      <c r="R1444" s="124"/>
      <c r="S1444" s="124"/>
      <c r="T1444" s="124"/>
      <c r="U1444" s="124"/>
      <c r="V1444" s="124"/>
      <c r="W1444" s="124"/>
      <c r="X1444" s="124"/>
      <c r="Y1444" s="124"/>
      <c r="Z1444" s="124"/>
      <c r="AA1444" s="125"/>
      <c r="AB1444" s="125"/>
      <c r="AC1444" s="125"/>
      <c r="AD1444" s="125"/>
      <c r="AE1444" s="125"/>
      <c r="AF1444" s="125"/>
      <c r="AG1444" s="125"/>
      <c r="AH1444" s="125"/>
      <c r="AI1444" s="125"/>
      <c r="AJ1444" s="125"/>
      <c r="AK1444" s="125"/>
      <c r="AL1444" s="125"/>
      <c r="AM1444" s="125"/>
      <c r="AN1444" s="125"/>
      <c r="AO1444" s="125"/>
      <c r="AP1444" s="125"/>
      <c r="AQ1444" s="125"/>
      <c r="AR1444" s="125"/>
      <c r="AS1444" s="125"/>
      <c r="AT1444" s="125"/>
      <c r="AU1444" s="125"/>
      <c r="AV1444" s="125"/>
      <c r="AW1444" s="125"/>
      <c r="AX1444" s="125"/>
      <c r="AY1444" s="125"/>
      <c r="AZ1444" s="125"/>
      <c r="BA1444" s="125"/>
      <c r="BB1444" s="125"/>
      <c r="BC1444" s="125"/>
      <c r="BD1444" s="125"/>
      <c r="BE1444" s="125"/>
      <c r="BF1444" s="125"/>
      <c r="BG1444" s="125"/>
      <c r="BH1444" s="125"/>
      <c r="BI1444" s="125"/>
      <c r="BJ1444" s="125"/>
      <c r="BK1444" s="125"/>
      <c r="BL1444" s="125"/>
      <c r="BM1444" s="125"/>
      <c r="BN1444" s="125"/>
      <c r="BO1444" s="125"/>
      <c r="BP1444" s="125"/>
      <c r="BQ1444" s="125"/>
      <c r="BR1444" s="125"/>
      <c r="BS1444" s="125"/>
      <c r="BT1444" s="125"/>
      <c r="BU1444" s="125"/>
      <c r="BV1444" s="125"/>
      <c r="BW1444" s="125"/>
      <c r="BX1444" s="125"/>
      <c r="BY1444" s="125"/>
      <c r="BZ1444" s="125"/>
      <c r="CA1444" s="125"/>
      <c r="CB1444" s="125"/>
      <c r="CC1444" s="125"/>
      <c r="CD1444" s="125"/>
      <c r="CE1444" s="125"/>
      <c r="CF1444" s="125"/>
      <c r="CG1444" s="125"/>
      <c r="CH1444" s="125"/>
      <c r="CI1444" s="125"/>
      <c r="CJ1444" s="125"/>
      <c r="CK1444" s="125"/>
      <c r="CL1444" s="125"/>
      <c r="CM1444" s="125"/>
      <c r="CN1444" s="125"/>
      <c r="CO1444" s="125"/>
      <c r="CP1444" s="125"/>
      <c r="CQ1444" s="125"/>
    </row>
    <row r="1445" spans="1:95" s="146" customFormat="1">
      <c r="A1445" s="378" t="s">
        <v>3854</v>
      </c>
      <c r="B1445" s="379"/>
      <c r="C1445" s="379"/>
      <c r="D1445" s="379"/>
      <c r="E1445" s="379"/>
      <c r="F1445" s="123"/>
      <c r="G1445" s="124"/>
      <c r="H1445" s="124"/>
      <c r="I1445" s="124"/>
      <c r="J1445" s="124"/>
      <c r="K1445" s="124"/>
      <c r="L1445" s="124"/>
      <c r="M1445" s="124"/>
      <c r="N1445" s="124"/>
      <c r="O1445" s="124"/>
      <c r="P1445" s="124"/>
      <c r="Q1445" s="124"/>
      <c r="R1445" s="124"/>
      <c r="S1445" s="124"/>
      <c r="T1445" s="124"/>
      <c r="U1445" s="124"/>
      <c r="V1445" s="124"/>
      <c r="W1445" s="124"/>
      <c r="X1445" s="124"/>
      <c r="Y1445" s="124"/>
      <c r="Z1445" s="124"/>
      <c r="AA1445" s="125"/>
      <c r="AB1445" s="125"/>
      <c r="AC1445" s="125"/>
      <c r="AD1445" s="125"/>
      <c r="AE1445" s="125"/>
      <c r="AF1445" s="125"/>
      <c r="AG1445" s="125"/>
      <c r="AH1445" s="125"/>
      <c r="AI1445" s="125"/>
      <c r="AJ1445" s="125"/>
      <c r="AK1445" s="125"/>
      <c r="AL1445" s="125"/>
      <c r="AM1445" s="125"/>
      <c r="AN1445" s="125"/>
      <c r="AO1445" s="125"/>
      <c r="AP1445" s="125"/>
      <c r="AQ1445" s="125"/>
      <c r="AR1445" s="125"/>
      <c r="AS1445" s="125"/>
      <c r="AT1445" s="125"/>
      <c r="AU1445" s="125"/>
      <c r="AV1445" s="125"/>
      <c r="AW1445" s="125"/>
      <c r="AX1445" s="125"/>
      <c r="AY1445" s="125"/>
      <c r="AZ1445" s="125"/>
      <c r="BA1445" s="125"/>
      <c r="BB1445" s="125"/>
      <c r="BC1445" s="125"/>
      <c r="BD1445" s="125"/>
      <c r="BE1445" s="125"/>
      <c r="BF1445" s="125"/>
      <c r="BG1445" s="125"/>
      <c r="BH1445" s="125"/>
      <c r="BI1445" s="125"/>
      <c r="BJ1445" s="125"/>
      <c r="BK1445" s="125"/>
      <c r="BL1445" s="125"/>
      <c r="BM1445" s="125"/>
      <c r="BN1445" s="125"/>
      <c r="BO1445" s="125"/>
      <c r="BP1445" s="125"/>
      <c r="BQ1445" s="125"/>
      <c r="BR1445" s="125"/>
      <c r="BS1445" s="125"/>
      <c r="BT1445" s="125"/>
      <c r="BU1445" s="125"/>
      <c r="BV1445" s="125"/>
      <c r="BW1445" s="125"/>
      <c r="BX1445" s="125"/>
      <c r="BY1445" s="125"/>
      <c r="BZ1445" s="125"/>
      <c r="CA1445" s="125"/>
      <c r="CB1445" s="125"/>
      <c r="CC1445" s="125"/>
      <c r="CD1445" s="125"/>
      <c r="CE1445" s="125"/>
      <c r="CF1445" s="125"/>
      <c r="CG1445" s="125"/>
      <c r="CH1445" s="125"/>
      <c r="CI1445" s="125"/>
      <c r="CJ1445" s="125"/>
      <c r="CK1445" s="125"/>
      <c r="CL1445" s="125"/>
      <c r="CM1445" s="125"/>
      <c r="CN1445" s="125"/>
      <c r="CO1445" s="125"/>
      <c r="CP1445" s="125"/>
      <c r="CQ1445" s="125"/>
    </row>
    <row r="1446" spans="1:95">
      <c r="A1446" s="151" t="s">
        <v>3855</v>
      </c>
      <c r="B1446" s="152" t="s">
        <v>3856</v>
      </c>
      <c r="C1446" s="162" t="s">
        <v>1420</v>
      </c>
      <c r="D1446" s="138">
        <v>17010</v>
      </c>
      <c r="E1446" s="138">
        <v>19440</v>
      </c>
    </row>
    <row r="1447" spans="1:95" ht="56.25">
      <c r="A1447" s="151" t="s">
        <v>3857</v>
      </c>
      <c r="B1447" s="152" t="s">
        <v>3858</v>
      </c>
      <c r="C1447" s="162" t="s">
        <v>1420</v>
      </c>
      <c r="D1447" s="138">
        <v>1298.5</v>
      </c>
      <c r="E1447" s="138">
        <v>1484</v>
      </c>
    </row>
    <row r="1448" spans="1:95" ht="56.25">
      <c r="A1448" s="151" t="s">
        <v>3859</v>
      </c>
      <c r="B1448" s="152" t="s">
        <v>3860</v>
      </c>
      <c r="C1448" s="162" t="s">
        <v>1420</v>
      </c>
      <c r="D1448" s="138">
        <v>1113</v>
      </c>
      <c r="E1448" s="138">
        <v>1272</v>
      </c>
    </row>
    <row r="1449" spans="1:95">
      <c r="A1449" s="151" t="s">
        <v>3861</v>
      </c>
      <c r="B1449" s="152" t="s">
        <v>3862</v>
      </c>
      <c r="C1449" s="162" t="s">
        <v>1420</v>
      </c>
      <c r="D1449" s="138">
        <v>937.99999999999989</v>
      </c>
      <c r="E1449" s="138">
        <v>1072</v>
      </c>
    </row>
    <row r="1450" spans="1:95">
      <c r="A1450" s="151" t="s">
        <v>3863</v>
      </c>
      <c r="B1450" s="152" t="s">
        <v>3864</v>
      </c>
      <c r="C1450" s="162" t="s">
        <v>1420</v>
      </c>
      <c r="D1450" s="138">
        <v>937.99999999999989</v>
      </c>
      <c r="E1450" s="138">
        <v>1072</v>
      </c>
    </row>
    <row r="1451" spans="1:95">
      <c r="A1451" s="151" t="s">
        <v>3865</v>
      </c>
      <c r="B1451" s="152" t="s">
        <v>3866</v>
      </c>
      <c r="C1451" s="162" t="s">
        <v>1420</v>
      </c>
      <c r="D1451" s="138">
        <v>937.99999999999989</v>
      </c>
      <c r="E1451" s="138">
        <v>1072</v>
      </c>
    </row>
    <row r="1452" spans="1:95">
      <c r="A1452" s="151" t="s">
        <v>3867</v>
      </c>
      <c r="B1452" s="152" t="s">
        <v>3868</v>
      </c>
      <c r="C1452" s="162" t="s">
        <v>1420</v>
      </c>
      <c r="D1452" s="138">
        <v>937.99999999999989</v>
      </c>
      <c r="E1452" s="138">
        <v>1072</v>
      </c>
    </row>
    <row r="1453" spans="1:95" s="134" customFormat="1">
      <c r="A1453" s="151" t="s">
        <v>3869</v>
      </c>
      <c r="B1453" s="152" t="s">
        <v>3870</v>
      </c>
      <c r="C1453" s="162" t="s">
        <v>1420</v>
      </c>
      <c r="D1453" s="138">
        <v>937.99999999999989</v>
      </c>
      <c r="E1453" s="138">
        <v>1072</v>
      </c>
      <c r="F1453" s="123"/>
      <c r="G1453" s="124"/>
      <c r="H1453" s="124"/>
      <c r="I1453" s="124"/>
      <c r="J1453" s="124"/>
      <c r="K1453" s="124"/>
      <c r="L1453" s="124"/>
      <c r="M1453" s="124"/>
      <c r="N1453" s="124"/>
      <c r="O1453" s="124"/>
      <c r="P1453" s="124"/>
      <c r="Q1453" s="124"/>
      <c r="R1453" s="124"/>
      <c r="S1453" s="124"/>
      <c r="T1453" s="124"/>
      <c r="U1453" s="124"/>
      <c r="V1453" s="124"/>
      <c r="W1453" s="124"/>
      <c r="X1453" s="124"/>
      <c r="Y1453" s="124"/>
      <c r="Z1453" s="124"/>
      <c r="AA1453" s="125"/>
      <c r="AB1453" s="125"/>
      <c r="AC1453" s="125"/>
      <c r="AD1453" s="125"/>
      <c r="AE1453" s="125"/>
      <c r="AF1453" s="125"/>
      <c r="AG1453" s="125"/>
      <c r="AH1453" s="125"/>
      <c r="AI1453" s="125"/>
      <c r="AJ1453" s="125"/>
      <c r="AK1453" s="125"/>
      <c r="AL1453" s="125"/>
      <c r="AM1453" s="125"/>
      <c r="AN1453" s="125"/>
      <c r="AO1453" s="125"/>
      <c r="AP1453" s="125"/>
      <c r="AQ1453" s="125"/>
      <c r="AR1453" s="125"/>
      <c r="AS1453" s="125"/>
      <c r="AT1453" s="125"/>
      <c r="AU1453" s="125"/>
      <c r="AV1453" s="125"/>
      <c r="AW1453" s="125"/>
      <c r="AX1453" s="125"/>
      <c r="AY1453" s="125"/>
      <c r="AZ1453" s="125"/>
      <c r="BA1453" s="125"/>
      <c r="BB1453" s="125"/>
      <c r="BC1453" s="125"/>
      <c r="BD1453" s="125"/>
      <c r="BE1453" s="125"/>
      <c r="BF1453" s="125"/>
      <c r="BG1453" s="125"/>
      <c r="BH1453" s="125"/>
      <c r="BI1453" s="125"/>
      <c r="BJ1453" s="125"/>
      <c r="BK1453" s="125"/>
      <c r="BL1453" s="125"/>
      <c r="BM1453" s="125"/>
      <c r="BN1453" s="125"/>
      <c r="BO1453" s="125"/>
      <c r="BP1453" s="125"/>
      <c r="BQ1453" s="125"/>
      <c r="BR1453" s="125"/>
      <c r="BS1453" s="125"/>
      <c r="BT1453" s="125"/>
      <c r="BU1453" s="125"/>
      <c r="BV1453" s="125"/>
      <c r="BW1453" s="125"/>
      <c r="BX1453" s="125"/>
      <c r="BY1453" s="125"/>
      <c r="BZ1453" s="125"/>
      <c r="CA1453" s="125"/>
      <c r="CB1453" s="125"/>
      <c r="CC1453" s="125"/>
      <c r="CD1453" s="125"/>
      <c r="CE1453" s="125"/>
      <c r="CF1453" s="125"/>
      <c r="CG1453" s="125"/>
      <c r="CH1453" s="125"/>
      <c r="CI1453" s="125"/>
      <c r="CJ1453" s="125"/>
      <c r="CK1453" s="125"/>
      <c r="CL1453" s="125"/>
      <c r="CM1453" s="125"/>
      <c r="CN1453" s="125"/>
      <c r="CO1453" s="125"/>
      <c r="CP1453" s="125"/>
      <c r="CQ1453" s="125"/>
    </row>
    <row r="1454" spans="1:95">
      <c r="A1454" s="378" t="s">
        <v>3871</v>
      </c>
      <c r="B1454" s="379"/>
      <c r="C1454" s="379"/>
      <c r="D1454" s="379"/>
      <c r="E1454" s="379"/>
    </row>
    <row r="1455" spans="1:95">
      <c r="A1455" s="151" t="s">
        <v>3872</v>
      </c>
      <c r="B1455" s="152" t="s">
        <v>3873</v>
      </c>
      <c r="C1455" s="162" t="s">
        <v>1420</v>
      </c>
      <c r="D1455" s="138">
        <v>1116.5</v>
      </c>
      <c r="E1455" s="138">
        <v>1276</v>
      </c>
    </row>
    <row r="1456" spans="1:95">
      <c r="A1456" s="151" t="s">
        <v>3874</v>
      </c>
      <c r="B1456" s="152" t="s">
        <v>3875</v>
      </c>
      <c r="C1456" s="162" t="s">
        <v>1420</v>
      </c>
      <c r="D1456" s="138">
        <v>2866.5</v>
      </c>
      <c r="E1456" s="138">
        <v>3276</v>
      </c>
    </row>
    <row r="1457" spans="1:95" s="124" customFormat="1">
      <c r="A1457" s="151" t="s">
        <v>3876</v>
      </c>
      <c r="B1457" s="152" t="s">
        <v>3877</v>
      </c>
      <c r="C1457" s="162" t="s">
        <v>1420</v>
      </c>
      <c r="D1457" s="138">
        <v>3965.4999999999995</v>
      </c>
      <c r="E1457" s="138">
        <v>4532</v>
      </c>
      <c r="F1457" s="123"/>
      <c r="AA1457" s="125"/>
    </row>
    <row r="1458" spans="1:95" s="124" customFormat="1">
      <c r="A1458" s="164"/>
      <c r="B1458" s="165"/>
      <c r="C1458" s="166"/>
      <c r="D1458" s="167"/>
      <c r="E1458" s="167"/>
      <c r="F1458" s="123"/>
      <c r="AA1458" s="125"/>
    </row>
    <row r="1459" spans="1:95" s="124" customFormat="1">
      <c r="A1459" s="380"/>
      <c r="B1459" s="380"/>
      <c r="C1459" s="380"/>
      <c r="D1459" s="380"/>
      <c r="E1459" s="380"/>
      <c r="F1459" s="123"/>
      <c r="AA1459" s="125"/>
    </row>
    <row r="1460" spans="1:95" s="124" customFormat="1" ht="49.5" customHeight="1">
      <c r="A1460" s="380"/>
      <c r="B1460" s="380"/>
      <c r="C1460" s="380"/>
      <c r="D1460" s="380"/>
      <c r="E1460" s="380"/>
      <c r="F1460" s="123"/>
      <c r="AA1460" s="125"/>
    </row>
    <row r="1461" spans="1:95" s="124" customFormat="1">
      <c r="A1461" s="380"/>
      <c r="B1461" s="380"/>
      <c r="C1461" s="380"/>
      <c r="D1461" s="380"/>
      <c r="E1461" s="380"/>
      <c r="F1461" s="123"/>
      <c r="AA1461" s="125"/>
    </row>
    <row r="1462" spans="1:95" s="124" customFormat="1" ht="18.75" customHeight="1">
      <c r="A1462" s="164"/>
      <c r="B1462" s="165"/>
      <c r="C1462" s="166"/>
      <c r="D1462" s="168"/>
      <c r="E1462" s="168"/>
      <c r="F1462" s="123"/>
      <c r="AA1462" s="125"/>
    </row>
    <row r="1463" spans="1:95" s="124" customFormat="1">
      <c r="A1463" s="380"/>
      <c r="B1463" s="380"/>
      <c r="C1463" s="380"/>
      <c r="D1463" s="380"/>
      <c r="E1463" s="380"/>
      <c r="F1463" s="123"/>
      <c r="AA1463" s="125"/>
    </row>
    <row r="1464" spans="1:95" s="124" customFormat="1">
      <c r="A1464" s="380"/>
      <c r="B1464" s="380"/>
      <c r="C1464" s="380"/>
      <c r="D1464" s="380"/>
      <c r="E1464" s="380"/>
      <c r="F1464" s="123"/>
      <c r="AA1464" s="125"/>
    </row>
    <row r="1465" spans="1:95" s="124" customFormat="1">
      <c r="A1465" s="380"/>
      <c r="B1465" s="380"/>
      <c r="C1465" s="380"/>
      <c r="D1465" s="380"/>
      <c r="E1465" s="380"/>
      <c r="F1465" s="123"/>
      <c r="AA1465" s="125"/>
    </row>
    <row r="1466" spans="1:95" s="124" customFormat="1">
      <c r="A1466" s="164"/>
      <c r="B1466" s="165"/>
      <c r="C1466" s="166"/>
      <c r="D1466" s="168"/>
      <c r="E1466" s="168"/>
      <c r="F1466" s="123"/>
      <c r="AA1466" s="125"/>
    </row>
    <row r="1467" spans="1:95" s="124" customFormat="1">
      <c r="A1467" s="164"/>
      <c r="B1467" s="165"/>
      <c r="C1467" s="166"/>
      <c r="D1467" s="168"/>
      <c r="E1467" s="168"/>
      <c r="F1467" s="123"/>
      <c r="AA1467" s="125"/>
    </row>
    <row r="1468" spans="1:95" s="124" customFormat="1">
      <c r="A1468" s="164"/>
      <c r="B1468" s="165"/>
      <c r="C1468" s="166"/>
      <c r="D1468" s="168"/>
      <c r="E1468" s="168"/>
      <c r="F1468" s="123"/>
      <c r="AA1468" s="125"/>
    </row>
    <row r="1469" spans="1:95" s="124" customFormat="1">
      <c r="A1469" s="164"/>
      <c r="B1469" s="165"/>
      <c r="C1469" s="166"/>
      <c r="D1469" s="168"/>
      <c r="E1469" s="168"/>
      <c r="F1469" s="123"/>
      <c r="AA1469" s="125"/>
    </row>
    <row r="1470" spans="1:95" s="169" customFormat="1">
      <c r="A1470" s="164"/>
      <c r="B1470" s="165"/>
      <c r="C1470" s="166"/>
      <c r="D1470" s="168"/>
      <c r="E1470" s="168"/>
      <c r="F1470" s="123"/>
      <c r="G1470" s="124"/>
      <c r="H1470" s="124"/>
      <c r="I1470" s="124"/>
      <c r="J1470" s="124"/>
      <c r="K1470" s="124"/>
      <c r="L1470" s="124"/>
      <c r="M1470" s="124"/>
      <c r="N1470" s="124"/>
      <c r="O1470" s="124"/>
      <c r="P1470" s="124"/>
      <c r="Q1470" s="124"/>
      <c r="R1470" s="124"/>
      <c r="S1470" s="124"/>
      <c r="T1470" s="124"/>
      <c r="U1470" s="124"/>
      <c r="V1470" s="124"/>
      <c r="W1470" s="124"/>
      <c r="X1470" s="124"/>
      <c r="Y1470" s="124"/>
      <c r="Z1470" s="124"/>
      <c r="AA1470" s="125"/>
      <c r="AB1470" s="123"/>
      <c r="AC1470" s="123"/>
      <c r="AD1470" s="123"/>
      <c r="AE1470" s="123"/>
      <c r="AF1470" s="123"/>
      <c r="AG1470" s="123"/>
      <c r="AH1470" s="123"/>
      <c r="AI1470" s="123"/>
      <c r="AJ1470" s="123"/>
      <c r="AK1470" s="123"/>
      <c r="AL1470" s="123"/>
      <c r="AM1470" s="123"/>
      <c r="AN1470" s="123"/>
      <c r="AO1470" s="123"/>
      <c r="AP1470" s="123"/>
      <c r="AQ1470" s="123"/>
      <c r="AR1470" s="123"/>
      <c r="AS1470" s="123"/>
      <c r="AT1470" s="123"/>
      <c r="AU1470" s="123"/>
      <c r="AV1470" s="123"/>
      <c r="AW1470" s="123"/>
      <c r="AX1470" s="123"/>
      <c r="AY1470" s="123"/>
      <c r="AZ1470" s="123"/>
      <c r="BA1470" s="123"/>
      <c r="BB1470" s="123"/>
      <c r="BC1470" s="123"/>
      <c r="BD1470" s="123"/>
      <c r="BE1470" s="123"/>
      <c r="BF1470" s="123"/>
      <c r="BG1470" s="123"/>
      <c r="BH1470" s="123"/>
      <c r="BI1470" s="123"/>
      <c r="BJ1470" s="123"/>
      <c r="BK1470" s="123"/>
      <c r="BL1470" s="123"/>
      <c r="BM1470" s="123"/>
      <c r="BN1470" s="123"/>
      <c r="BO1470" s="123"/>
      <c r="BP1470" s="123"/>
      <c r="BQ1470" s="123"/>
      <c r="BR1470" s="123"/>
      <c r="BS1470" s="123"/>
      <c r="BT1470" s="123"/>
      <c r="BU1470" s="123"/>
      <c r="BV1470" s="123"/>
      <c r="BW1470" s="123"/>
      <c r="BX1470" s="123"/>
      <c r="BY1470" s="123"/>
      <c r="BZ1470" s="123"/>
      <c r="CA1470" s="123"/>
      <c r="CB1470" s="123"/>
      <c r="CC1470" s="123"/>
      <c r="CD1470" s="123"/>
      <c r="CE1470" s="123"/>
      <c r="CF1470" s="123"/>
      <c r="CG1470" s="123"/>
      <c r="CH1470" s="123"/>
      <c r="CI1470" s="123"/>
      <c r="CJ1470" s="123"/>
      <c r="CK1470" s="123"/>
      <c r="CL1470" s="123"/>
      <c r="CM1470" s="123"/>
      <c r="CN1470" s="123"/>
      <c r="CO1470" s="123"/>
      <c r="CP1470" s="123"/>
      <c r="CQ1470" s="123"/>
    </row>
    <row r="1471" spans="1:95" s="169" customFormat="1">
      <c r="A1471" s="164"/>
      <c r="B1471" s="165"/>
      <c r="C1471" s="166"/>
      <c r="D1471" s="168"/>
      <c r="E1471" s="168"/>
      <c r="F1471" s="123"/>
      <c r="G1471" s="124"/>
      <c r="H1471" s="124"/>
      <c r="I1471" s="124"/>
      <c r="J1471" s="124"/>
      <c r="K1471" s="124"/>
      <c r="L1471" s="124"/>
      <c r="M1471" s="124"/>
      <c r="N1471" s="124"/>
      <c r="O1471" s="124"/>
      <c r="P1471" s="124"/>
      <c r="Q1471" s="124"/>
      <c r="R1471" s="124"/>
      <c r="S1471" s="124"/>
      <c r="T1471" s="124"/>
      <c r="U1471" s="124"/>
      <c r="V1471" s="124"/>
      <c r="W1471" s="124"/>
      <c r="X1471" s="124"/>
      <c r="Y1471" s="124"/>
      <c r="Z1471" s="124"/>
      <c r="AA1471" s="125"/>
      <c r="AB1471" s="123"/>
      <c r="AC1471" s="123"/>
      <c r="AD1471" s="123"/>
      <c r="AE1471" s="123"/>
      <c r="AF1471" s="123"/>
      <c r="AG1471" s="123"/>
      <c r="AH1471" s="123"/>
      <c r="AI1471" s="123"/>
      <c r="AJ1471" s="123"/>
      <c r="AK1471" s="123"/>
      <c r="AL1471" s="123"/>
      <c r="AM1471" s="123"/>
      <c r="AN1471" s="123"/>
      <c r="AO1471" s="123"/>
      <c r="AP1471" s="123"/>
      <c r="AQ1471" s="123"/>
      <c r="AR1471" s="123"/>
      <c r="AS1471" s="123"/>
      <c r="AT1471" s="123"/>
      <c r="AU1471" s="123"/>
      <c r="AV1471" s="123"/>
      <c r="AW1471" s="123"/>
      <c r="AX1471" s="123"/>
      <c r="AY1471" s="123"/>
      <c r="AZ1471" s="123"/>
      <c r="BA1471" s="123"/>
      <c r="BB1471" s="123"/>
      <c r="BC1471" s="123"/>
      <c r="BD1471" s="123"/>
      <c r="BE1471" s="123"/>
      <c r="BF1471" s="123"/>
      <c r="BG1471" s="123"/>
      <c r="BH1471" s="123"/>
      <c r="BI1471" s="123"/>
      <c r="BJ1471" s="123"/>
      <c r="BK1471" s="123"/>
      <c r="BL1471" s="123"/>
      <c r="BM1471" s="123"/>
      <c r="BN1471" s="123"/>
      <c r="BO1471" s="123"/>
      <c r="BP1471" s="123"/>
      <c r="BQ1471" s="123"/>
      <c r="BR1471" s="123"/>
      <c r="BS1471" s="123"/>
      <c r="BT1471" s="123"/>
      <c r="BU1471" s="123"/>
      <c r="BV1471" s="123"/>
      <c r="BW1471" s="123"/>
      <c r="BX1471" s="123"/>
      <c r="BY1471" s="123"/>
      <c r="BZ1471" s="123"/>
      <c r="CA1471" s="123"/>
      <c r="CB1471" s="123"/>
      <c r="CC1471" s="123"/>
      <c r="CD1471" s="123"/>
      <c r="CE1471" s="123"/>
      <c r="CF1471" s="123"/>
      <c r="CG1471" s="123"/>
      <c r="CH1471" s="123"/>
      <c r="CI1471" s="123"/>
      <c r="CJ1471" s="123"/>
      <c r="CK1471" s="123"/>
      <c r="CL1471" s="123"/>
      <c r="CM1471" s="123"/>
      <c r="CN1471" s="123"/>
      <c r="CO1471" s="123"/>
      <c r="CP1471" s="123"/>
      <c r="CQ1471" s="123"/>
    </row>
    <row r="1472" spans="1:95" s="169" customFormat="1">
      <c r="A1472" s="164"/>
      <c r="B1472" s="165"/>
      <c r="C1472" s="166"/>
      <c r="D1472" s="168"/>
      <c r="E1472" s="168"/>
      <c r="F1472" s="123"/>
      <c r="G1472" s="124"/>
      <c r="H1472" s="124"/>
      <c r="I1472" s="124"/>
      <c r="J1472" s="124"/>
      <c r="K1472" s="124"/>
      <c r="L1472" s="124"/>
      <c r="M1472" s="124"/>
      <c r="N1472" s="124"/>
      <c r="O1472" s="124"/>
      <c r="P1472" s="124"/>
      <c r="Q1472" s="124"/>
      <c r="R1472" s="124"/>
      <c r="S1472" s="124"/>
      <c r="T1472" s="124"/>
      <c r="U1472" s="124"/>
      <c r="V1472" s="124"/>
      <c r="W1472" s="124"/>
      <c r="X1472" s="124"/>
      <c r="Y1472" s="124"/>
      <c r="Z1472" s="124"/>
      <c r="AA1472" s="125"/>
      <c r="AB1472" s="123"/>
      <c r="AC1472" s="123"/>
      <c r="AD1472" s="123"/>
      <c r="AE1472" s="123"/>
      <c r="AF1472" s="123"/>
      <c r="AG1472" s="123"/>
      <c r="AH1472" s="123"/>
      <c r="AI1472" s="123"/>
      <c r="AJ1472" s="123"/>
      <c r="AK1472" s="123"/>
      <c r="AL1472" s="123"/>
      <c r="AM1472" s="123"/>
      <c r="AN1472" s="123"/>
      <c r="AO1472" s="123"/>
      <c r="AP1472" s="123"/>
      <c r="AQ1472" s="123"/>
      <c r="AR1472" s="123"/>
      <c r="AS1472" s="123"/>
      <c r="AT1472" s="123"/>
      <c r="AU1472" s="123"/>
      <c r="AV1472" s="123"/>
      <c r="AW1472" s="123"/>
      <c r="AX1472" s="123"/>
      <c r="AY1472" s="123"/>
      <c r="AZ1472" s="123"/>
      <c r="BA1472" s="123"/>
      <c r="BB1472" s="123"/>
      <c r="BC1472" s="123"/>
      <c r="BD1472" s="123"/>
      <c r="BE1472" s="123"/>
      <c r="BF1472" s="123"/>
      <c r="BG1472" s="123"/>
      <c r="BH1472" s="123"/>
      <c r="BI1472" s="123"/>
      <c r="BJ1472" s="123"/>
      <c r="BK1472" s="123"/>
      <c r="BL1472" s="123"/>
      <c r="BM1472" s="123"/>
      <c r="BN1472" s="123"/>
      <c r="BO1472" s="123"/>
      <c r="BP1472" s="123"/>
      <c r="BQ1472" s="123"/>
      <c r="BR1472" s="123"/>
      <c r="BS1472" s="123"/>
      <c r="BT1472" s="123"/>
      <c r="BU1472" s="123"/>
      <c r="BV1472" s="123"/>
      <c r="BW1472" s="123"/>
      <c r="BX1472" s="123"/>
      <c r="BY1472" s="123"/>
      <c r="BZ1472" s="123"/>
      <c r="CA1472" s="123"/>
      <c r="CB1472" s="123"/>
      <c r="CC1472" s="123"/>
      <c r="CD1472" s="123"/>
      <c r="CE1472" s="123"/>
      <c r="CF1472" s="123"/>
      <c r="CG1472" s="123"/>
      <c r="CH1472" s="123"/>
      <c r="CI1472" s="123"/>
      <c r="CJ1472" s="123"/>
      <c r="CK1472" s="123"/>
      <c r="CL1472" s="123"/>
      <c r="CM1472" s="123"/>
      <c r="CN1472" s="123"/>
      <c r="CO1472" s="123"/>
      <c r="CP1472" s="123"/>
      <c r="CQ1472" s="123"/>
    </row>
    <row r="1473" spans="1:95" s="169" customFormat="1">
      <c r="A1473" s="164"/>
      <c r="B1473" s="165"/>
      <c r="C1473" s="166"/>
      <c r="D1473" s="168"/>
      <c r="E1473" s="168"/>
      <c r="F1473" s="123"/>
      <c r="G1473" s="124"/>
      <c r="H1473" s="124"/>
      <c r="I1473" s="124"/>
      <c r="J1473" s="124"/>
      <c r="K1473" s="124"/>
      <c r="L1473" s="124"/>
      <c r="M1473" s="124"/>
      <c r="N1473" s="124"/>
      <c r="O1473" s="124"/>
      <c r="P1473" s="124"/>
      <c r="Q1473" s="124"/>
      <c r="R1473" s="124"/>
      <c r="S1473" s="124"/>
      <c r="T1473" s="124"/>
      <c r="U1473" s="124"/>
      <c r="V1473" s="124"/>
      <c r="W1473" s="124"/>
      <c r="X1473" s="124"/>
      <c r="Y1473" s="124"/>
      <c r="Z1473" s="124"/>
      <c r="AA1473" s="125"/>
      <c r="AB1473" s="123"/>
      <c r="AC1473" s="123"/>
      <c r="AD1473" s="123"/>
      <c r="AE1473" s="123"/>
      <c r="AF1473" s="123"/>
      <c r="AG1473" s="123"/>
      <c r="AH1473" s="123"/>
      <c r="AI1473" s="123"/>
      <c r="AJ1473" s="123"/>
      <c r="AK1473" s="123"/>
      <c r="AL1473" s="123"/>
      <c r="AM1473" s="123"/>
      <c r="AN1473" s="123"/>
      <c r="AO1473" s="123"/>
      <c r="AP1473" s="123"/>
      <c r="AQ1473" s="123"/>
      <c r="AR1473" s="123"/>
      <c r="AS1473" s="123"/>
      <c r="AT1473" s="123"/>
      <c r="AU1473" s="123"/>
      <c r="AV1473" s="123"/>
      <c r="AW1473" s="123"/>
      <c r="AX1473" s="123"/>
      <c r="AY1473" s="123"/>
      <c r="AZ1473" s="123"/>
      <c r="BA1473" s="123"/>
      <c r="BB1473" s="123"/>
      <c r="BC1473" s="123"/>
      <c r="BD1473" s="123"/>
      <c r="BE1473" s="123"/>
      <c r="BF1473" s="123"/>
      <c r="BG1473" s="123"/>
      <c r="BH1473" s="123"/>
      <c r="BI1473" s="123"/>
      <c r="BJ1473" s="123"/>
      <c r="BK1473" s="123"/>
      <c r="BL1473" s="123"/>
      <c r="BM1473" s="123"/>
      <c r="BN1473" s="123"/>
      <c r="BO1473" s="123"/>
      <c r="BP1473" s="123"/>
      <c r="BQ1473" s="123"/>
      <c r="BR1473" s="123"/>
      <c r="BS1473" s="123"/>
      <c r="BT1473" s="123"/>
      <c r="BU1473" s="123"/>
      <c r="BV1473" s="123"/>
      <c r="BW1473" s="123"/>
      <c r="BX1473" s="123"/>
      <c r="BY1473" s="123"/>
      <c r="BZ1473" s="123"/>
      <c r="CA1473" s="123"/>
      <c r="CB1473" s="123"/>
      <c r="CC1473" s="123"/>
      <c r="CD1473" s="123"/>
      <c r="CE1473" s="123"/>
      <c r="CF1473" s="123"/>
      <c r="CG1473" s="123"/>
      <c r="CH1473" s="123"/>
      <c r="CI1473" s="123"/>
      <c r="CJ1473" s="123"/>
      <c r="CK1473" s="123"/>
      <c r="CL1473" s="123"/>
      <c r="CM1473" s="123"/>
      <c r="CN1473" s="123"/>
      <c r="CO1473" s="123"/>
      <c r="CP1473" s="123"/>
      <c r="CQ1473" s="123"/>
    </row>
    <row r="1474" spans="1:95" s="169" customFormat="1">
      <c r="A1474" s="164"/>
      <c r="B1474" s="165"/>
      <c r="C1474" s="166"/>
      <c r="D1474" s="168"/>
      <c r="E1474" s="168"/>
      <c r="F1474" s="123"/>
      <c r="G1474" s="124"/>
      <c r="H1474" s="124"/>
      <c r="I1474" s="124"/>
      <c r="J1474" s="124"/>
      <c r="K1474" s="124"/>
      <c r="L1474" s="124"/>
      <c r="M1474" s="124"/>
      <c r="N1474" s="124"/>
      <c r="O1474" s="124"/>
      <c r="P1474" s="124"/>
      <c r="Q1474" s="124"/>
      <c r="R1474" s="124"/>
      <c r="S1474" s="124"/>
      <c r="T1474" s="124"/>
      <c r="U1474" s="124"/>
      <c r="V1474" s="124"/>
      <c r="W1474" s="124"/>
      <c r="X1474" s="124"/>
      <c r="Y1474" s="124"/>
      <c r="Z1474" s="124"/>
      <c r="AA1474" s="125"/>
      <c r="AB1474" s="123"/>
      <c r="AC1474" s="123"/>
      <c r="AD1474" s="123"/>
      <c r="AE1474" s="123"/>
      <c r="AF1474" s="123"/>
      <c r="AG1474" s="123"/>
      <c r="AH1474" s="123"/>
      <c r="AI1474" s="123"/>
      <c r="AJ1474" s="123"/>
      <c r="AK1474" s="123"/>
      <c r="AL1474" s="123"/>
      <c r="AM1474" s="123"/>
      <c r="AN1474" s="123"/>
      <c r="AO1474" s="123"/>
      <c r="AP1474" s="123"/>
      <c r="AQ1474" s="123"/>
      <c r="AR1474" s="123"/>
      <c r="AS1474" s="123"/>
      <c r="AT1474" s="123"/>
      <c r="AU1474" s="123"/>
      <c r="AV1474" s="123"/>
      <c r="AW1474" s="123"/>
      <c r="AX1474" s="123"/>
      <c r="AY1474" s="123"/>
      <c r="AZ1474" s="123"/>
      <c r="BA1474" s="123"/>
      <c r="BB1474" s="123"/>
      <c r="BC1474" s="123"/>
      <c r="BD1474" s="123"/>
      <c r="BE1474" s="123"/>
      <c r="BF1474" s="123"/>
      <c r="BG1474" s="123"/>
      <c r="BH1474" s="123"/>
      <c r="BI1474" s="123"/>
      <c r="BJ1474" s="123"/>
      <c r="BK1474" s="123"/>
      <c r="BL1474" s="123"/>
      <c r="BM1474" s="123"/>
      <c r="BN1474" s="123"/>
      <c r="BO1474" s="123"/>
      <c r="BP1474" s="123"/>
      <c r="BQ1474" s="123"/>
      <c r="BR1474" s="123"/>
      <c r="BS1474" s="123"/>
      <c r="BT1474" s="123"/>
      <c r="BU1474" s="123"/>
      <c r="BV1474" s="123"/>
      <c r="BW1474" s="123"/>
      <c r="BX1474" s="123"/>
      <c r="BY1474" s="123"/>
      <c r="BZ1474" s="123"/>
      <c r="CA1474" s="123"/>
      <c r="CB1474" s="123"/>
      <c r="CC1474" s="123"/>
      <c r="CD1474" s="123"/>
      <c r="CE1474" s="123"/>
      <c r="CF1474" s="123"/>
      <c r="CG1474" s="123"/>
      <c r="CH1474" s="123"/>
      <c r="CI1474" s="123"/>
      <c r="CJ1474" s="123"/>
      <c r="CK1474" s="123"/>
      <c r="CL1474" s="123"/>
      <c r="CM1474" s="123"/>
      <c r="CN1474" s="123"/>
      <c r="CO1474" s="123"/>
      <c r="CP1474" s="123"/>
      <c r="CQ1474" s="123"/>
    </row>
    <row r="1475" spans="1:95" s="169" customFormat="1">
      <c r="A1475" s="164"/>
      <c r="B1475" s="165"/>
      <c r="C1475" s="166"/>
      <c r="D1475" s="168"/>
      <c r="E1475" s="168"/>
      <c r="F1475" s="123"/>
      <c r="G1475" s="124"/>
      <c r="H1475" s="124"/>
      <c r="I1475" s="124"/>
      <c r="J1475" s="124"/>
      <c r="K1475" s="124"/>
      <c r="L1475" s="124"/>
      <c r="M1475" s="124"/>
      <c r="N1475" s="124"/>
      <c r="O1475" s="124"/>
      <c r="P1475" s="124"/>
      <c r="Q1475" s="124"/>
      <c r="R1475" s="124"/>
      <c r="S1475" s="124"/>
      <c r="T1475" s="124"/>
      <c r="U1475" s="124"/>
      <c r="V1475" s="124"/>
      <c r="W1475" s="124"/>
      <c r="X1475" s="124"/>
      <c r="Y1475" s="124"/>
      <c r="Z1475" s="124"/>
      <c r="AA1475" s="125"/>
      <c r="AB1475" s="123"/>
      <c r="AC1475" s="123"/>
      <c r="AD1475" s="123"/>
      <c r="AE1475" s="123"/>
      <c r="AF1475" s="123"/>
      <c r="AG1475" s="123"/>
      <c r="AH1475" s="123"/>
      <c r="AI1475" s="123"/>
      <c r="AJ1475" s="123"/>
      <c r="AK1475" s="123"/>
      <c r="AL1475" s="123"/>
      <c r="AM1475" s="123"/>
      <c r="AN1475" s="123"/>
      <c r="AO1475" s="123"/>
      <c r="AP1475" s="123"/>
      <c r="AQ1475" s="123"/>
      <c r="AR1475" s="123"/>
      <c r="AS1475" s="123"/>
      <c r="AT1475" s="123"/>
      <c r="AU1475" s="123"/>
      <c r="AV1475" s="123"/>
      <c r="AW1475" s="123"/>
      <c r="AX1475" s="123"/>
      <c r="AY1475" s="123"/>
      <c r="AZ1475" s="123"/>
      <c r="BA1475" s="123"/>
      <c r="BB1475" s="123"/>
      <c r="BC1475" s="123"/>
      <c r="BD1475" s="123"/>
      <c r="BE1475" s="123"/>
      <c r="BF1475" s="123"/>
      <c r="BG1475" s="123"/>
      <c r="BH1475" s="123"/>
      <c r="BI1475" s="123"/>
      <c r="BJ1475" s="123"/>
      <c r="BK1475" s="123"/>
      <c r="BL1475" s="123"/>
      <c r="BM1475" s="123"/>
      <c r="BN1475" s="123"/>
      <c r="BO1475" s="123"/>
      <c r="BP1475" s="123"/>
      <c r="BQ1475" s="123"/>
      <c r="BR1475" s="123"/>
      <c r="BS1475" s="123"/>
      <c r="BT1475" s="123"/>
      <c r="BU1475" s="123"/>
      <c r="BV1475" s="123"/>
      <c r="BW1475" s="123"/>
      <c r="BX1475" s="123"/>
      <c r="BY1475" s="123"/>
      <c r="BZ1475" s="123"/>
      <c r="CA1475" s="123"/>
      <c r="CB1475" s="123"/>
      <c r="CC1475" s="123"/>
      <c r="CD1475" s="123"/>
      <c r="CE1475" s="123"/>
      <c r="CF1475" s="123"/>
      <c r="CG1475" s="123"/>
      <c r="CH1475" s="123"/>
      <c r="CI1475" s="123"/>
      <c r="CJ1475" s="123"/>
      <c r="CK1475" s="123"/>
      <c r="CL1475" s="123"/>
      <c r="CM1475" s="123"/>
      <c r="CN1475" s="123"/>
      <c r="CO1475" s="123"/>
      <c r="CP1475" s="123"/>
      <c r="CQ1475" s="123"/>
    </row>
    <row r="1476" spans="1:95" s="169" customFormat="1">
      <c r="A1476" s="164"/>
      <c r="B1476" s="165"/>
      <c r="C1476" s="166"/>
      <c r="D1476" s="168"/>
      <c r="E1476" s="168"/>
      <c r="F1476" s="123"/>
      <c r="G1476" s="124"/>
      <c r="H1476" s="124"/>
      <c r="I1476" s="124"/>
      <c r="J1476" s="124"/>
      <c r="K1476" s="124"/>
      <c r="L1476" s="124"/>
      <c r="M1476" s="124"/>
      <c r="N1476" s="124"/>
      <c r="O1476" s="124"/>
      <c r="P1476" s="124"/>
      <c r="Q1476" s="124"/>
      <c r="R1476" s="124"/>
      <c r="S1476" s="124"/>
      <c r="T1476" s="124"/>
      <c r="U1476" s="124"/>
      <c r="V1476" s="124"/>
      <c r="W1476" s="124"/>
      <c r="X1476" s="124"/>
      <c r="Y1476" s="124"/>
      <c r="Z1476" s="124"/>
      <c r="AA1476" s="125"/>
      <c r="AB1476" s="123"/>
      <c r="AC1476" s="123"/>
      <c r="AD1476" s="123"/>
      <c r="AE1476" s="123"/>
      <c r="AF1476" s="123"/>
      <c r="AG1476" s="123"/>
      <c r="AH1476" s="123"/>
      <c r="AI1476" s="123"/>
      <c r="AJ1476" s="123"/>
      <c r="AK1476" s="123"/>
      <c r="AL1476" s="123"/>
      <c r="AM1476" s="123"/>
      <c r="AN1476" s="123"/>
      <c r="AO1476" s="123"/>
      <c r="AP1476" s="123"/>
      <c r="AQ1476" s="123"/>
      <c r="AR1476" s="123"/>
      <c r="AS1476" s="123"/>
      <c r="AT1476" s="123"/>
      <c r="AU1476" s="123"/>
      <c r="AV1476" s="123"/>
      <c r="AW1476" s="123"/>
      <c r="AX1476" s="123"/>
      <c r="AY1476" s="123"/>
      <c r="AZ1476" s="123"/>
      <c r="BA1476" s="123"/>
      <c r="BB1476" s="123"/>
      <c r="BC1476" s="123"/>
      <c r="BD1476" s="123"/>
      <c r="BE1476" s="123"/>
      <c r="BF1476" s="123"/>
      <c r="BG1476" s="123"/>
      <c r="BH1476" s="123"/>
      <c r="BI1476" s="123"/>
      <c r="BJ1476" s="123"/>
      <c r="BK1476" s="123"/>
      <c r="BL1476" s="123"/>
      <c r="BM1476" s="123"/>
      <c r="BN1476" s="123"/>
      <c r="BO1476" s="123"/>
      <c r="BP1476" s="123"/>
      <c r="BQ1476" s="123"/>
      <c r="BR1476" s="123"/>
      <c r="BS1476" s="123"/>
      <c r="BT1476" s="123"/>
      <c r="BU1476" s="123"/>
      <c r="BV1476" s="123"/>
      <c r="BW1476" s="123"/>
      <c r="BX1476" s="123"/>
      <c r="BY1476" s="123"/>
      <c r="BZ1476" s="123"/>
      <c r="CA1476" s="123"/>
      <c r="CB1476" s="123"/>
      <c r="CC1476" s="123"/>
      <c r="CD1476" s="123"/>
      <c r="CE1476" s="123"/>
      <c r="CF1476" s="123"/>
      <c r="CG1476" s="123"/>
      <c r="CH1476" s="123"/>
      <c r="CI1476" s="123"/>
      <c r="CJ1476" s="123"/>
      <c r="CK1476" s="123"/>
      <c r="CL1476" s="123"/>
      <c r="CM1476" s="123"/>
      <c r="CN1476" s="123"/>
      <c r="CO1476" s="123"/>
      <c r="CP1476" s="123"/>
      <c r="CQ1476" s="123"/>
    </row>
    <row r="1477" spans="1:95" s="169" customFormat="1">
      <c r="A1477" s="164"/>
      <c r="B1477" s="165"/>
      <c r="C1477" s="166"/>
      <c r="D1477" s="168"/>
      <c r="E1477" s="168"/>
      <c r="F1477" s="123"/>
      <c r="G1477" s="124"/>
      <c r="H1477" s="124"/>
      <c r="I1477" s="124"/>
      <c r="J1477" s="124"/>
      <c r="K1477" s="124"/>
      <c r="L1477" s="124"/>
      <c r="M1477" s="124"/>
      <c r="N1477" s="124"/>
      <c r="O1477" s="124"/>
      <c r="P1477" s="124"/>
      <c r="Q1477" s="124"/>
      <c r="R1477" s="124"/>
      <c r="S1477" s="124"/>
      <c r="T1477" s="124"/>
      <c r="U1477" s="124"/>
      <c r="V1477" s="124"/>
      <c r="W1477" s="124"/>
      <c r="X1477" s="124"/>
      <c r="Y1477" s="124"/>
      <c r="Z1477" s="124"/>
      <c r="AA1477" s="125"/>
      <c r="AB1477" s="123"/>
      <c r="AC1477" s="123"/>
      <c r="AD1477" s="123"/>
      <c r="AE1477" s="123"/>
      <c r="AF1477" s="123"/>
      <c r="AG1477" s="123"/>
      <c r="AH1477" s="123"/>
      <c r="AI1477" s="123"/>
      <c r="AJ1477" s="123"/>
      <c r="AK1477" s="123"/>
      <c r="AL1477" s="123"/>
      <c r="AM1477" s="123"/>
      <c r="AN1477" s="123"/>
      <c r="AO1477" s="123"/>
      <c r="AP1477" s="123"/>
      <c r="AQ1477" s="123"/>
      <c r="AR1477" s="123"/>
      <c r="AS1477" s="123"/>
      <c r="AT1477" s="123"/>
      <c r="AU1477" s="123"/>
      <c r="AV1477" s="123"/>
      <c r="AW1477" s="123"/>
      <c r="AX1477" s="123"/>
      <c r="AY1477" s="123"/>
      <c r="AZ1477" s="123"/>
      <c r="BA1477" s="123"/>
      <c r="BB1477" s="123"/>
      <c r="BC1477" s="123"/>
      <c r="BD1477" s="123"/>
      <c r="BE1477" s="123"/>
      <c r="BF1477" s="123"/>
      <c r="BG1477" s="123"/>
      <c r="BH1477" s="123"/>
      <c r="BI1477" s="123"/>
      <c r="BJ1477" s="123"/>
      <c r="BK1477" s="123"/>
      <c r="BL1477" s="123"/>
      <c r="BM1477" s="123"/>
      <c r="BN1477" s="123"/>
      <c r="BO1477" s="123"/>
      <c r="BP1477" s="123"/>
      <c r="BQ1477" s="123"/>
      <c r="BR1477" s="123"/>
      <c r="BS1477" s="123"/>
      <c r="BT1477" s="123"/>
      <c r="BU1477" s="123"/>
      <c r="BV1477" s="123"/>
      <c r="BW1477" s="123"/>
      <c r="BX1477" s="123"/>
      <c r="BY1477" s="123"/>
      <c r="BZ1477" s="123"/>
      <c r="CA1477" s="123"/>
      <c r="CB1477" s="123"/>
      <c r="CC1477" s="123"/>
      <c r="CD1477" s="123"/>
      <c r="CE1477" s="123"/>
      <c r="CF1477" s="123"/>
      <c r="CG1477" s="123"/>
      <c r="CH1477" s="123"/>
      <c r="CI1477" s="123"/>
      <c r="CJ1477" s="123"/>
      <c r="CK1477" s="123"/>
      <c r="CL1477" s="123"/>
      <c r="CM1477" s="123"/>
      <c r="CN1477" s="123"/>
      <c r="CO1477" s="123"/>
      <c r="CP1477" s="123"/>
      <c r="CQ1477" s="123"/>
    </row>
    <row r="1478" spans="1:95" s="169" customFormat="1">
      <c r="A1478" s="164"/>
      <c r="B1478" s="165"/>
      <c r="C1478" s="166"/>
      <c r="D1478" s="168"/>
      <c r="E1478" s="168"/>
      <c r="F1478" s="123"/>
      <c r="G1478" s="124"/>
      <c r="H1478" s="124"/>
      <c r="I1478" s="124"/>
      <c r="J1478" s="124"/>
      <c r="K1478" s="124"/>
      <c r="L1478" s="124"/>
      <c r="M1478" s="124"/>
      <c r="N1478" s="124"/>
      <c r="O1478" s="124"/>
      <c r="P1478" s="124"/>
      <c r="Q1478" s="124"/>
      <c r="R1478" s="124"/>
      <c r="S1478" s="124"/>
      <c r="T1478" s="124"/>
      <c r="U1478" s="124"/>
      <c r="V1478" s="124"/>
      <c r="W1478" s="124"/>
      <c r="X1478" s="124"/>
      <c r="Y1478" s="124"/>
      <c r="Z1478" s="124"/>
      <c r="AA1478" s="125"/>
      <c r="AB1478" s="123"/>
      <c r="AC1478" s="123"/>
      <c r="AD1478" s="123"/>
      <c r="AE1478" s="123"/>
      <c r="AF1478" s="123"/>
      <c r="AG1478" s="123"/>
      <c r="AH1478" s="123"/>
      <c r="AI1478" s="123"/>
      <c r="AJ1478" s="123"/>
      <c r="AK1478" s="123"/>
      <c r="AL1478" s="123"/>
      <c r="AM1478" s="123"/>
      <c r="AN1478" s="123"/>
      <c r="AO1478" s="123"/>
      <c r="AP1478" s="123"/>
      <c r="AQ1478" s="123"/>
      <c r="AR1478" s="123"/>
      <c r="AS1478" s="123"/>
      <c r="AT1478" s="123"/>
      <c r="AU1478" s="123"/>
      <c r="AV1478" s="123"/>
      <c r="AW1478" s="123"/>
      <c r="AX1478" s="123"/>
      <c r="AY1478" s="123"/>
      <c r="AZ1478" s="123"/>
      <c r="BA1478" s="123"/>
      <c r="BB1478" s="123"/>
      <c r="BC1478" s="123"/>
      <c r="BD1478" s="123"/>
      <c r="BE1478" s="123"/>
      <c r="BF1478" s="123"/>
      <c r="BG1478" s="123"/>
      <c r="BH1478" s="123"/>
      <c r="BI1478" s="123"/>
      <c r="BJ1478" s="123"/>
      <c r="BK1478" s="123"/>
      <c r="BL1478" s="123"/>
      <c r="BM1478" s="123"/>
      <c r="BN1478" s="123"/>
      <c r="BO1478" s="123"/>
      <c r="BP1478" s="123"/>
      <c r="BQ1478" s="123"/>
      <c r="BR1478" s="123"/>
      <c r="BS1478" s="123"/>
      <c r="BT1478" s="123"/>
      <c r="BU1478" s="123"/>
      <c r="BV1478" s="123"/>
      <c r="BW1478" s="123"/>
      <c r="BX1478" s="123"/>
      <c r="BY1478" s="123"/>
      <c r="BZ1478" s="123"/>
      <c r="CA1478" s="123"/>
      <c r="CB1478" s="123"/>
      <c r="CC1478" s="123"/>
      <c r="CD1478" s="123"/>
      <c r="CE1478" s="123"/>
      <c r="CF1478" s="123"/>
      <c r="CG1478" s="123"/>
      <c r="CH1478" s="123"/>
      <c r="CI1478" s="123"/>
      <c r="CJ1478" s="123"/>
      <c r="CK1478" s="123"/>
      <c r="CL1478" s="123"/>
      <c r="CM1478" s="123"/>
      <c r="CN1478" s="123"/>
      <c r="CO1478" s="123"/>
      <c r="CP1478" s="123"/>
      <c r="CQ1478" s="123"/>
    </row>
    <row r="1479" spans="1:95" s="169" customFormat="1">
      <c r="A1479" s="164"/>
      <c r="B1479" s="165"/>
      <c r="C1479" s="166"/>
      <c r="D1479" s="168"/>
      <c r="E1479" s="168"/>
      <c r="F1479" s="123"/>
      <c r="G1479" s="124"/>
      <c r="H1479" s="124"/>
      <c r="I1479" s="124"/>
      <c r="J1479" s="124"/>
      <c r="K1479" s="124"/>
      <c r="L1479" s="124"/>
      <c r="M1479" s="124"/>
      <c r="N1479" s="124"/>
      <c r="O1479" s="124"/>
      <c r="P1479" s="124"/>
      <c r="Q1479" s="124"/>
      <c r="R1479" s="124"/>
      <c r="S1479" s="124"/>
      <c r="T1479" s="124"/>
      <c r="U1479" s="124"/>
      <c r="V1479" s="124"/>
      <c r="W1479" s="124"/>
      <c r="X1479" s="124"/>
      <c r="Y1479" s="124"/>
      <c r="Z1479" s="124"/>
      <c r="AA1479" s="125"/>
      <c r="AB1479" s="123"/>
      <c r="AC1479" s="123"/>
      <c r="AD1479" s="123"/>
      <c r="AE1479" s="123"/>
      <c r="AF1479" s="123"/>
      <c r="AG1479" s="123"/>
      <c r="AH1479" s="123"/>
      <c r="AI1479" s="123"/>
      <c r="AJ1479" s="123"/>
      <c r="AK1479" s="123"/>
      <c r="AL1479" s="123"/>
      <c r="AM1479" s="123"/>
      <c r="AN1479" s="123"/>
      <c r="AO1479" s="123"/>
      <c r="AP1479" s="123"/>
      <c r="AQ1479" s="123"/>
      <c r="AR1479" s="123"/>
      <c r="AS1479" s="123"/>
      <c r="AT1479" s="123"/>
      <c r="AU1479" s="123"/>
      <c r="AV1479" s="123"/>
      <c r="AW1479" s="123"/>
      <c r="AX1479" s="123"/>
      <c r="AY1479" s="123"/>
      <c r="AZ1479" s="123"/>
      <c r="BA1479" s="123"/>
      <c r="BB1479" s="123"/>
      <c r="BC1479" s="123"/>
      <c r="BD1479" s="123"/>
      <c r="BE1479" s="123"/>
      <c r="BF1479" s="123"/>
      <c r="BG1479" s="123"/>
      <c r="BH1479" s="123"/>
      <c r="BI1479" s="123"/>
      <c r="BJ1479" s="123"/>
      <c r="BK1479" s="123"/>
      <c r="BL1479" s="123"/>
      <c r="BM1479" s="123"/>
      <c r="BN1479" s="123"/>
      <c r="BO1479" s="123"/>
      <c r="BP1479" s="123"/>
      <c r="BQ1479" s="123"/>
      <c r="BR1479" s="123"/>
      <c r="BS1479" s="123"/>
      <c r="BT1479" s="123"/>
      <c r="BU1479" s="123"/>
      <c r="BV1479" s="123"/>
      <c r="BW1479" s="123"/>
      <c r="BX1479" s="123"/>
      <c r="BY1479" s="123"/>
      <c r="BZ1479" s="123"/>
      <c r="CA1479" s="123"/>
      <c r="CB1479" s="123"/>
      <c r="CC1479" s="123"/>
      <c r="CD1479" s="123"/>
      <c r="CE1479" s="123"/>
      <c r="CF1479" s="123"/>
      <c r="CG1479" s="123"/>
      <c r="CH1479" s="123"/>
      <c r="CI1479" s="123"/>
      <c r="CJ1479" s="123"/>
      <c r="CK1479" s="123"/>
      <c r="CL1479" s="123"/>
      <c r="CM1479" s="123"/>
      <c r="CN1479" s="123"/>
      <c r="CO1479" s="123"/>
      <c r="CP1479" s="123"/>
      <c r="CQ1479" s="123"/>
    </row>
    <row r="1480" spans="1:95" s="169" customFormat="1">
      <c r="A1480" s="164"/>
      <c r="B1480" s="165"/>
      <c r="C1480" s="166"/>
      <c r="D1480" s="168"/>
      <c r="E1480" s="168"/>
      <c r="F1480" s="123"/>
      <c r="G1480" s="124"/>
      <c r="H1480" s="124"/>
      <c r="I1480" s="124"/>
      <c r="J1480" s="124"/>
      <c r="K1480" s="124"/>
      <c r="L1480" s="124"/>
      <c r="M1480" s="124"/>
      <c r="N1480" s="124"/>
      <c r="O1480" s="124"/>
      <c r="P1480" s="124"/>
      <c r="Q1480" s="124"/>
      <c r="R1480" s="124"/>
      <c r="S1480" s="124"/>
      <c r="T1480" s="124"/>
      <c r="U1480" s="124"/>
      <c r="V1480" s="124"/>
      <c r="W1480" s="124"/>
      <c r="X1480" s="124"/>
      <c r="Y1480" s="124"/>
      <c r="Z1480" s="124"/>
      <c r="AA1480" s="125"/>
      <c r="AB1480" s="123"/>
      <c r="AC1480" s="123"/>
      <c r="AD1480" s="123"/>
      <c r="AE1480" s="123"/>
      <c r="AF1480" s="123"/>
      <c r="AG1480" s="123"/>
      <c r="AH1480" s="123"/>
      <c r="AI1480" s="123"/>
      <c r="AJ1480" s="123"/>
      <c r="AK1480" s="123"/>
      <c r="AL1480" s="123"/>
      <c r="AM1480" s="123"/>
      <c r="AN1480" s="123"/>
      <c r="AO1480" s="123"/>
      <c r="AP1480" s="123"/>
      <c r="AQ1480" s="123"/>
      <c r="AR1480" s="123"/>
      <c r="AS1480" s="123"/>
      <c r="AT1480" s="123"/>
      <c r="AU1480" s="123"/>
      <c r="AV1480" s="123"/>
      <c r="AW1480" s="123"/>
      <c r="AX1480" s="123"/>
      <c r="AY1480" s="123"/>
      <c r="AZ1480" s="123"/>
      <c r="BA1480" s="123"/>
      <c r="BB1480" s="123"/>
      <c r="BC1480" s="123"/>
      <c r="BD1480" s="123"/>
      <c r="BE1480" s="123"/>
      <c r="BF1480" s="123"/>
      <c r="BG1480" s="123"/>
      <c r="BH1480" s="123"/>
      <c r="BI1480" s="123"/>
      <c r="BJ1480" s="123"/>
      <c r="BK1480" s="123"/>
      <c r="BL1480" s="123"/>
      <c r="BM1480" s="123"/>
      <c r="BN1480" s="123"/>
      <c r="BO1480" s="123"/>
      <c r="BP1480" s="123"/>
      <c r="BQ1480" s="123"/>
      <c r="BR1480" s="123"/>
      <c r="BS1480" s="123"/>
      <c r="BT1480" s="123"/>
      <c r="BU1480" s="123"/>
      <c r="BV1480" s="123"/>
      <c r="BW1480" s="123"/>
      <c r="BX1480" s="123"/>
      <c r="BY1480" s="123"/>
      <c r="BZ1480" s="123"/>
      <c r="CA1480" s="123"/>
      <c r="CB1480" s="123"/>
      <c r="CC1480" s="123"/>
      <c r="CD1480" s="123"/>
      <c r="CE1480" s="123"/>
      <c r="CF1480" s="123"/>
      <c r="CG1480" s="123"/>
      <c r="CH1480" s="123"/>
      <c r="CI1480" s="123"/>
      <c r="CJ1480" s="123"/>
      <c r="CK1480" s="123"/>
      <c r="CL1480" s="123"/>
      <c r="CM1480" s="123"/>
      <c r="CN1480" s="123"/>
      <c r="CO1480" s="123"/>
      <c r="CP1480" s="123"/>
      <c r="CQ1480" s="123"/>
    </row>
    <row r="1481" spans="1:95" s="169" customFormat="1">
      <c r="A1481" s="164"/>
      <c r="B1481" s="165"/>
      <c r="C1481" s="166"/>
      <c r="D1481" s="168"/>
      <c r="E1481" s="168"/>
      <c r="F1481" s="123"/>
      <c r="G1481" s="124"/>
      <c r="H1481" s="124"/>
      <c r="I1481" s="124"/>
      <c r="J1481" s="124"/>
      <c r="K1481" s="124"/>
      <c r="L1481" s="124"/>
      <c r="M1481" s="124"/>
      <c r="N1481" s="124"/>
      <c r="O1481" s="124"/>
      <c r="P1481" s="124"/>
      <c r="Q1481" s="124"/>
      <c r="R1481" s="124"/>
      <c r="S1481" s="124"/>
      <c r="T1481" s="124"/>
      <c r="U1481" s="124"/>
      <c r="V1481" s="124"/>
      <c r="W1481" s="124"/>
      <c r="X1481" s="124"/>
      <c r="Y1481" s="124"/>
      <c r="Z1481" s="124"/>
      <c r="AA1481" s="125"/>
      <c r="AB1481" s="123"/>
      <c r="AC1481" s="123"/>
      <c r="AD1481" s="123"/>
      <c r="AE1481" s="123"/>
      <c r="AF1481" s="123"/>
      <c r="AG1481" s="123"/>
      <c r="AH1481" s="123"/>
      <c r="AI1481" s="123"/>
      <c r="AJ1481" s="123"/>
      <c r="AK1481" s="123"/>
      <c r="AL1481" s="123"/>
      <c r="AM1481" s="123"/>
      <c r="AN1481" s="123"/>
      <c r="AO1481" s="123"/>
      <c r="AP1481" s="123"/>
      <c r="AQ1481" s="123"/>
      <c r="AR1481" s="123"/>
      <c r="AS1481" s="123"/>
      <c r="AT1481" s="123"/>
      <c r="AU1481" s="123"/>
      <c r="AV1481" s="123"/>
      <c r="AW1481" s="123"/>
      <c r="AX1481" s="123"/>
      <c r="AY1481" s="123"/>
      <c r="AZ1481" s="123"/>
      <c r="BA1481" s="123"/>
      <c r="BB1481" s="123"/>
      <c r="BC1481" s="123"/>
      <c r="BD1481" s="123"/>
      <c r="BE1481" s="123"/>
      <c r="BF1481" s="123"/>
      <c r="BG1481" s="123"/>
      <c r="BH1481" s="123"/>
      <c r="BI1481" s="123"/>
      <c r="BJ1481" s="123"/>
      <c r="BK1481" s="123"/>
      <c r="BL1481" s="123"/>
      <c r="BM1481" s="123"/>
      <c r="BN1481" s="123"/>
      <c r="BO1481" s="123"/>
      <c r="BP1481" s="123"/>
      <c r="BQ1481" s="123"/>
      <c r="BR1481" s="123"/>
      <c r="BS1481" s="123"/>
      <c r="BT1481" s="123"/>
      <c r="BU1481" s="123"/>
      <c r="BV1481" s="123"/>
      <c r="BW1481" s="123"/>
      <c r="BX1481" s="123"/>
      <c r="BY1481" s="123"/>
      <c r="BZ1481" s="123"/>
      <c r="CA1481" s="123"/>
      <c r="CB1481" s="123"/>
      <c r="CC1481" s="123"/>
      <c r="CD1481" s="123"/>
      <c r="CE1481" s="123"/>
      <c r="CF1481" s="123"/>
      <c r="CG1481" s="123"/>
      <c r="CH1481" s="123"/>
      <c r="CI1481" s="123"/>
      <c r="CJ1481" s="123"/>
      <c r="CK1481" s="123"/>
      <c r="CL1481" s="123"/>
      <c r="CM1481" s="123"/>
      <c r="CN1481" s="123"/>
      <c r="CO1481" s="123"/>
      <c r="CP1481" s="123"/>
      <c r="CQ1481" s="123"/>
    </row>
    <row r="1482" spans="1:95" s="169" customFormat="1">
      <c r="A1482" s="164"/>
      <c r="B1482" s="165"/>
      <c r="C1482" s="166"/>
      <c r="D1482" s="168"/>
      <c r="E1482" s="168"/>
      <c r="F1482" s="123"/>
      <c r="G1482" s="124"/>
      <c r="H1482" s="124"/>
      <c r="I1482" s="124"/>
      <c r="J1482" s="124"/>
      <c r="K1482" s="124"/>
      <c r="L1482" s="124"/>
      <c r="M1482" s="124"/>
      <c r="N1482" s="124"/>
      <c r="O1482" s="124"/>
      <c r="P1482" s="124"/>
      <c r="Q1482" s="124"/>
      <c r="R1482" s="124"/>
      <c r="S1482" s="124"/>
      <c r="T1482" s="124"/>
      <c r="U1482" s="124"/>
      <c r="V1482" s="124"/>
      <c r="W1482" s="124"/>
      <c r="X1482" s="124"/>
      <c r="Y1482" s="124"/>
      <c r="Z1482" s="124"/>
      <c r="AA1482" s="125"/>
      <c r="AB1482" s="123"/>
      <c r="AC1482" s="123"/>
      <c r="AD1482" s="123"/>
      <c r="AE1482" s="123"/>
      <c r="AF1482" s="123"/>
      <c r="AG1482" s="123"/>
      <c r="AH1482" s="123"/>
      <c r="AI1482" s="123"/>
      <c r="AJ1482" s="123"/>
      <c r="AK1482" s="123"/>
      <c r="AL1482" s="123"/>
      <c r="AM1482" s="123"/>
      <c r="AN1482" s="123"/>
      <c r="AO1482" s="123"/>
      <c r="AP1482" s="123"/>
      <c r="AQ1482" s="123"/>
      <c r="AR1482" s="123"/>
      <c r="AS1482" s="123"/>
      <c r="AT1482" s="123"/>
      <c r="AU1482" s="123"/>
      <c r="AV1482" s="123"/>
      <c r="AW1482" s="123"/>
      <c r="AX1482" s="123"/>
      <c r="AY1482" s="123"/>
      <c r="AZ1482" s="123"/>
      <c r="BA1482" s="123"/>
      <c r="BB1482" s="123"/>
      <c r="BC1482" s="123"/>
      <c r="BD1482" s="123"/>
      <c r="BE1482" s="123"/>
      <c r="BF1482" s="123"/>
      <c r="BG1482" s="123"/>
      <c r="BH1482" s="123"/>
      <c r="BI1482" s="123"/>
      <c r="BJ1482" s="123"/>
      <c r="BK1482" s="123"/>
      <c r="BL1482" s="123"/>
      <c r="BM1482" s="123"/>
      <c r="BN1482" s="123"/>
      <c r="BO1482" s="123"/>
      <c r="BP1482" s="123"/>
      <c r="BQ1482" s="123"/>
      <c r="BR1482" s="123"/>
      <c r="BS1482" s="123"/>
      <c r="BT1482" s="123"/>
      <c r="BU1482" s="123"/>
      <c r="BV1482" s="123"/>
      <c r="BW1482" s="123"/>
      <c r="BX1482" s="123"/>
      <c r="BY1482" s="123"/>
      <c r="BZ1482" s="123"/>
      <c r="CA1482" s="123"/>
      <c r="CB1482" s="123"/>
      <c r="CC1482" s="123"/>
      <c r="CD1482" s="123"/>
      <c r="CE1482" s="123"/>
      <c r="CF1482" s="123"/>
      <c r="CG1482" s="123"/>
      <c r="CH1482" s="123"/>
      <c r="CI1482" s="123"/>
      <c r="CJ1482" s="123"/>
      <c r="CK1482" s="123"/>
      <c r="CL1482" s="123"/>
      <c r="CM1482" s="123"/>
      <c r="CN1482" s="123"/>
      <c r="CO1482" s="123"/>
      <c r="CP1482" s="123"/>
      <c r="CQ1482" s="123"/>
    </row>
    <row r="1483" spans="1:95" s="169" customFormat="1">
      <c r="A1483" s="164"/>
      <c r="B1483" s="165"/>
      <c r="C1483" s="166"/>
      <c r="D1483" s="168"/>
      <c r="E1483" s="168"/>
      <c r="F1483" s="123"/>
      <c r="G1483" s="124"/>
      <c r="H1483" s="124"/>
      <c r="I1483" s="124"/>
      <c r="J1483" s="124"/>
      <c r="K1483" s="124"/>
      <c r="L1483" s="124"/>
      <c r="M1483" s="124"/>
      <c r="N1483" s="124"/>
      <c r="O1483" s="124"/>
      <c r="P1483" s="124"/>
      <c r="Q1483" s="124"/>
      <c r="R1483" s="124"/>
      <c r="S1483" s="124"/>
      <c r="T1483" s="124"/>
      <c r="U1483" s="124"/>
      <c r="V1483" s="124"/>
      <c r="W1483" s="124"/>
      <c r="X1483" s="124"/>
      <c r="Y1483" s="124"/>
      <c r="Z1483" s="124"/>
      <c r="AA1483" s="125"/>
      <c r="AB1483" s="123"/>
      <c r="AC1483" s="123"/>
      <c r="AD1483" s="123"/>
      <c r="AE1483" s="123"/>
      <c r="AF1483" s="123"/>
      <c r="AG1483" s="123"/>
      <c r="AH1483" s="123"/>
      <c r="AI1483" s="123"/>
      <c r="AJ1483" s="123"/>
      <c r="AK1483" s="123"/>
      <c r="AL1483" s="123"/>
      <c r="AM1483" s="123"/>
      <c r="AN1483" s="123"/>
      <c r="AO1483" s="123"/>
      <c r="AP1483" s="123"/>
      <c r="AQ1483" s="123"/>
      <c r="AR1483" s="123"/>
      <c r="AS1483" s="123"/>
      <c r="AT1483" s="123"/>
      <c r="AU1483" s="123"/>
      <c r="AV1483" s="123"/>
      <c r="AW1483" s="123"/>
      <c r="AX1483" s="123"/>
      <c r="AY1483" s="123"/>
      <c r="AZ1483" s="123"/>
      <c r="BA1483" s="123"/>
      <c r="BB1483" s="123"/>
      <c r="BC1483" s="123"/>
      <c r="BD1483" s="123"/>
      <c r="BE1483" s="123"/>
      <c r="BF1483" s="123"/>
      <c r="BG1483" s="123"/>
      <c r="BH1483" s="123"/>
      <c r="BI1483" s="123"/>
      <c r="BJ1483" s="123"/>
      <c r="BK1483" s="123"/>
      <c r="BL1483" s="123"/>
      <c r="BM1483" s="123"/>
      <c r="BN1483" s="123"/>
      <c r="BO1483" s="123"/>
      <c r="BP1483" s="123"/>
      <c r="BQ1483" s="123"/>
      <c r="BR1483" s="123"/>
      <c r="BS1483" s="123"/>
      <c r="BT1483" s="123"/>
      <c r="BU1483" s="123"/>
      <c r="BV1483" s="123"/>
      <c r="BW1483" s="123"/>
      <c r="BX1483" s="123"/>
      <c r="BY1483" s="123"/>
      <c r="BZ1483" s="123"/>
      <c r="CA1483" s="123"/>
      <c r="CB1483" s="123"/>
      <c r="CC1483" s="123"/>
      <c r="CD1483" s="123"/>
      <c r="CE1483" s="123"/>
      <c r="CF1483" s="123"/>
      <c r="CG1483" s="123"/>
      <c r="CH1483" s="123"/>
      <c r="CI1483" s="123"/>
      <c r="CJ1483" s="123"/>
      <c r="CK1483" s="123"/>
      <c r="CL1483" s="123"/>
      <c r="CM1483" s="123"/>
      <c r="CN1483" s="123"/>
      <c r="CO1483" s="123"/>
      <c r="CP1483" s="123"/>
      <c r="CQ1483" s="123"/>
    </row>
    <row r="1484" spans="1:95" s="169" customFormat="1">
      <c r="A1484" s="164"/>
      <c r="B1484" s="165"/>
      <c r="C1484" s="166"/>
      <c r="D1484" s="168"/>
      <c r="E1484" s="168"/>
      <c r="F1484" s="123"/>
      <c r="G1484" s="124"/>
      <c r="H1484" s="124"/>
      <c r="I1484" s="124"/>
      <c r="J1484" s="124"/>
      <c r="K1484" s="124"/>
      <c r="L1484" s="124"/>
      <c r="M1484" s="124"/>
      <c r="N1484" s="124"/>
      <c r="O1484" s="124"/>
      <c r="P1484" s="124"/>
      <c r="Q1484" s="124"/>
      <c r="R1484" s="124"/>
      <c r="S1484" s="124"/>
      <c r="T1484" s="124"/>
      <c r="U1484" s="124"/>
      <c r="V1484" s="124"/>
      <c r="W1484" s="124"/>
      <c r="X1484" s="124"/>
      <c r="Y1484" s="124"/>
      <c r="Z1484" s="124"/>
      <c r="AA1484" s="125"/>
      <c r="AB1484" s="123"/>
      <c r="AC1484" s="123"/>
      <c r="AD1484" s="123"/>
      <c r="AE1484" s="123"/>
      <c r="AF1484" s="123"/>
      <c r="AG1484" s="123"/>
      <c r="AH1484" s="123"/>
      <c r="AI1484" s="123"/>
      <c r="AJ1484" s="123"/>
      <c r="AK1484" s="123"/>
      <c r="AL1484" s="123"/>
      <c r="AM1484" s="123"/>
      <c r="AN1484" s="123"/>
      <c r="AO1484" s="123"/>
      <c r="AP1484" s="123"/>
      <c r="AQ1484" s="123"/>
      <c r="AR1484" s="123"/>
      <c r="AS1484" s="123"/>
      <c r="AT1484" s="123"/>
      <c r="AU1484" s="123"/>
      <c r="AV1484" s="123"/>
      <c r="AW1484" s="123"/>
      <c r="AX1484" s="123"/>
      <c r="AY1484" s="123"/>
      <c r="AZ1484" s="123"/>
      <c r="BA1484" s="123"/>
      <c r="BB1484" s="123"/>
      <c r="BC1484" s="123"/>
      <c r="BD1484" s="123"/>
      <c r="BE1484" s="123"/>
      <c r="BF1484" s="123"/>
      <c r="BG1484" s="123"/>
      <c r="BH1484" s="123"/>
      <c r="BI1484" s="123"/>
      <c r="BJ1484" s="123"/>
      <c r="BK1484" s="123"/>
      <c r="BL1484" s="123"/>
      <c r="BM1484" s="123"/>
      <c r="BN1484" s="123"/>
      <c r="BO1484" s="123"/>
      <c r="BP1484" s="123"/>
      <c r="BQ1484" s="123"/>
      <c r="BR1484" s="123"/>
      <c r="BS1484" s="123"/>
      <c r="BT1484" s="123"/>
      <c r="BU1484" s="123"/>
      <c r="BV1484" s="123"/>
      <c r="BW1484" s="123"/>
      <c r="BX1484" s="123"/>
      <c r="BY1484" s="123"/>
      <c r="BZ1484" s="123"/>
      <c r="CA1484" s="123"/>
      <c r="CB1484" s="123"/>
      <c r="CC1484" s="123"/>
      <c r="CD1484" s="123"/>
      <c r="CE1484" s="123"/>
      <c r="CF1484" s="123"/>
      <c r="CG1484" s="123"/>
      <c r="CH1484" s="123"/>
      <c r="CI1484" s="123"/>
      <c r="CJ1484" s="123"/>
      <c r="CK1484" s="123"/>
      <c r="CL1484" s="123"/>
      <c r="CM1484" s="123"/>
      <c r="CN1484" s="123"/>
      <c r="CO1484" s="123"/>
      <c r="CP1484" s="123"/>
      <c r="CQ1484" s="123"/>
    </row>
    <row r="1485" spans="1:95" s="169" customFormat="1">
      <c r="A1485" s="164"/>
      <c r="B1485" s="165"/>
      <c r="C1485" s="166"/>
      <c r="D1485" s="168"/>
      <c r="E1485" s="168"/>
      <c r="F1485" s="123"/>
      <c r="G1485" s="124"/>
      <c r="H1485" s="124"/>
      <c r="I1485" s="124"/>
      <c r="J1485" s="124"/>
      <c r="K1485" s="124"/>
      <c r="L1485" s="124"/>
      <c r="M1485" s="124"/>
      <c r="N1485" s="124"/>
      <c r="O1485" s="124"/>
      <c r="P1485" s="124"/>
      <c r="Q1485" s="124"/>
      <c r="R1485" s="124"/>
      <c r="S1485" s="124"/>
      <c r="T1485" s="124"/>
      <c r="U1485" s="124"/>
      <c r="V1485" s="124"/>
      <c r="W1485" s="124"/>
      <c r="X1485" s="124"/>
      <c r="Y1485" s="124"/>
      <c r="Z1485" s="124"/>
      <c r="AA1485" s="125"/>
      <c r="AB1485" s="123"/>
      <c r="AC1485" s="123"/>
      <c r="AD1485" s="123"/>
      <c r="AE1485" s="123"/>
      <c r="AF1485" s="123"/>
      <c r="AG1485" s="123"/>
      <c r="AH1485" s="123"/>
      <c r="AI1485" s="123"/>
      <c r="AJ1485" s="123"/>
      <c r="AK1485" s="123"/>
      <c r="AL1485" s="123"/>
      <c r="AM1485" s="123"/>
      <c r="AN1485" s="123"/>
      <c r="AO1485" s="123"/>
      <c r="AP1485" s="123"/>
      <c r="AQ1485" s="123"/>
      <c r="AR1485" s="123"/>
      <c r="AS1485" s="123"/>
      <c r="AT1485" s="123"/>
      <c r="AU1485" s="123"/>
      <c r="AV1485" s="123"/>
      <c r="AW1485" s="123"/>
      <c r="AX1485" s="123"/>
      <c r="AY1485" s="123"/>
      <c r="AZ1485" s="123"/>
      <c r="BA1485" s="123"/>
      <c r="BB1485" s="123"/>
      <c r="BC1485" s="123"/>
      <c r="BD1485" s="123"/>
      <c r="BE1485" s="123"/>
      <c r="BF1485" s="123"/>
      <c r="BG1485" s="123"/>
      <c r="BH1485" s="123"/>
      <c r="BI1485" s="123"/>
      <c r="BJ1485" s="123"/>
      <c r="BK1485" s="123"/>
      <c r="BL1485" s="123"/>
      <c r="BM1485" s="123"/>
      <c r="BN1485" s="123"/>
      <c r="BO1485" s="123"/>
      <c r="BP1485" s="123"/>
      <c r="BQ1485" s="123"/>
      <c r="BR1485" s="123"/>
      <c r="BS1485" s="123"/>
      <c r="BT1485" s="123"/>
      <c r="BU1485" s="123"/>
      <c r="BV1485" s="123"/>
      <c r="BW1485" s="123"/>
      <c r="BX1485" s="123"/>
      <c r="BY1485" s="123"/>
      <c r="BZ1485" s="123"/>
      <c r="CA1485" s="123"/>
      <c r="CB1485" s="123"/>
      <c r="CC1485" s="123"/>
      <c r="CD1485" s="123"/>
      <c r="CE1485" s="123"/>
      <c r="CF1485" s="123"/>
      <c r="CG1485" s="123"/>
      <c r="CH1485" s="123"/>
      <c r="CI1485" s="123"/>
      <c r="CJ1485" s="123"/>
      <c r="CK1485" s="123"/>
      <c r="CL1485" s="123"/>
      <c r="CM1485" s="123"/>
      <c r="CN1485" s="123"/>
      <c r="CO1485" s="123"/>
      <c r="CP1485" s="123"/>
      <c r="CQ1485" s="123"/>
    </row>
    <row r="1486" spans="1:95" s="169" customFormat="1">
      <c r="A1486" s="164"/>
      <c r="B1486" s="165"/>
      <c r="C1486" s="166"/>
      <c r="D1486" s="168"/>
      <c r="E1486" s="168"/>
      <c r="F1486" s="123"/>
      <c r="G1486" s="124"/>
      <c r="H1486" s="124"/>
      <c r="I1486" s="124"/>
      <c r="J1486" s="124"/>
      <c r="K1486" s="124"/>
      <c r="L1486" s="124"/>
      <c r="M1486" s="124"/>
      <c r="N1486" s="124"/>
      <c r="O1486" s="124"/>
      <c r="P1486" s="124"/>
      <c r="Q1486" s="124"/>
      <c r="R1486" s="124"/>
      <c r="S1486" s="124"/>
      <c r="T1486" s="124"/>
      <c r="U1486" s="124"/>
      <c r="V1486" s="124"/>
      <c r="W1486" s="124"/>
      <c r="X1486" s="124"/>
      <c r="Y1486" s="124"/>
      <c r="Z1486" s="124"/>
      <c r="AA1486" s="125"/>
      <c r="AB1486" s="123"/>
      <c r="AC1486" s="123"/>
      <c r="AD1486" s="123"/>
      <c r="AE1486" s="123"/>
      <c r="AF1486" s="123"/>
      <c r="AG1486" s="123"/>
      <c r="AH1486" s="123"/>
      <c r="AI1486" s="123"/>
      <c r="AJ1486" s="123"/>
      <c r="AK1486" s="123"/>
      <c r="AL1486" s="123"/>
      <c r="AM1486" s="123"/>
      <c r="AN1486" s="123"/>
      <c r="AO1486" s="123"/>
      <c r="AP1486" s="123"/>
      <c r="AQ1486" s="123"/>
      <c r="AR1486" s="123"/>
      <c r="AS1486" s="123"/>
      <c r="AT1486" s="123"/>
      <c r="AU1486" s="123"/>
      <c r="AV1486" s="123"/>
      <c r="AW1486" s="123"/>
      <c r="AX1486" s="123"/>
      <c r="AY1486" s="123"/>
      <c r="AZ1486" s="123"/>
      <c r="BA1486" s="123"/>
      <c r="BB1486" s="123"/>
      <c r="BC1486" s="123"/>
      <c r="BD1486" s="123"/>
      <c r="BE1486" s="123"/>
      <c r="BF1486" s="123"/>
      <c r="BG1486" s="123"/>
      <c r="BH1486" s="123"/>
      <c r="BI1486" s="123"/>
      <c r="BJ1486" s="123"/>
      <c r="BK1486" s="123"/>
      <c r="BL1486" s="123"/>
      <c r="BM1486" s="123"/>
      <c r="BN1486" s="123"/>
      <c r="BO1486" s="123"/>
      <c r="BP1486" s="123"/>
      <c r="BQ1486" s="123"/>
      <c r="BR1486" s="123"/>
      <c r="BS1486" s="123"/>
      <c r="BT1486" s="123"/>
      <c r="BU1486" s="123"/>
      <c r="BV1486" s="123"/>
      <c r="BW1486" s="123"/>
      <c r="BX1486" s="123"/>
      <c r="BY1486" s="123"/>
      <c r="BZ1486" s="123"/>
      <c r="CA1486" s="123"/>
      <c r="CB1486" s="123"/>
      <c r="CC1486" s="123"/>
      <c r="CD1486" s="123"/>
      <c r="CE1486" s="123"/>
      <c r="CF1486" s="123"/>
      <c r="CG1486" s="123"/>
      <c r="CH1486" s="123"/>
      <c r="CI1486" s="123"/>
      <c r="CJ1486" s="123"/>
      <c r="CK1486" s="123"/>
      <c r="CL1486" s="123"/>
      <c r="CM1486" s="123"/>
      <c r="CN1486" s="123"/>
      <c r="CO1486" s="123"/>
      <c r="CP1486" s="123"/>
      <c r="CQ1486" s="123"/>
    </row>
    <row r="1487" spans="1:95" s="169" customFormat="1">
      <c r="A1487" s="164"/>
      <c r="B1487" s="165"/>
      <c r="C1487" s="166"/>
      <c r="D1487" s="168"/>
      <c r="E1487" s="168"/>
      <c r="F1487" s="123"/>
      <c r="G1487" s="124"/>
      <c r="H1487" s="124"/>
      <c r="I1487" s="124"/>
      <c r="J1487" s="124"/>
      <c r="K1487" s="124"/>
      <c r="L1487" s="124"/>
      <c r="M1487" s="124"/>
      <c r="N1487" s="124"/>
      <c r="O1487" s="124"/>
      <c r="P1487" s="124"/>
      <c r="Q1487" s="124"/>
      <c r="R1487" s="124"/>
      <c r="S1487" s="124"/>
      <c r="T1487" s="124"/>
      <c r="U1487" s="124"/>
      <c r="V1487" s="124"/>
      <c r="W1487" s="124"/>
      <c r="X1487" s="124"/>
      <c r="Y1487" s="124"/>
      <c r="Z1487" s="124"/>
      <c r="AA1487" s="125"/>
      <c r="AB1487" s="123"/>
      <c r="AC1487" s="123"/>
      <c r="AD1487" s="123"/>
      <c r="AE1487" s="123"/>
      <c r="AF1487" s="123"/>
      <c r="AG1487" s="123"/>
      <c r="AH1487" s="123"/>
      <c r="AI1487" s="123"/>
      <c r="AJ1487" s="123"/>
      <c r="AK1487" s="123"/>
      <c r="AL1487" s="123"/>
      <c r="AM1487" s="123"/>
      <c r="AN1487" s="123"/>
      <c r="AO1487" s="123"/>
      <c r="AP1487" s="123"/>
      <c r="AQ1487" s="123"/>
      <c r="AR1487" s="123"/>
      <c r="AS1487" s="123"/>
      <c r="AT1487" s="123"/>
      <c r="AU1487" s="123"/>
      <c r="AV1487" s="123"/>
      <c r="AW1487" s="123"/>
      <c r="AX1487" s="123"/>
      <c r="AY1487" s="123"/>
      <c r="AZ1487" s="123"/>
      <c r="BA1487" s="123"/>
      <c r="BB1487" s="123"/>
      <c r="BC1487" s="123"/>
      <c r="BD1487" s="123"/>
      <c r="BE1487" s="123"/>
      <c r="BF1487" s="123"/>
      <c r="BG1487" s="123"/>
      <c r="BH1487" s="123"/>
      <c r="BI1487" s="123"/>
      <c r="BJ1487" s="123"/>
      <c r="BK1487" s="123"/>
      <c r="BL1487" s="123"/>
      <c r="BM1487" s="123"/>
      <c r="BN1487" s="123"/>
      <c r="BO1487" s="123"/>
      <c r="BP1487" s="123"/>
      <c r="BQ1487" s="123"/>
      <c r="BR1487" s="123"/>
      <c r="BS1487" s="123"/>
      <c r="BT1487" s="123"/>
      <c r="BU1487" s="123"/>
      <c r="BV1487" s="123"/>
      <c r="BW1487" s="123"/>
      <c r="BX1487" s="123"/>
      <c r="BY1487" s="123"/>
      <c r="BZ1487" s="123"/>
      <c r="CA1487" s="123"/>
      <c r="CB1487" s="123"/>
      <c r="CC1487" s="123"/>
      <c r="CD1487" s="123"/>
      <c r="CE1487" s="123"/>
      <c r="CF1487" s="123"/>
      <c r="CG1487" s="123"/>
      <c r="CH1487" s="123"/>
      <c r="CI1487" s="123"/>
      <c r="CJ1487" s="123"/>
      <c r="CK1487" s="123"/>
      <c r="CL1487" s="123"/>
      <c r="CM1487" s="123"/>
      <c r="CN1487" s="123"/>
      <c r="CO1487" s="123"/>
      <c r="CP1487" s="123"/>
      <c r="CQ1487" s="123"/>
    </row>
    <row r="1488" spans="1:95" s="169" customFormat="1">
      <c r="A1488" s="164"/>
      <c r="B1488" s="165"/>
      <c r="C1488" s="166"/>
      <c r="D1488" s="168"/>
      <c r="E1488" s="168"/>
      <c r="F1488" s="123"/>
      <c r="G1488" s="124"/>
      <c r="H1488" s="124"/>
      <c r="I1488" s="124"/>
      <c r="J1488" s="124"/>
      <c r="K1488" s="124"/>
      <c r="L1488" s="124"/>
      <c r="M1488" s="124"/>
      <c r="N1488" s="124"/>
      <c r="O1488" s="124"/>
      <c r="P1488" s="124"/>
      <c r="Q1488" s="124"/>
      <c r="R1488" s="124"/>
      <c r="S1488" s="124"/>
      <c r="T1488" s="124"/>
      <c r="U1488" s="124"/>
      <c r="V1488" s="124"/>
      <c r="W1488" s="124"/>
      <c r="X1488" s="124"/>
      <c r="Y1488" s="124"/>
      <c r="Z1488" s="124"/>
      <c r="AA1488" s="125"/>
      <c r="AB1488" s="123"/>
      <c r="AC1488" s="123"/>
      <c r="AD1488" s="123"/>
      <c r="AE1488" s="123"/>
      <c r="AF1488" s="123"/>
      <c r="AG1488" s="123"/>
      <c r="AH1488" s="123"/>
      <c r="AI1488" s="123"/>
      <c r="AJ1488" s="123"/>
      <c r="AK1488" s="123"/>
      <c r="AL1488" s="123"/>
      <c r="AM1488" s="123"/>
      <c r="AN1488" s="123"/>
      <c r="AO1488" s="123"/>
      <c r="AP1488" s="123"/>
      <c r="AQ1488" s="123"/>
      <c r="AR1488" s="123"/>
      <c r="AS1488" s="123"/>
      <c r="AT1488" s="123"/>
      <c r="AU1488" s="123"/>
      <c r="AV1488" s="123"/>
      <c r="AW1488" s="123"/>
      <c r="AX1488" s="123"/>
      <c r="AY1488" s="123"/>
      <c r="AZ1488" s="123"/>
      <c r="BA1488" s="123"/>
      <c r="BB1488" s="123"/>
      <c r="BC1488" s="123"/>
      <c r="BD1488" s="123"/>
      <c r="BE1488" s="123"/>
      <c r="BF1488" s="123"/>
      <c r="BG1488" s="123"/>
      <c r="BH1488" s="123"/>
      <c r="BI1488" s="123"/>
      <c r="BJ1488" s="123"/>
      <c r="BK1488" s="123"/>
      <c r="BL1488" s="123"/>
      <c r="BM1488" s="123"/>
      <c r="BN1488" s="123"/>
      <c r="BO1488" s="123"/>
      <c r="BP1488" s="123"/>
      <c r="BQ1488" s="123"/>
      <c r="BR1488" s="123"/>
      <c r="BS1488" s="123"/>
      <c r="BT1488" s="123"/>
      <c r="BU1488" s="123"/>
      <c r="BV1488" s="123"/>
      <c r="BW1488" s="123"/>
      <c r="BX1488" s="123"/>
      <c r="BY1488" s="123"/>
      <c r="BZ1488" s="123"/>
      <c r="CA1488" s="123"/>
      <c r="CB1488" s="123"/>
      <c r="CC1488" s="123"/>
      <c r="CD1488" s="123"/>
      <c r="CE1488" s="123"/>
      <c r="CF1488" s="123"/>
      <c r="CG1488" s="123"/>
      <c r="CH1488" s="123"/>
      <c r="CI1488" s="123"/>
      <c r="CJ1488" s="123"/>
      <c r="CK1488" s="123"/>
      <c r="CL1488" s="123"/>
      <c r="CM1488" s="123"/>
      <c r="CN1488" s="123"/>
      <c r="CO1488" s="123"/>
      <c r="CP1488" s="123"/>
      <c r="CQ1488" s="123"/>
    </row>
    <row r="1489" spans="1:95" s="169" customFormat="1">
      <c r="A1489" s="164"/>
      <c r="B1489" s="165"/>
      <c r="C1489" s="166"/>
      <c r="D1489" s="168"/>
      <c r="E1489" s="168"/>
      <c r="F1489" s="123"/>
      <c r="G1489" s="124"/>
      <c r="H1489" s="124"/>
      <c r="I1489" s="124"/>
      <c r="J1489" s="124"/>
      <c r="K1489" s="124"/>
      <c r="L1489" s="124"/>
      <c r="M1489" s="124"/>
      <c r="N1489" s="124"/>
      <c r="O1489" s="124"/>
      <c r="P1489" s="124"/>
      <c r="Q1489" s="124"/>
      <c r="R1489" s="124"/>
      <c r="S1489" s="124"/>
      <c r="T1489" s="124"/>
      <c r="U1489" s="124"/>
      <c r="V1489" s="124"/>
      <c r="W1489" s="124"/>
      <c r="X1489" s="124"/>
      <c r="Y1489" s="124"/>
      <c r="Z1489" s="124"/>
      <c r="AA1489" s="125"/>
      <c r="AB1489" s="123"/>
      <c r="AC1489" s="123"/>
      <c r="AD1489" s="123"/>
      <c r="AE1489" s="123"/>
      <c r="AF1489" s="123"/>
      <c r="AG1489" s="123"/>
      <c r="AH1489" s="123"/>
      <c r="AI1489" s="123"/>
      <c r="AJ1489" s="123"/>
      <c r="AK1489" s="123"/>
      <c r="AL1489" s="123"/>
      <c r="AM1489" s="123"/>
      <c r="AN1489" s="123"/>
      <c r="AO1489" s="123"/>
      <c r="AP1489" s="123"/>
      <c r="AQ1489" s="123"/>
      <c r="AR1489" s="123"/>
      <c r="AS1489" s="123"/>
      <c r="AT1489" s="123"/>
      <c r="AU1489" s="123"/>
      <c r="AV1489" s="123"/>
      <c r="AW1489" s="123"/>
      <c r="AX1489" s="123"/>
      <c r="AY1489" s="123"/>
      <c r="AZ1489" s="123"/>
      <c r="BA1489" s="123"/>
      <c r="BB1489" s="123"/>
      <c r="BC1489" s="123"/>
      <c r="BD1489" s="123"/>
      <c r="BE1489" s="123"/>
      <c r="BF1489" s="123"/>
      <c r="BG1489" s="123"/>
      <c r="BH1489" s="123"/>
      <c r="BI1489" s="123"/>
      <c r="BJ1489" s="123"/>
      <c r="BK1489" s="123"/>
      <c r="BL1489" s="123"/>
      <c r="BM1489" s="123"/>
      <c r="BN1489" s="123"/>
      <c r="BO1489" s="123"/>
      <c r="BP1489" s="123"/>
      <c r="BQ1489" s="123"/>
      <c r="BR1489" s="123"/>
      <c r="BS1489" s="123"/>
      <c r="BT1489" s="123"/>
      <c r="BU1489" s="123"/>
      <c r="BV1489" s="123"/>
      <c r="BW1489" s="123"/>
      <c r="BX1489" s="123"/>
      <c r="BY1489" s="123"/>
      <c r="BZ1489" s="123"/>
      <c r="CA1489" s="123"/>
      <c r="CB1489" s="123"/>
      <c r="CC1489" s="123"/>
      <c r="CD1489" s="123"/>
      <c r="CE1489" s="123"/>
      <c r="CF1489" s="123"/>
      <c r="CG1489" s="123"/>
      <c r="CH1489" s="123"/>
      <c r="CI1489" s="123"/>
      <c r="CJ1489" s="123"/>
      <c r="CK1489" s="123"/>
      <c r="CL1489" s="123"/>
      <c r="CM1489" s="123"/>
      <c r="CN1489" s="123"/>
      <c r="CO1489" s="123"/>
      <c r="CP1489" s="123"/>
      <c r="CQ1489" s="123"/>
    </row>
    <row r="1490" spans="1:95" s="169" customFormat="1">
      <c r="A1490" s="164"/>
      <c r="B1490" s="165"/>
      <c r="C1490" s="166"/>
      <c r="D1490" s="168"/>
      <c r="E1490" s="168"/>
      <c r="F1490" s="123"/>
      <c r="G1490" s="124"/>
      <c r="H1490" s="124"/>
      <c r="I1490" s="124"/>
      <c r="J1490" s="124"/>
      <c r="K1490" s="124"/>
      <c r="L1490" s="124"/>
      <c r="M1490" s="124"/>
      <c r="N1490" s="124"/>
      <c r="O1490" s="124"/>
      <c r="P1490" s="124"/>
      <c r="Q1490" s="124"/>
      <c r="R1490" s="124"/>
      <c r="S1490" s="124"/>
      <c r="T1490" s="124"/>
      <c r="U1490" s="124"/>
      <c r="V1490" s="124"/>
      <c r="W1490" s="124"/>
      <c r="X1490" s="124"/>
      <c r="Y1490" s="124"/>
      <c r="Z1490" s="124"/>
      <c r="AA1490" s="125"/>
      <c r="AB1490" s="123"/>
      <c r="AC1490" s="123"/>
      <c r="AD1490" s="123"/>
      <c r="AE1490" s="123"/>
      <c r="AF1490" s="123"/>
      <c r="AG1490" s="123"/>
      <c r="AH1490" s="123"/>
      <c r="AI1490" s="123"/>
      <c r="AJ1490" s="123"/>
      <c r="AK1490" s="123"/>
      <c r="AL1490" s="123"/>
      <c r="AM1490" s="123"/>
      <c r="AN1490" s="123"/>
      <c r="AO1490" s="123"/>
      <c r="AP1490" s="123"/>
      <c r="AQ1490" s="123"/>
      <c r="AR1490" s="123"/>
      <c r="AS1490" s="123"/>
      <c r="AT1490" s="123"/>
      <c r="AU1490" s="123"/>
      <c r="AV1490" s="123"/>
      <c r="AW1490" s="123"/>
      <c r="AX1490" s="123"/>
      <c r="AY1490" s="123"/>
      <c r="AZ1490" s="123"/>
      <c r="BA1490" s="123"/>
      <c r="BB1490" s="123"/>
      <c r="BC1490" s="123"/>
      <c r="BD1490" s="123"/>
      <c r="BE1490" s="123"/>
      <c r="BF1490" s="123"/>
      <c r="BG1490" s="123"/>
      <c r="BH1490" s="123"/>
      <c r="BI1490" s="123"/>
      <c r="BJ1490" s="123"/>
      <c r="BK1490" s="123"/>
      <c r="BL1490" s="123"/>
      <c r="BM1490" s="123"/>
      <c r="BN1490" s="123"/>
      <c r="BO1490" s="123"/>
      <c r="BP1490" s="123"/>
      <c r="BQ1490" s="123"/>
      <c r="BR1490" s="123"/>
      <c r="BS1490" s="123"/>
      <c r="BT1490" s="123"/>
      <c r="BU1490" s="123"/>
      <c r="BV1490" s="123"/>
      <c r="BW1490" s="123"/>
      <c r="BX1490" s="123"/>
      <c r="BY1490" s="123"/>
      <c r="BZ1490" s="123"/>
      <c r="CA1490" s="123"/>
      <c r="CB1490" s="123"/>
      <c r="CC1490" s="123"/>
      <c r="CD1490" s="123"/>
      <c r="CE1490" s="123"/>
      <c r="CF1490" s="123"/>
      <c r="CG1490" s="123"/>
      <c r="CH1490" s="123"/>
      <c r="CI1490" s="123"/>
      <c r="CJ1490" s="123"/>
      <c r="CK1490" s="123"/>
      <c r="CL1490" s="123"/>
      <c r="CM1490" s="123"/>
      <c r="CN1490" s="123"/>
      <c r="CO1490" s="123"/>
      <c r="CP1490" s="123"/>
      <c r="CQ1490" s="123"/>
    </row>
    <row r="1491" spans="1:95" s="169" customFormat="1">
      <c r="A1491" s="164"/>
      <c r="B1491" s="165"/>
      <c r="C1491" s="166"/>
      <c r="D1491" s="168"/>
      <c r="E1491" s="168"/>
      <c r="F1491" s="123"/>
      <c r="G1491" s="124"/>
      <c r="H1491" s="124"/>
      <c r="I1491" s="124"/>
      <c r="J1491" s="124"/>
      <c r="K1491" s="124"/>
      <c r="L1491" s="124"/>
      <c r="M1491" s="124"/>
      <c r="N1491" s="124"/>
      <c r="O1491" s="124"/>
      <c r="P1491" s="124"/>
      <c r="Q1491" s="124"/>
      <c r="R1491" s="124"/>
      <c r="S1491" s="124"/>
      <c r="T1491" s="124"/>
      <c r="U1491" s="124"/>
      <c r="V1491" s="124"/>
      <c r="W1491" s="124"/>
      <c r="X1491" s="124"/>
      <c r="Y1491" s="124"/>
      <c r="Z1491" s="124"/>
      <c r="AA1491" s="125"/>
      <c r="AB1491" s="123"/>
      <c r="AC1491" s="123"/>
      <c r="AD1491" s="123"/>
      <c r="AE1491" s="123"/>
      <c r="AF1491" s="123"/>
      <c r="AG1491" s="123"/>
      <c r="AH1491" s="123"/>
      <c r="AI1491" s="123"/>
      <c r="AJ1491" s="123"/>
      <c r="AK1491" s="123"/>
      <c r="AL1491" s="123"/>
      <c r="AM1491" s="123"/>
      <c r="AN1491" s="123"/>
      <c r="AO1491" s="123"/>
      <c r="AP1491" s="123"/>
      <c r="AQ1491" s="123"/>
      <c r="AR1491" s="123"/>
      <c r="AS1491" s="123"/>
      <c r="AT1491" s="123"/>
      <c r="AU1491" s="123"/>
      <c r="AV1491" s="123"/>
      <c r="AW1491" s="123"/>
      <c r="AX1491" s="123"/>
      <c r="AY1491" s="123"/>
      <c r="AZ1491" s="123"/>
      <c r="BA1491" s="123"/>
      <c r="BB1491" s="123"/>
      <c r="BC1491" s="123"/>
      <c r="BD1491" s="123"/>
      <c r="BE1491" s="123"/>
      <c r="BF1491" s="123"/>
      <c r="BG1491" s="123"/>
      <c r="BH1491" s="123"/>
      <c r="BI1491" s="123"/>
      <c r="BJ1491" s="123"/>
      <c r="BK1491" s="123"/>
      <c r="BL1491" s="123"/>
      <c r="BM1491" s="123"/>
      <c r="BN1491" s="123"/>
      <c r="BO1491" s="123"/>
      <c r="BP1491" s="123"/>
      <c r="BQ1491" s="123"/>
      <c r="BR1491" s="123"/>
      <c r="BS1491" s="123"/>
      <c r="BT1491" s="123"/>
      <c r="BU1491" s="123"/>
      <c r="BV1491" s="123"/>
      <c r="BW1491" s="123"/>
      <c r="BX1491" s="123"/>
      <c r="BY1491" s="123"/>
      <c r="BZ1491" s="123"/>
      <c r="CA1491" s="123"/>
      <c r="CB1491" s="123"/>
      <c r="CC1491" s="123"/>
      <c r="CD1491" s="123"/>
      <c r="CE1491" s="123"/>
      <c r="CF1491" s="123"/>
      <c r="CG1491" s="123"/>
      <c r="CH1491" s="123"/>
      <c r="CI1491" s="123"/>
      <c r="CJ1491" s="123"/>
      <c r="CK1491" s="123"/>
      <c r="CL1491" s="123"/>
      <c r="CM1491" s="123"/>
      <c r="CN1491" s="123"/>
      <c r="CO1491" s="123"/>
      <c r="CP1491" s="123"/>
      <c r="CQ1491" s="123"/>
    </row>
    <row r="1492" spans="1:95" s="169" customFormat="1">
      <c r="A1492" s="164"/>
      <c r="B1492" s="165"/>
      <c r="C1492" s="166"/>
      <c r="D1492" s="168"/>
      <c r="E1492" s="168"/>
      <c r="F1492" s="123"/>
      <c r="G1492" s="124"/>
      <c r="H1492" s="124"/>
      <c r="I1492" s="124"/>
      <c r="J1492" s="124"/>
      <c r="K1492" s="124"/>
      <c r="L1492" s="124"/>
      <c r="M1492" s="124"/>
      <c r="N1492" s="124"/>
      <c r="O1492" s="124"/>
      <c r="P1492" s="124"/>
      <c r="Q1492" s="124"/>
      <c r="R1492" s="124"/>
      <c r="S1492" s="124"/>
      <c r="T1492" s="124"/>
      <c r="U1492" s="124"/>
      <c r="V1492" s="124"/>
      <c r="W1492" s="124"/>
      <c r="X1492" s="124"/>
      <c r="Y1492" s="124"/>
      <c r="Z1492" s="124"/>
      <c r="AA1492" s="125"/>
      <c r="AB1492" s="123"/>
      <c r="AC1492" s="123"/>
      <c r="AD1492" s="123"/>
      <c r="AE1492" s="123"/>
      <c r="AF1492" s="123"/>
      <c r="AG1492" s="123"/>
      <c r="AH1492" s="123"/>
      <c r="AI1492" s="123"/>
      <c r="AJ1492" s="123"/>
      <c r="AK1492" s="123"/>
      <c r="AL1492" s="123"/>
      <c r="AM1492" s="123"/>
      <c r="AN1492" s="123"/>
      <c r="AO1492" s="123"/>
      <c r="AP1492" s="123"/>
      <c r="AQ1492" s="123"/>
      <c r="AR1492" s="123"/>
      <c r="AS1492" s="123"/>
      <c r="AT1492" s="123"/>
      <c r="AU1492" s="123"/>
      <c r="AV1492" s="123"/>
      <c r="AW1492" s="123"/>
      <c r="AX1492" s="123"/>
      <c r="AY1492" s="123"/>
      <c r="AZ1492" s="123"/>
      <c r="BA1492" s="123"/>
      <c r="BB1492" s="123"/>
      <c r="BC1492" s="123"/>
      <c r="BD1492" s="123"/>
      <c r="BE1492" s="123"/>
      <c r="BF1492" s="123"/>
      <c r="BG1492" s="123"/>
      <c r="BH1492" s="123"/>
      <c r="BI1492" s="123"/>
      <c r="BJ1492" s="123"/>
      <c r="BK1492" s="123"/>
      <c r="BL1492" s="123"/>
      <c r="BM1492" s="123"/>
      <c r="BN1492" s="123"/>
      <c r="BO1492" s="123"/>
      <c r="BP1492" s="123"/>
      <c r="BQ1492" s="123"/>
      <c r="BR1492" s="123"/>
      <c r="BS1492" s="123"/>
      <c r="BT1492" s="123"/>
      <c r="BU1492" s="123"/>
      <c r="BV1492" s="123"/>
      <c r="BW1492" s="123"/>
      <c r="BX1492" s="123"/>
      <c r="BY1492" s="123"/>
      <c r="BZ1492" s="123"/>
      <c r="CA1492" s="123"/>
      <c r="CB1492" s="123"/>
      <c r="CC1492" s="123"/>
      <c r="CD1492" s="123"/>
      <c r="CE1492" s="123"/>
      <c r="CF1492" s="123"/>
      <c r="CG1492" s="123"/>
      <c r="CH1492" s="123"/>
      <c r="CI1492" s="123"/>
      <c r="CJ1492" s="123"/>
      <c r="CK1492" s="123"/>
      <c r="CL1492" s="123"/>
      <c r="CM1492" s="123"/>
      <c r="CN1492" s="123"/>
      <c r="CO1492" s="123"/>
      <c r="CP1492" s="123"/>
      <c r="CQ1492" s="123"/>
    </row>
    <row r="1493" spans="1:95" s="169" customFormat="1">
      <c r="A1493" s="164"/>
      <c r="B1493" s="165"/>
      <c r="C1493" s="166"/>
      <c r="D1493" s="168"/>
      <c r="E1493" s="168"/>
      <c r="F1493" s="123"/>
      <c r="G1493" s="124"/>
      <c r="H1493" s="124"/>
      <c r="I1493" s="124"/>
      <c r="J1493" s="124"/>
      <c r="K1493" s="124"/>
      <c r="L1493" s="124"/>
      <c r="M1493" s="124"/>
      <c r="N1493" s="124"/>
      <c r="O1493" s="124"/>
      <c r="P1493" s="124"/>
      <c r="Q1493" s="124"/>
      <c r="R1493" s="124"/>
      <c r="S1493" s="124"/>
      <c r="T1493" s="124"/>
      <c r="U1493" s="124"/>
      <c r="V1493" s="124"/>
      <c r="W1493" s="124"/>
      <c r="X1493" s="124"/>
      <c r="Y1493" s="124"/>
      <c r="Z1493" s="124"/>
      <c r="AA1493" s="125"/>
      <c r="AB1493" s="123"/>
      <c r="AC1493" s="123"/>
      <c r="AD1493" s="123"/>
      <c r="AE1493" s="123"/>
      <c r="AF1493" s="123"/>
      <c r="AG1493" s="123"/>
      <c r="AH1493" s="123"/>
      <c r="AI1493" s="123"/>
      <c r="AJ1493" s="123"/>
      <c r="AK1493" s="123"/>
      <c r="AL1493" s="123"/>
      <c r="AM1493" s="123"/>
      <c r="AN1493" s="123"/>
      <c r="AO1493" s="123"/>
      <c r="AP1493" s="123"/>
      <c r="AQ1493" s="123"/>
      <c r="AR1493" s="123"/>
      <c r="AS1493" s="123"/>
      <c r="AT1493" s="123"/>
      <c r="AU1493" s="123"/>
      <c r="AV1493" s="123"/>
      <c r="AW1493" s="123"/>
      <c r="AX1493" s="123"/>
      <c r="AY1493" s="123"/>
      <c r="AZ1493" s="123"/>
      <c r="BA1493" s="123"/>
      <c r="BB1493" s="123"/>
      <c r="BC1493" s="123"/>
      <c r="BD1493" s="123"/>
      <c r="BE1493" s="123"/>
      <c r="BF1493" s="123"/>
      <c r="BG1493" s="123"/>
      <c r="BH1493" s="123"/>
      <c r="BI1493" s="123"/>
      <c r="BJ1493" s="123"/>
      <c r="BK1493" s="123"/>
      <c r="BL1493" s="123"/>
      <c r="BM1493" s="123"/>
      <c r="BN1493" s="123"/>
      <c r="BO1493" s="123"/>
      <c r="BP1493" s="123"/>
      <c r="BQ1493" s="123"/>
      <c r="BR1493" s="123"/>
      <c r="BS1493" s="123"/>
      <c r="BT1493" s="123"/>
      <c r="BU1493" s="123"/>
      <c r="BV1493" s="123"/>
      <c r="BW1493" s="123"/>
      <c r="BX1493" s="123"/>
      <c r="BY1493" s="123"/>
      <c r="BZ1493" s="123"/>
      <c r="CA1493" s="123"/>
      <c r="CB1493" s="123"/>
      <c r="CC1493" s="123"/>
      <c r="CD1493" s="123"/>
      <c r="CE1493" s="123"/>
      <c r="CF1493" s="123"/>
      <c r="CG1493" s="123"/>
      <c r="CH1493" s="123"/>
      <c r="CI1493" s="123"/>
      <c r="CJ1493" s="123"/>
      <c r="CK1493" s="123"/>
      <c r="CL1493" s="123"/>
      <c r="CM1493" s="123"/>
      <c r="CN1493" s="123"/>
      <c r="CO1493" s="123"/>
      <c r="CP1493" s="123"/>
      <c r="CQ1493" s="123"/>
    </row>
    <row r="1494" spans="1:95" s="169" customFormat="1">
      <c r="A1494" s="164"/>
      <c r="B1494" s="165"/>
      <c r="C1494" s="166"/>
      <c r="D1494" s="168"/>
      <c r="E1494" s="168"/>
      <c r="F1494" s="123"/>
      <c r="G1494" s="124"/>
      <c r="H1494" s="124"/>
      <c r="I1494" s="124"/>
      <c r="J1494" s="124"/>
      <c r="K1494" s="124"/>
      <c r="L1494" s="124"/>
      <c r="M1494" s="124"/>
      <c r="N1494" s="124"/>
      <c r="O1494" s="124"/>
      <c r="P1494" s="124"/>
      <c r="Q1494" s="124"/>
      <c r="R1494" s="124"/>
      <c r="S1494" s="124"/>
      <c r="T1494" s="124"/>
      <c r="U1494" s="124"/>
      <c r="V1494" s="124"/>
      <c r="W1494" s="124"/>
      <c r="X1494" s="124"/>
      <c r="Y1494" s="124"/>
      <c r="Z1494" s="124"/>
      <c r="AA1494" s="125"/>
      <c r="AB1494" s="123"/>
      <c r="AC1494" s="123"/>
      <c r="AD1494" s="123"/>
      <c r="AE1494" s="123"/>
      <c r="AF1494" s="123"/>
      <c r="AG1494" s="123"/>
      <c r="AH1494" s="123"/>
      <c r="AI1494" s="123"/>
      <c r="AJ1494" s="123"/>
      <c r="AK1494" s="123"/>
      <c r="AL1494" s="123"/>
      <c r="AM1494" s="123"/>
      <c r="AN1494" s="123"/>
      <c r="AO1494" s="123"/>
      <c r="AP1494" s="123"/>
      <c r="AQ1494" s="123"/>
      <c r="AR1494" s="123"/>
      <c r="AS1494" s="123"/>
      <c r="AT1494" s="123"/>
      <c r="AU1494" s="123"/>
      <c r="AV1494" s="123"/>
      <c r="AW1494" s="123"/>
      <c r="AX1494" s="123"/>
      <c r="AY1494" s="123"/>
      <c r="AZ1494" s="123"/>
      <c r="BA1494" s="123"/>
      <c r="BB1494" s="123"/>
      <c r="BC1494" s="123"/>
      <c r="BD1494" s="123"/>
      <c r="BE1494" s="123"/>
      <c r="BF1494" s="123"/>
      <c r="BG1494" s="123"/>
      <c r="BH1494" s="123"/>
      <c r="BI1494" s="123"/>
      <c r="BJ1494" s="123"/>
      <c r="BK1494" s="123"/>
      <c r="BL1494" s="123"/>
      <c r="BM1494" s="123"/>
      <c r="BN1494" s="123"/>
      <c r="BO1494" s="123"/>
      <c r="BP1494" s="123"/>
      <c r="BQ1494" s="123"/>
      <c r="BR1494" s="123"/>
      <c r="BS1494" s="123"/>
      <c r="BT1494" s="123"/>
      <c r="BU1494" s="123"/>
      <c r="BV1494" s="123"/>
      <c r="BW1494" s="123"/>
      <c r="BX1494" s="123"/>
      <c r="BY1494" s="123"/>
      <c r="BZ1494" s="123"/>
      <c r="CA1494" s="123"/>
      <c r="CB1494" s="123"/>
      <c r="CC1494" s="123"/>
      <c r="CD1494" s="123"/>
      <c r="CE1494" s="123"/>
      <c r="CF1494" s="123"/>
      <c r="CG1494" s="123"/>
      <c r="CH1494" s="123"/>
      <c r="CI1494" s="123"/>
      <c r="CJ1494" s="123"/>
      <c r="CK1494" s="123"/>
      <c r="CL1494" s="123"/>
      <c r="CM1494" s="123"/>
      <c r="CN1494" s="123"/>
      <c r="CO1494" s="123"/>
      <c r="CP1494" s="123"/>
      <c r="CQ1494" s="123"/>
    </row>
    <row r="1495" spans="1:95" s="169" customFormat="1">
      <c r="A1495" s="164"/>
      <c r="B1495" s="165"/>
      <c r="C1495" s="166"/>
      <c r="D1495" s="168"/>
      <c r="E1495" s="168"/>
      <c r="F1495" s="123"/>
      <c r="G1495" s="124"/>
      <c r="H1495" s="124"/>
      <c r="I1495" s="124"/>
      <c r="J1495" s="124"/>
      <c r="K1495" s="124"/>
      <c r="L1495" s="124"/>
      <c r="M1495" s="124"/>
      <c r="N1495" s="124"/>
      <c r="O1495" s="124"/>
      <c r="P1495" s="124"/>
      <c r="Q1495" s="124"/>
      <c r="R1495" s="124"/>
      <c r="S1495" s="124"/>
      <c r="T1495" s="124"/>
      <c r="U1495" s="124"/>
      <c r="V1495" s="124"/>
      <c r="W1495" s="124"/>
      <c r="X1495" s="124"/>
      <c r="Y1495" s="124"/>
      <c r="Z1495" s="124"/>
      <c r="AA1495" s="125"/>
      <c r="AB1495" s="123"/>
      <c r="AC1495" s="123"/>
      <c r="AD1495" s="123"/>
      <c r="AE1495" s="123"/>
      <c r="AF1495" s="123"/>
      <c r="AG1495" s="123"/>
      <c r="AH1495" s="123"/>
      <c r="AI1495" s="123"/>
      <c r="AJ1495" s="123"/>
      <c r="AK1495" s="123"/>
      <c r="AL1495" s="123"/>
      <c r="AM1495" s="123"/>
      <c r="AN1495" s="123"/>
      <c r="AO1495" s="123"/>
      <c r="AP1495" s="123"/>
      <c r="AQ1495" s="123"/>
      <c r="AR1495" s="123"/>
      <c r="AS1495" s="123"/>
      <c r="AT1495" s="123"/>
      <c r="AU1495" s="123"/>
      <c r="AV1495" s="123"/>
      <c r="AW1495" s="123"/>
      <c r="AX1495" s="123"/>
      <c r="AY1495" s="123"/>
      <c r="AZ1495" s="123"/>
      <c r="BA1495" s="123"/>
      <c r="BB1495" s="123"/>
      <c r="BC1495" s="123"/>
      <c r="BD1495" s="123"/>
      <c r="BE1495" s="123"/>
      <c r="BF1495" s="123"/>
      <c r="BG1495" s="123"/>
      <c r="BH1495" s="123"/>
      <c r="BI1495" s="123"/>
      <c r="BJ1495" s="123"/>
      <c r="BK1495" s="123"/>
      <c r="BL1495" s="123"/>
      <c r="BM1495" s="123"/>
      <c r="BN1495" s="123"/>
      <c r="BO1495" s="123"/>
      <c r="BP1495" s="123"/>
      <c r="BQ1495" s="123"/>
      <c r="BR1495" s="123"/>
      <c r="BS1495" s="123"/>
      <c r="BT1495" s="123"/>
      <c r="BU1495" s="123"/>
      <c r="BV1495" s="123"/>
      <c r="BW1495" s="123"/>
      <c r="BX1495" s="123"/>
      <c r="BY1495" s="123"/>
      <c r="BZ1495" s="123"/>
      <c r="CA1495" s="123"/>
      <c r="CB1495" s="123"/>
      <c r="CC1495" s="123"/>
      <c r="CD1495" s="123"/>
      <c r="CE1495" s="123"/>
      <c r="CF1495" s="123"/>
      <c r="CG1495" s="123"/>
      <c r="CH1495" s="123"/>
      <c r="CI1495" s="123"/>
      <c r="CJ1495" s="123"/>
      <c r="CK1495" s="123"/>
      <c r="CL1495" s="123"/>
      <c r="CM1495" s="123"/>
      <c r="CN1495" s="123"/>
      <c r="CO1495" s="123"/>
      <c r="CP1495" s="123"/>
      <c r="CQ1495" s="123"/>
    </row>
    <row r="1496" spans="1:95" s="169" customFormat="1">
      <c r="A1496" s="164"/>
      <c r="B1496" s="165"/>
      <c r="C1496" s="166"/>
      <c r="D1496" s="168"/>
      <c r="E1496" s="168"/>
      <c r="F1496" s="123"/>
      <c r="G1496" s="124"/>
      <c r="H1496" s="124"/>
      <c r="I1496" s="124"/>
      <c r="J1496" s="124"/>
      <c r="K1496" s="124"/>
      <c r="L1496" s="124"/>
      <c r="M1496" s="124"/>
      <c r="N1496" s="124"/>
      <c r="O1496" s="124"/>
      <c r="P1496" s="124"/>
      <c r="Q1496" s="124"/>
      <c r="R1496" s="124"/>
      <c r="S1496" s="124"/>
      <c r="T1496" s="124"/>
      <c r="U1496" s="124"/>
      <c r="V1496" s="124"/>
      <c r="W1496" s="124"/>
      <c r="X1496" s="124"/>
      <c r="Y1496" s="124"/>
      <c r="Z1496" s="124"/>
      <c r="AA1496" s="125"/>
      <c r="AB1496" s="123"/>
      <c r="AC1496" s="123"/>
      <c r="AD1496" s="123"/>
      <c r="AE1496" s="123"/>
      <c r="AF1496" s="123"/>
      <c r="AG1496" s="123"/>
      <c r="AH1496" s="123"/>
      <c r="AI1496" s="123"/>
      <c r="AJ1496" s="123"/>
      <c r="AK1496" s="123"/>
      <c r="AL1496" s="123"/>
      <c r="AM1496" s="123"/>
      <c r="AN1496" s="123"/>
      <c r="AO1496" s="123"/>
      <c r="AP1496" s="123"/>
      <c r="AQ1496" s="123"/>
      <c r="AR1496" s="123"/>
      <c r="AS1496" s="123"/>
      <c r="AT1496" s="123"/>
      <c r="AU1496" s="123"/>
      <c r="AV1496" s="123"/>
      <c r="AW1496" s="123"/>
      <c r="AX1496" s="123"/>
      <c r="AY1496" s="123"/>
      <c r="AZ1496" s="123"/>
      <c r="BA1496" s="123"/>
      <c r="BB1496" s="123"/>
      <c r="BC1496" s="123"/>
      <c r="BD1496" s="123"/>
      <c r="BE1496" s="123"/>
      <c r="BF1496" s="123"/>
      <c r="BG1496" s="123"/>
      <c r="BH1496" s="123"/>
      <c r="BI1496" s="123"/>
      <c r="BJ1496" s="123"/>
      <c r="BK1496" s="123"/>
      <c r="BL1496" s="123"/>
      <c r="BM1496" s="123"/>
      <c r="BN1496" s="123"/>
      <c r="BO1496" s="123"/>
      <c r="BP1496" s="123"/>
      <c r="BQ1496" s="123"/>
      <c r="BR1496" s="123"/>
      <c r="BS1496" s="123"/>
      <c r="BT1496" s="123"/>
      <c r="BU1496" s="123"/>
      <c r="BV1496" s="123"/>
      <c r="BW1496" s="123"/>
      <c r="BX1496" s="123"/>
      <c r="BY1496" s="123"/>
      <c r="BZ1496" s="123"/>
      <c r="CA1496" s="123"/>
      <c r="CB1496" s="123"/>
      <c r="CC1496" s="123"/>
      <c r="CD1496" s="123"/>
      <c r="CE1496" s="123"/>
      <c r="CF1496" s="123"/>
      <c r="CG1496" s="123"/>
      <c r="CH1496" s="123"/>
      <c r="CI1496" s="123"/>
      <c r="CJ1496" s="123"/>
      <c r="CK1496" s="123"/>
      <c r="CL1496" s="123"/>
      <c r="CM1496" s="123"/>
      <c r="CN1496" s="123"/>
      <c r="CO1496" s="123"/>
      <c r="CP1496" s="123"/>
      <c r="CQ1496" s="123"/>
    </row>
    <row r="1497" spans="1:95" s="169" customFormat="1">
      <c r="A1497" s="164"/>
      <c r="B1497" s="165"/>
      <c r="C1497" s="166"/>
      <c r="D1497" s="168"/>
      <c r="E1497" s="168"/>
      <c r="F1497" s="123"/>
      <c r="G1497" s="124"/>
      <c r="H1497" s="124"/>
      <c r="I1497" s="124"/>
      <c r="J1497" s="124"/>
      <c r="K1497" s="124"/>
      <c r="L1497" s="124"/>
      <c r="M1497" s="124"/>
      <c r="N1497" s="124"/>
      <c r="O1497" s="124"/>
      <c r="P1497" s="124"/>
      <c r="Q1497" s="124"/>
      <c r="R1497" s="124"/>
      <c r="S1497" s="124"/>
      <c r="T1497" s="124"/>
      <c r="U1497" s="124"/>
      <c r="V1497" s="124"/>
      <c r="W1497" s="124"/>
      <c r="X1497" s="124"/>
      <c r="Y1497" s="124"/>
      <c r="Z1497" s="124"/>
      <c r="AA1497" s="125"/>
      <c r="AB1497" s="123"/>
      <c r="AC1497" s="123"/>
      <c r="AD1497" s="123"/>
      <c r="AE1497" s="123"/>
      <c r="AF1497" s="123"/>
      <c r="AG1497" s="123"/>
      <c r="AH1497" s="123"/>
      <c r="AI1497" s="123"/>
      <c r="AJ1497" s="123"/>
      <c r="AK1497" s="123"/>
      <c r="AL1497" s="123"/>
      <c r="AM1497" s="123"/>
      <c r="AN1497" s="123"/>
      <c r="AO1497" s="123"/>
      <c r="AP1497" s="123"/>
      <c r="AQ1497" s="123"/>
      <c r="AR1497" s="123"/>
      <c r="AS1497" s="123"/>
      <c r="AT1497" s="123"/>
      <c r="AU1497" s="123"/>
      <c r="AV1497" s="123"/>
      <c r="AW1497" s="123"/>
      <c r="AX1497" s="123"/>
      <c r="AY1497" s="123"/>
      <c r="AZ1497" s="123"/>
      <c r="BA1497" s="123"/>
      <c r="BB1497" s="123"/>
      <c r="BC1497" s="123"/>
      <c r="BD1497" s="123"/>
      <c r="BE1497" s="123"/>
      <c r="BF1497" s="123"/>
      <c r="BG1497" s="123"/>
      <c r="BH1497" s="123"/>
      <c r="BI1497" s="123"/>
      <c r="BJ1497" s="123"/>
      <c r="BK1497" s="123"/>
      <c r="BL1497" s="123"/>
      <c r="BM1497" s="123"/>
      <c r="BN1497" s="123"/>
      <c r="BO1497" s="123"/>
      <c r="BP1497" s="123"/>
      <c r="BQ1497" s="123"/>
      <c r="BR1497" s="123"/>
      <c r="BS1497" s="123"/>
      <c r="BT1497" s="123"/>
      <c r="BU1497" s="123"/>
      <c r="BV1497" s="123"/>
      <c r="BW1497" s="123"/>
      <c r="BX1497" s="123"/>
      <c r="BY1497" s="123"/>
      <c r="BZ1497" s="123"/>
      <c r="CA1497" s="123"/>
      <c r="CB1497" s="123"/>
      <c r="CC1497" s="123"/>
      <c r="CD1497" s="123"/>
      <c r="CE1497" s="123"/>
      <c r="CF1497" s="123"/>
      <c r="CG1497" s="123"/>
      <c r="CH1497" s="123"/>
      <c r="CI1497" s="123"/>
      <c r="CJ1497" s="123"/>
      <c r="CK1497" s="123"/>
      <c r="CL1497" s="123"/>
      <c r="CM1497" s="123"/>
      <c r="CN1497" s="123"/>
      <c r="CO1497" s="123"/>
      <c r="CP1497" s="123"/>
      <c r="CQ1497" s="123"/>
    </row>
    <row r="1498" spans="1:95" s="169" customFormat="1">
      <c r="A1498" s="164"/>
      <c r="B1498" s="165"/>
      <c r="C1498" s="166"/>
      <c r="D1498" s="168"/>
      <c r="E1498" s="168"/>
      <c r="F1498" s="123"/>
      <c r="G1498" s="124"/>
      <c r="H1498" s="124"/>
      <c r="I1498" s="124"/>
      <c r="J1498" s="124"/>
      <c r="K1498" s="124"/>
      <c r="L1498" s="124"/>
      <c r="M1498" s="124"/>
      <c r="N1498" s="124"/>
      <c r="O1498" s="124"/>
      <c r="P1498" s="124"/>
      <c r="Q1498" s="124"/>
      <c r="R1498" s="124"/>
      <c r="S1498" s="124"/>
      <c r="T1498" s="124"/>
      <c r="U1498" s="124"/>
      <c r="V1498" s="124"/>
      <c r="W1498" s="124"/>
      <c r="X1498" s="124"/>
      <c r="Y1498" s="124"/>
      <c r="Z1498" s="124"/>
      <c r="AA1498" s="125"/>
      <c r="AB1498" s="123"/>
      <c r="AC1498" s="123"/>
      <c r="AD1498" s="123"/>
      <c r="AE1498" s="123"/>
      <c r="AF1498" s="123"/>
      <c r="AG1498" s="123"/>
      <c r="AH1498" s="123"/>
      <c r="AI1498" s="123"/>
      <c r="AJ1498" s="123"/>
      <c r="AK1498" s="123"/>
      <c r="AL1498" s="123"/>
      <c r="AM1498" s="123"/>
      <c r="AN1498" s="123"/>
      <c r="AO1498" s="123"/>
      <c r="AP1498" s="123"/>
      <c r="AQ1498" s="123"/>
      <c r="AR1498" s="123"/>
      <c r="AS1498" s="123"/>
      <c r="AT1498" s="123"/>
      <c r="AU1498" s="123"/>
      <c r="AV1498" s="123"/>
      <c r="AW1498" s="123"/>
      <c r="AX1498" s="123"/>
      <c r="AY1498" s="123"/>
      <c r="AZ1498" s="123"/>
      <c r="BA1498" s="123"/>
      <c r="BB1498" s="123"/>
      <c r="BC1498" s="123"/>
      <c r="BD1498" s="123"/>
      <c r="BE1498" s="123"/>
      <c r="BF1498" s="123"/>
      <c r="BG1498" s="123"/>
      <c r="BH1498" s="123"/>
      <c r="BI1498" s="123"/>
      <c r="BJ1498" s="123"/>
      <c r="BK1498" s="123"/>
      <c r="BL1498" s="123"/>
      <c r="BM1498" s="123"/>
      <c r="BN1498" s="123"/>
      <c r="BO1498" s="123"/>
      <c r="BP1498" s="123"/>
      <c r="BQ1498" s="123"/>
      <c r="BR1498" s="123"/>
      <c r="BS1498" s="123"/>
      <c r="BT1498" s="123"/>
      <c r="BU1498" s="123"/>
      <c r="BV1498" s="123"/>
      <c r="BW1498" s="123"/>
      <c r="BX1498" s="123"/>
      <c r="BY1498" s="123"/>
      <c r="BZ1498" s="123"/>
      <c r="CA1498" s="123"/>
      <c r="CB1498" s="123"/>
      <c r="CC1498" s="123"/>
      <c r="CD1498" s="123"/>
      <c r="CE1498" s="123"/>
      <c r="CF1498" s="123"/>
      <c r="CG1498" s="123"/>
      <c r="CH1498" s="123"/>
      <c r="CI1498" s="123"/>
      <c r="CJ1498" s="123"/>
      <c r="CK1498" s="123"/>
      <c r="CL1498" s="123"/>
      <c r="CM1498" s="123"/>
      <c r="CN1498" s="123"/>
      <c r="CO1498" s="123"/>
      <c r="CP1498" s="123"/>
      <c r="CQ1498" s="123"/>
    </row>
    <row r="1499" spans="1:95" s="169" customFormat="1">
      <c r="A1499" s="164"/>
      <c r="B1499" s="165"/>
      <c r="C1499" s="166"/>
      <c r="D1499" s="168"/>
      <c r="E1499" s="168"/>
      <c r="F1499" s="123"/>
      <c r="G1499" s="124"/>
      <c r="H1499" s="124"/>
      <c r="I1499" s="124"/>
      <c r="J1499" s="124"/>
      <c r="K1499" s="124"/>
      <c r="L1499" s="124"/>
      <c r="M1499" s="124"/>
      <c r="N1499" s="124"/>
      <c r="O1499" s="124"/>
      <c r="P1499" s="124"/>
      <c r="Q1499" s="124"/>
      <c r="R1499" s="124"/>
      <c r="S1499" s="124"/>
      <c r="T1499" s="124"/>
      <c r="U1499" s="124"/>
      <c r="V1499" s="124"/>
      <c r="W1499" s="124"/>
      <c r="X1499" s="124"/>
      <c r="Y1499" s="124"/>
      <c r="Z1499" s="124"/>
      <c r="AA1499" s="125"/>
      <c r="AB1499" s="123"/>
      <c r="AC1499" s="123"/>
      <c r="AD1499" s="123"/>
      <c r="AE1499" s="123"/>
      <c r="AF1499" s="123"/>
      <c r="AG1499" s="123"/>
      <c r="AH1499" s="123"/>
      <c r="AI1499" s="123"/>
      <c r="AJ1499" s="123"/>
      <c r="AK1499" s="123"/>
      <c r="AL1499" s="123"/>
      <c r="AM1499" s="123"/>
      <c r="AN1499" s="123"/>
      <c r="AO1499" s="123"/>
      <c r="AP1499" s="123"/>
      <c r="AQ1499" s="123"/>
      <c r="AR1499" s="123"/>
      <c r="AS1499" s="123"/>
      <c r="AT1499" s="123"/>
      <c r="AU1499" s="123"/>
      <c r="AV1499" s="123"/>
      <c r="AW1499" s="123"/>
      <c r="AX1499" s="123"/>
      <c r="AY1499" s="123"/>
      <c r="AZ1499" s="123"/>
      <c r="BA1499" s="123"/>
      <c r="BB1499" s="123"/>
      <c r="BC1499" s="123"/>
      <c r="BD1499" s="123"/>
      <c r="BE1499" s="123"/>
      <c r="BF1499" s="123"/>
      <c r="BG1499" s="123"/>
      <c r="BH1499" s="123"/>
      <c r="BI1499" s="123"/>
      <c r="BJ1499" s="123"/>
      <c r="BK1499" s="123"/>
      <c r="BL1499" s="123"/>
      <c r="BM1499" s="123"/>
      <c r="BN1499" s="123"/>
      <c r="BO1499" s="123"/>
      <c r="BP1499" s="123"/>
      <c r="BQ1499" s="123"/>
      <c r="BR1499" s="123"/>
      <c r="BS1499" s="123"/>
      <c r="BT1499" s="123"/>
      <c r="BU1499" s="123"/>
      <c r="BV1499" s="123"/>
      <c r="BW1499" s="123"/>
      <c r="BX1499" s="123"/>
      <c r="BY1499" s="123"/>
      <c r="BZ1499" s="123"/>
      <c r="CA1499" s="123"/>
      <c r="CB1499" s="123"/>
      <c r="CC1499" s="123"/>
      <c r="CD1499" s="123"/>
      <c r="CE1499" s="123"/>
      <c r="CF1499" s="123"/>
      <c r="CG1499" s="123"/>
      <c r="CH1499" s="123"/>
      <c r="CI1499" s="123"/>
      <c r="CJ1499" s="123"/>
      <c r="CK1499" s="123"/>
      <c r="CL1499" s="123"/>
      <c r="CM1499" s="123"/>
      <c r="CN1499" s="123"/>
      <c r="CO1499" s="123"/>
      <c r="CP1499" s="123"/>
      <c r="CQ1499" s="123"/>
    </row>
    <row r="1500" spans="1:95" s="169" customFormat="1">
      <c r="A1500" s="164"/>
      <c r="B1500" s="165"/>
      <c r="C1500" s="166"/>
      <c r="D1500" s="168"/>
      <c r="E1500" s="168"/>
      <c r="F1500" s="123"/>
      <c r="G1500" s="124"/>
      <c r="H1500" s="124"/>
      <c r="I1500" s="124"/>
      <c r="J1500" s="124"/>
      <c r="K1500" s="124"/>
      <c r="L1500" s="124"/>
      <c r="M1500" s="124"/>
      <c r="N1500" s="124"/>
      <c r="O1500" s="124"/>
      <c r="P1500" s="124"/>
      <c r="Q1500" s="124"/>
      <c r="R1500" s="124"/>
      <c r="S1500" s="124"/>
      <c r="T1500" s="124"/>
      <c r="U1500" s="124"/>
      <c r="V1500" s="124"/>
      <c r="W1500" s="124"/>
      <c r="X1500" s="124"/>
      <c r="Y1500" s="124"/>
      <c r="Z1500" s="124"/>
      <c r="AA1500" s="125"/>
      <c r="AB1500" s="123"/>
      <c r="AC1500" s="123"/>
      <c r="AD1500" s="123"/>
      <c r="AE1500" s="123"/>
      <c r="AF1500" s="123"/>
      <c r="AG1500" s="123"/>
      <c r="AH1500" s="123"/>
      <c r="AI1500" s="123"/>
      <c r="AJ1500" s="123"/>
      <c r="AK1500" s="123"/>
      <c r="AL1500" s="123"/>
      <c r="AM1500" s="123"/>
      <c r="AN1500" s="123"/>
      <c r="AO1500" s="123"/>
      <c r="AP1500" s="123"/>
      <c r="AQ1500" s="123"/>
      <c r="AR1500" s="123"/>
      <c r="AS1500" s="123"/>
      <c r="AT1500" s="123"/>
      <c r="AU1500" s="123"/>
      <c r="AV1500" s="123"/>
      <c r="AW1500" s="123"/>
      <c r="AX1500" s="123"/>
      <c r="AY1500" s="123"/>
      <c r="AZ1500" s="123"/>
      <c r="BA1500" s="123"/>
      <c r="BB1500" s="123"/>
      <c r="BC1500" s="123"/>
      <c r="BD1500" s="123"/>
      <c r="BE1500" s="123"/>
      <c r="BF1500" s="123"/>
      <c r="BG1500" s="123"/>
      <c r="BH1500" s="123"/>
      <c r="BI1500" s="123"/>
      <c r="BJ1500" s="123"/>
      <c r="BK1500" s="123"/>
      <c r="BL1500" s="123"/>
      <c r="BM1500" s="123"/>
      <c r="BN1500" s="123"/>
      <c r="BO1500" s="123"/>
      <c r="BP1500" s="123"/>
      <c r="BQ1500" s="123"/>
      <c r="BR1500" s="123"/>
      <c r="BS1500" s="123"/>
      <c r="BT1500" s="123"/>
      <c r="BU1500" s="123"/>
      <c r="BV1500" s="123"/>
      <c r="BW1500" s="123"/>
      <c r="BX1500" s="123"/>
      <c r="BY1500" s="123"/>
      <c r="BZ1500" s="123"/>
      <c r="CA1500" s="123"/>
      <c r="CB1500" s="123"/>
      <c r="CC1500" s="123"/>
      <c r="CD1500" s="123"/>
      <c r="CE1500" s="123"/>
      <c r="CF1500" s="123"/>
      <c r="CG1500" s="123"/>
      <c r="CH1500" s="123"/>
      <c r="CI1500" s="123"/>
      <c r="CJ1500" s="123"/>
      <c r="CK1500" s="123"/>
      <c r="CL1500" s="123"/>
      <c r="CM1500" s="123"/>
      <c r="CN1500" s="123"/>
      <c r="CO1500" s="123"/>
      <c r="CP1500" s="123"/>
      <c r="CQ1500" s="123"/>
    </row>
    <row r="1501" spans="1:95" s="169" customFormat="1">
      <c r="A1501" s="164"/>
      <c r="B1501" s="165"/>
      <c r="C1501" s="166"/>
      <c r="D1501" s="168"/>
      <c r="E1501" s="168"/>
      <c r="F1501" s="123"/>
      <c r="G1501" s="124"/>
      <c r="H1501" s="124"/>
      <c r="I1501" s="124"/>
      <c r="J1501" s="124"/>
      <c r="K1501" s="124"/>
      <c r="L1501" s="124"/>
      <c r="M1501" s="124"/>
      <c r="N1501" s="124"/>
      <c r="O1501" s="124"/>
      <c r="P1501" s="124"/>
      <c r="Q1501" s="124"/>
      <c r="R1501" s="124"/>
      <c r="S1501" s="124"/>
      <c r="T1501" s="124"/>
      <c r="U1501" s="124"/>
      <c r="V1501" s="124"/>
      <c r="W1501" s="124"/>
      <c r="X1501" s="124"/>
      <c r="Y1501" s="124"/>
      <c r="Z1501" s="124"/>
      <c r="AA1501" s="125"/>
      <c r="AB1501" s="123"/>
      <c r="AC1501" s="123"/>
      <c r="AD1501" s="123"/>
      <c r="AE1501" s="123"/>
      <c r="AF1501" s="123"/>
      <c r="AG1501" s="123"/>
      <c r="AH1501" s="123"/>
      <c r="AI1501" s="123"/>
      <c r="AJ1501" s="123"/>
      <c r="AK1501" s="123"/>
      <c r="AL1501" s="123"/>
      <c r="AM1501" s="123"/>
      <c r="AN1501" s="123"/>
      <c r="AO1501" s="123"/>
      <c r="AP1501" s="123"/>
      <c r="AQ1501" s="123"/>
      <c r="AR1501" s="123"/>
      <c r="AS1501" s="123"/>
      <c r="AT1501" s="123"/>
      <c r="AU1501" s="123"/>
      <c r="AV1501" s="123"/>
      <c r="AW1501" s="123"/>
      <c r="AX1501" s="123"/>
      <c r="AY1501" s="123"/>
      <c r="AZ1501" s="123"/>
      <c r="BA1501" s="123"/>
      <c r="BB1501" s="123"/>
      <c r="BC1501" s="123"/>
      <c r="BD1501" s="123"/>
      <c r="BE1501" s="123"/>
      <c r="BF1501" s="123"/>
      <c r="BG1501" s="123"/>
      <c r="BH1501" s="123"/>
      <c r="BI1501" s="123"/>
      <c r="BJ1501" s="123"/>
      <c r="BK1501" s="123"/>
      <c r="BL1501" s="123"/>
      <c r="BM1501" s="123"/>
      <c r="BN1501" s="123"/>
      <c r="BO1501" s="123"/>
      <c r="BP1501" s="123"/>
      <c r="BQ1501" s="123"/>
      <c r="BR1501" s="123"/>
      <c r="BS1501" s="123"/>
      <c r="BT1501" s="123"/>
      <c r="BU1501" s="123"/>
      <c r="BV1501" s="123"/>
      <c r="BW1501" s="123"/>
      <c r="BX1501" s="123"/>
      <c r="BY1501" s="123"/>
      <c r="BZ1501" s="123"/>
      <c r="CA1501" s="123"/>
      <c r="CB1501" s="123"/>
      <c r="CC1501" s="123"/>
      <c r="CD1501" s="123"/>
      <c r="CE1501" s="123"/>
      <c r="CF1501" s="123"/>
      <c r="CG1501" s="123"/>
      <c r="CH1501" s="123"/>
      <c r="CI1501" s="123"/>
      <c r="CJ1501" s="123"/>
      <c r="CK1501" s="123"/>
      <c r="CL1501" s="123"/>
      <c r="CM1501" s="123"/>
      <c r="CN1501" s="123"/>
      <c r="CO1501" s="123"/>
      <c r="CP1501" s="123"/>
      <c r="CQ1501" s="123"/>
    </row>
    <row r="1502" spans="1:95" s="169" customFormat="1">
      <c r="A1502" s="164"/>
      <c r="B1502" s="165"/>
      <c r="C1502" s="166"/>
      <c r="D1502" s="168"/>
      <c r="E1502" s="168"/>
      <c r="F1502" s="123"/>
      <c r="G1502" s="124"/>
      <c r="H1502" s="124"/>
      <c r="I1502" s="124"/>
      <c r="J1502" s="124"/>
      <c r="K1502" s="124"/>
      <c r="L1502" s="124"/>
      <c r="M1502" s="124"/>
      <c r="N1502" s="124"/>
      <c r="O1502" s="124"/>
      <c r="P1502" s="124"/>
      <c r="Q1502" s="124"/>
      <c r="R1502" s="124"/>
      <c r="S1502" s="124"/>
      <c r="T1502" s="124"/>
      <c r="U1502" s="124"/>
      <c r="V1502" s="124"/>
      <c r="W1502" s="124"/>
      <c r="X1502" s="124"/>
      <c r="Y1502" s="124"/>
      <c r="Z1502" s="124"/>
      <c r="AA1502" s="125"/>
      <c r="AB1502" s="123"/>
      <c r="AC1502" s="123"/>
      <c r="AD1502" s="123"/>
      <c r="AE1502" s="123"/>
      <c r="AF1502" s="123"/>
      <c r="AG1502" s="123"/>
      <c r="AH1502" s="123"/>
      <c r="AI1502" s="123"/>
      <c r="AJ1502" s="123"/>
      <c r="AK1502" s="123"/>
      <c r="AL1502" s="123"/>
      <c r="AM1502" s="123"/>
      <c r="AN1502" s="123"/>
      <c r="AO1502" s="123"/>
      <c r="AP1502" s="123"/>
      <c r="AQ1502" s="123"/>
      <c r="AR1502" s="123"/>
      <c r="AS1502" s="123"/>
      <c r="AT1502" s="123"/>
      <c r="AU1502" s="123"/>
      <c r="AV1502" s="123"/>
      <c r="AW1502" s="123"/>
      <c r="AX1502" s="123"/>
      <c r="AY1502" s="123"/>
      <c r="AZ1502" s="123"/>
      <c r="BA1502" s="123"/>
      <c r="BB1502" s="123"/>
      <c r="BC1502" s="123"/>
      <c r="BD1502" s="123"/>
      <c r="BE1502" s="123"/>
      <c r="BF1502" s="123"/>
      <c r="BG1502" s="123"/>
      <c r="BH1502" s="123"/>
      <c r="BI1502" s="123"/>
      <c r="BJ1502" s="123"/>
      <c r="BK1502" s="123"/>
      <c r="BL1502" s="123"/>
      <c r="BM1502" s="123"/>
      <c r="BN1502" s="123"/>
      <c r="BO1502" s="123"/>
      <c r="BP1502" s="123"/>
      <c r="BQ1502" s="123"/>
      <c r="BR1502" s="123"/>
      <c r="BS1502" s="123"/>
      <c r="BT1502" s="123"/>
      <c r="BU1502" s="123"/>
      <c r="BV1502" s="123"/>
      <c r="BW1502" s="123"/>
      <c r="BX1502" s="123"/>
      <c r="BY1502" s="123"/>
      <c r="BZ1502" s="123"/>
      <c r="CA1502" s="123"/>
      <c r="CB1502" s="123"/>
      <c r="CC1502" s="123"/>
      <c r="CD1502" s="123"/>
      <c r="CE1502" s="123"/>
      <c r="CF1502" s="123"/>
      <c r="CG1502" s="123"/>
      <c r="CH1502" s="123"/>
      <c r="CI1502" s="123"/>
      <c r="CJ1502" s="123"/>
      <c r="CK1502" s="123"/>
      <c r="CL1502" s="123"/>
      <c r="CM1502" s="123"/>
      <c r="CN1502" s="123"/>
      <c r="CO1502" s="123"/>
      <c r="CP1502" s="123"/>
      <c r="CQ1502" s="123"/>
    </row>
    <row r="1503" spans="1:95" s="169" customFormat="1">
      <c r="A1503" s="164"/>
      <c r="B1503" s="165"/>
      <c r="C1503" s="166"/>
      <c r="D1503" s="168"/>
      <c r="E1503" s="168"/>
      <c r="F1503" s="123"/>
      <c r="G1503" s="124"/>
      <c r="H1503" s="124"/>
      <c r="I1503" s="124"/>
      <c r="J1503" s="124"/>
      <c r="K1503" s="124"/>
      <c r="L1503" s="124"/>
      <c r="M1503" s="124"/>
      <c r="N1503" s="124"/>
      <c r="O1503" s="124"/>
      <c r="P1503" s="124"/>
      <c r="Q1503" s="124"/>
      <c r="R1503" s="124"/>
      <c r="S1503" s="124"/>
      <c r="T1503" s="124"/>
      <c r="U1503" s="124"/>
      <c r="V1503" s="124"/>
      <c r="W1503" s="124"/>
      <c r="X1503" s="124"/>
      <c r="Y1503" s="124"/>
      <c r="Z1503" s="124"/>
      <c r="AA1503" s="125"/>
      <c r="AB1503" s="123"/>
      <c r="AC1503" s="123"/>
      <c r="AD1503" s="123"/>
      <c r="AE1503" s="123"/>
      <c r="AF1503" s="123"/>
      <c r="AG1503" s="123"/>
      <c r="AH1503" s="123"/>
      <c r="AI1503" s="123"/>
      <c r="AJ1503" s="123"/>
      <c r="AK1503" s="123"/>
      <c r="AL1503" s="123"/>
      <c r="AM1503" s="123"/>
      <c r="AN1503" s="123"/>
      <c r="AO1503" s="123"/>
      <c r="AP1503" s="123"/>
      <c r="AQ1503" s="123"/>
      <c r="AR1503" s="123"/>
      <c r="AS1503" s="123"/>
      <c r="AT1503" s="123"/>
      <c r="AU1503" s="123"/>
      <c r="AV1503" s="123"/>
      <c r="AW1503" s="123"/>
      <c r="AX1503" s="123"/>
      <c r="AY1503" s="123"/>
      <c r="AZ1503" s="123"/>
      <c r="BA1503" s="123"/>
      <c r="BB1503" s="123"/>
      <c r="BC1503" s="123"/>
      <c r="BD1503" s="123"/>
      <c r="BE1503" s="123"/>
      <c r="BF1503" s="123"/>
      <c r="BG1503" s="123"/>
      <c r="BH1503" s="123"/>
      <c r="BI1503" s="123"/>
      <c r="BJ1503" s="123"/>
      <c r="BK1503" s="123"/>
      <c r="BL1503" s="123"/>
      <c r="BM1503" s="123"/>
      <c r="BN1503" s="123"/>
      <c r="BO1503" s="123"/>
      <c r="BP1503" s="123"/>
      <c r="BQ1503" s="123"/>
      <c r="BR1503" s="123"/>
      <c r="BS1503" s="123"/>
      <c r="BT1503" s="123"/>
      <c r="BU1503" s="123"/>
      <c r="BV1503" s="123"/>
      <c r="BW1503" s="123"/>
      <c r="BX1503" s="123"/>
      <c r="BY1503" s="123"/>
      <c r="BZ1503" s="123"/>
      <c r="CA1503" s="123"/>
      <c r="CB1503" s="123"/>
      <c r="CC1503" s="123"/>
      <c r="CD1503" s="123"/>
      <c r="CE1503" s="123"/>
      <c r="CF1503" s="123"/>
      <c r="CG1503" s="123"/>
      <c r="CH1503" s="123"/>
      <c r="CI1503" s="123"/>
      <c r="CJ1503" s="123"/>
      <c r="CK1503" s="123"/>
      <c r="CL1503" s="123"/>
      <c r="CM1503" s="123"/>
      <c r="CN1503" s="123"/>
      <c r="CO1503" s="123"/>
      <c r="CP1503" s="123"/>
      <c r="CQ1503" s="123"/>
    </row>
    <row r="1504" spans="1:95" s="169" customFormat="1">
      <c r="A1504" s="164"/>
      <c r="B1504" s="165"/>
      <c r="C1504" s="166"/>
      <c r="D1504" s="168"/>
      <c r="E1504" s="168"/>
      <c r="F1504" s="123"/>
      <c r="G1504" s="124"/>
      <c r="H1504" s="124"/>
      <c r="I1504" s="124"/>
      <c r="J1504" s="124"/>
      <c r="K1504" s="124"/>
      <c r="L1504" s="124"/>
      <c r="M1504" s="124"/>
      <c r="N1504" s="124"/>
      <c r="O1504" s="124"/>
      <c r="P1504" s="124"/>
      <c r="Q1504" s="124"/>
      <c r="R1504" s="124"/>
      <c r="S1504" s="124"/>
      <c r="T1504" s="124"/>
      <c r="U1504" s="124"/>
      <c r="V1504" s="124"/>
      <c r="W1504" s="124"/>
      <c r="X1504" s="124"/>
      <c r="Y1504" s="124"/>
      <c r="Z1504" s="124"/>
      <c r="AA1504" s="125"/>
      <c r="AB1504" s="123"/>
      <c r="AC1504" s="123"/>
      <c r="AD1504" s="123"/>
      <c r="AE1504" s="123"/>
      <c r="AF1504" s="123"/>
      <c r="AG1504" s="123"/>
      <c r="AH1504" s="123"/>
      <c r="AI1504" s="123"/>
      <c r="AJ1504" s="123"/>
      <c r="AK1504" s="123"/>
      <c r="AL1504" s="123"/>
      <c r="AM1504" s="123"/>
      <c r="AN1504" s="123"/>
      <c r="AO1504" s="123"/>
      <c r="AP1504" s="123"/>
      <c r="AQ1504" s="123"/>
      <c r="AR1504" s="123"/>
      <c r="AS1504" s="123"/>
      <c r="AT1504" s="123"/>
      <c r="AU1504" s="123"/>
      <c r="AV1504" s="123"/>
      <c r="AW1504" s="123"/>
      <c r="AX1504" s="123"/>
      <c r="AY1504" s="123"/>
      <c r="AZ1504" s="123"/>
      <c r="BA1504" s="123"/>
      <c r="BB1504" s="123"/>
      <c r="BC1504" s="123"/>
      <c r="BD1504" s="123"/>
      <c r="BE1504" s="123"/>
      <c r="BF1504" s="123"/>
      <c r="BG1504" s="123"/>
      <c r="BH1504" s="123"/>
      <c r="BI1504" s="123"/>
      <c r="BJ1504" s="123"/>
      <c r="BK1504" s="123"/>
      <c r="BL1504" s="123"/>
      <c r="BM1504" s="123"/>
      <c r="BN1504" s="123"/>
      <c r="BO1504" s="123"/>
      <c r="BP1504" s="123"/>
      <c r="BQ1504" s="123"/>
      <c r="BR1504" s="123"/>
      <c r="BS1504" s="123"/>
      <c r="BT1504" s="123"/>
      <c r="BU1504" s="123"/>
      <c r="BV1504" s="123"/>
      <c r="BW1504" s="123"/>
      <c r="BX1504" s="123"/>
      <c r="BY1504" s="123"/>
      <c r="BZ1504" s="123"/>
      <c r="CA1504" s="123"/>
      <c r="CB1504" s="123"/>
      <c r="CC1504" s="123"/>
      <c r="CD1504" s="123"/>
      <c r="CE1504" s="123"/>
      <c r="CF1504" s="123"/>
      <c r="CG1504" s="123"/>
      <c r="CH1504" s="123"/>
      <c r="CI1504" s="123"/>
      <c r="CJ1504" s="123"/>
      <c r="CK1504" s="123"/>
      <c r="CL1504" s="123"/>
      <c r="CM1504" s="123"/>
      <c r="CN1504" s="123"/>
      <c r="CO1504" s="123"/>
      <c r="CP1504" s="123"/>
      <c r="CQ1504" s="123"/>
    </row>
    <row r="1505" spans="1:95" s="169" customFormat="1">
      <c r="A1505" s="164"/>
      <c r="B1505" s="165"/>
      <c r="C1505" s="166"/>
      <c r="D1505" s="168"/>
      <c r="E1505" s="168"/>
      <c r="F1505" s="123"/>
      <c r="G1505" s="124"/>
      <c r="H1505" s="124"/>
      <c r="I1505" s="124"/>
      <c r="J1505" s="124"/>
      <c r="K1505" s="124"/>
      <c r="L1505" s="124"/>
      <c r="M1505" s="124"/>
      <c r="N1505" s="124"/>
      <c r="O1505" s="124"/>
      <c r="P1505" s="124"/>
      <c r="Q1505" s="124"/>
      <c r="R1505" s="124"/>
      <c r="S1505" s="124"/>
      <c r="T1505" s="124"/>
      <c r="U1505" s="124"/>
      <c r="V1505" s="124"/>
      <c r="W1505" s="124"/>
      <c r="X1505" s="124"/>
      <c r="Y1505" s="124"/>
      <c r="Z1505" s="124"/>
      <c r="AA1505" s="125"/>
      <c r="AB1505" s="123"/>
      <c r="AC1505" s="123"/>
      <c r="AD1505" s="123"/>
      <c r="AE1505" s="123"/>
      <c r="AF1505" s="123"/>
      <c r="AG1505" s="123"/>
      <c r="AH1505" s="123"/>
      <c r="AI1505" s="123"/>
      <c r="AJ1505" s="123"/>
      <c r="AK1505" s="123"/>
      <c r="AL1505" s="123"/>
      <c r="AM1505" s="123"/>
      <c r="AN1505" s="123"/>
      <c r="AO1505" s="123"/>
      <c r="AP1505" s="123"/>
      <c r="AQ1505" s="123"/>
      <c r="AR1505" s="123"/>
      <c r="AS1505" s="123"/>
      <c r="AT1505" s="123"/>
      <c r="AU1505" s="123"/>
      <c r="AV1505" s="123"/>
      <c r="AW1505" s="123"/>
      <c r="AX1505" s="123"/>
      <c r="AY1505" s="123"/>
      <c r="AZ1505" s="123"/>
      <c r="BA1505" s="123"/>
      <c r="BB1505" s="123"/>
      <c r="BC1505" s="123"/>
      <c r="BD1505" s="123"/>
      <c r="BE1505" s="123"/>
      <c r="BF1505" s="123"/>
      <c r="BG1505" s="123"/>
      <c r="BH1505" s="123"/>
      <c r="BI1505" s="123"/>
      <c r="BJ1505" s="123"/>
      <c r="BK1505" s="123"/>
      <c r="BL1505" s="123"/>
      <c r="BM1505" s="123"/>
      <c r="BN1505" s="123"/>
      <c r="BO1505" s="123"/>
      <c r="BP1505" s="123"/>
      <c r="BQ1505" s="123"/>
      <c r="BR1505" s="123"/>
      <c r="BS1505" s="123"/>
      <c r="BT1505" s="123"/>
      <c r="BU1505" s="123"/>
      <c r="BV1505" s="123"/>
      <c r="BW1505" s="123"/>
      <c r="BX1505" s="123"/>
      <c r="BY1505" s="123"/>
      <c r="BZ1505" s="123"/>
      <c r="CA1505" s="123"/>
      <c r="CB1505" s="123"/>
      <c r="CC1505" s="123"/>
      <c r="CD1505" s="123"/>
      <c r="CE1505" s="123"/>
      <c r="CF1505" s="123"/>
      <c r="CG1505" s="123"/>
      <c r="CH1505" s="123"/>
      <c r="CI1505" s="123"/>
      <c r="CJ1505" s="123"/>
      <c r="CK1505" s="123"/>
      <c r="CL1505" s="123"/>
      <c r="CM1505" s="123"/>
      <c r="CN1505" s="123"/>
      <c r="CO1505" s="123"/>
      <c r="CP1505" s="123"/>
      <c r="CQ1505" s="123"/>
    </row>
    <row r="1506" spans="1:95" s="169" customFormat="1">
      <c r="A1506" s="164"/>
      <c r="B1506" s="165"/>
      <c r="C1506" s="166"/>
      <c r="D1506" s="168"/>
      <c r="E1506" s="168"/>
      <c r="F1506" s="123"/>
      <c r="G1506" s="124"/>
      <c r="H1506" s="124"/>
      <c r="I1506" s="124"/>
      <c r="J1506" s="124"/>
      <c r="K1506" s="124"/>
      <c r="L1506" s="124"/>
      <c r="M1506" s="124"/>
      <c r="N1506" s="124"/>
      <c r="O1506" s="124"/>
      <c r="P1506" s="124"/>
      <c r="Q1506" s="124"/>
      <c r="R1506" s="124"/>
      <c r="S1506" s="124"/>
      <c r="T1506" s="124"/>
      <c r="U1506" s="124"/>
      <c r="V1506" s="124"/>
      <c r="W1506" s="124"/>
      <c r="X1506" s="124"/>
      <c r="Y1506" s="124"/>
      <c r="Z1506" s="124"/>
      <c r="AA1506" s="125"/>
      <c r="AB1506" s="123"/>
      <c r="AC1506" s="123"/>
      <c r="AD1506" s="123"/>
      <c r="AE1506" s="123"/>
      <c r="AF1506" s="123"/>
      <c r="AG1506" s="123"/>
      <c r="AH1506" s="123"/>
      <c r="AI1506" s="123"/>
      <c r="AJ1506" s="123"/>
      <c r="AK1506" s="123"/>
      <c r="AL1506" s="123"/>
      <c r="AM1506" s="123"/>
      <c r="AN1506" s="123"/>
      <c r="AO1506" s="123"/>
      <c r="AP1506" s="123"/>
      <c r="AQ1506" s="123"/>
      <c r="AR1506" s="123"/>
      <c r="AS1506" s="123"/>
      <c r="AT1506" s="123"/>
      <c r="AU1506" s="123"/>
      <c r="AV1506" s="123"/>
      <c r="AW1506" s="123"/>
      <c r="AX1506" s="123"/>
      <c r="AY1506" s="123"/>
      <c r="AZ1506" s="123"/>
      <c r="BA1506" s="123"/>
      <c r="BB1506" s="123"/>
      <c r="BC1506" s="123"/>
      <c r="BD1506" s="123"/>
      <c r="BE1506" s="123"/>
      <c r="BF1506" s="123"/>
      <c r="BG1506" s="123"/>
      <c r="BH1506" s="123"/>
      <c r="BI1506" s="123"/>
      <c r="BJ1506" s="123"/>
      <c r="BK1506" s="123"/>
      <c r="BL1506" s="123"/>
      <c r="BM1506" s="123"/>
      <c r="BN1506" s="123"/>
      <c r="BO1506" s="123"/>
      <c r="BP1506" s="123"/>
      <c r="BQ1506" s="123"/>
      <c r="BR1506" s="123"/>
      <c r="BS1506" s="123"/>
      <c r="BT1506" s="123"/>
      <c r="BU1506" s="123"/>
      <c r="BV1506" s="123"/>
      <c r="BW1506" s="123"/>
      <c r="BX1506" s="123"/>
      <c r="BY1506" s="123"/>
      <c r="BZ1506" s="123"/>
      <c r="CA1506" s="123"/>
      <c r="CB1506" s="123"/>
      <c r="CC1506" s="123"/>
      <c r="CD1506" s="123"/>
      <c r="CE1506" s="123"/>
      <c r="CF1506" s="123"/>
      <c r="CG1506" s="123"/>
      <c r="CH1506" s="123"/>
      <c r="CI1506" s="123"/>
      <c r="CJ1506" s="123"/>
      <c r="CK1506" s="123"/>
      <c r="CL1506" s="123"/>
      <c r="CM1506" s="123"/>
      <c r="CN1506" s="123"/>
      <c r="CO1506" s="123"/>
      <c r="CP1506" s="123"/>
      <c r="CQ1506" s="123"/>
    </row>
    <row r="1507" spans="1:95" s="169" customFormat="1">
      <c r="A1507" s="164"/>
      <c r="B1507" s="165"/>
      <c r="C1507" s="166"/>
      <c r="D1507" s="168"/>
      <c r="E1507" s="168"/>
      <c r="F1507" s="123"/>
      <c r="G1507" s="124"/>
      <c r="H1507" s="124"/>
      <c r="I1507" s="124"/>
      <c r="J1507" s="124"/>
      <c r="K1507" s="124"/>
      <c r="L1507" s="124"/>
      <c r="M1507" s="124"/>
      <c r="N1507" s="124"/>
      <c r="O1507" s="124"/>
      <c r="P1507" s="124"/>
      <c r="Q1507" s="124"/>
      <c r="R1507" s="124"/>
      <c r="S1507" s="124"/>
      <c r="T1507" s="124"/>
      <c r="U1507" s="124"/>
      <c r="V1507" s="124"/>
      <c r="W1507" s="124"/>
      <c r="X1507" s="124"/>
      <c r="Y1507" s="124"/>
      <c r="Z1507" s="124"/>
      <c r="AA1507" s="125"/>
      <c r="AB1507" s="123"/>
      <c r="AC1507" s="123"/>
      <c r="AD1507" s="123"/>
      <c r="AE1507" s="123"/>
      <c r="AF1507" s="123"/>
      <c r="AG1507" s="123"/>
      <c r="AH1507" s="123"/>
      <c r="AI1507" s="123"/>
      <c r="AJ1507" s="123"/>
      <c r="AK1507" s="123"/>
      <c r="AL1507" s="123"/>
      <c r="AM1507" s="123"/>
      <c r="AN1507" s="123"/>
      <c r="AO1507" s="123"/>
      <c r="AP1507" s="123"/>
      <c r="AQ1507" s="123"/>
      <c r="AR1507" s="123"/>
      <c r="AS1507" s="123"/>
      <c r="AT1507" s="123"/>
      <c r="AU1507" s="123"/>
      <c r="AV1507" s="123"/>
      <c r="AW1507" s="123"/>
      <c r="AX1507" s="123"/>
      <c r="AY1507" s="123"/>
      <c r="AZ1507" s="123"/>
      <c r="BA1507" s="123"/>
      <c r="BB1507" s="123"/>
      <c r="BC1507" s="123"/>
      <c r="BD1507" s="123"/>
      <c r="BE1507" s="123"/>
      <c r="BF1507" s="123"/>
      <c r="BG1507" s="123"/>
      <c r="BH1507" s="123"/>
      <c r="BI1507" s="123"/>
      <c r="BJ1507" s="123"/>
      <c r="BK1507" s="123"/>
      <c r="BL1507" s="123"/>
      <c r="BM1507" s="123"/>
      <c r="BN1507" s="123"/>
      <c r="BO1507" s="123"/>
      <c r="BP1507" s="123"/>
      <c r="BQ1507" s="123"/>
      <c r="BR1507" s="123"/>
      <c r="BS1507" s="123"/>
      <c r="BT1507" s="123"/>
      <c r="BU1507" s="123"/>
      <c r="BV1507" s="123"/>
      <c r="BW1507" s="123"/>
      <c r="BX1507" s="123"/>
      <c r="BY1507" s="123"/>
      <c r="BZ1507" s="123"/>
      <c r="CA1507" s="123"/>
      <c r="CB1507" s="123"/>
      <c r="CC1507" s="123"/>
      <c r="CD1507" s="123"/>
      <c r="CE1507" s="123"/>
      <c r="CF1507" s="123"/>
      <c r="CG1507" s="123"/>
      <c r="CH1507" s="123"/>
      <c r="CI1507" s="123"/>
      <c r="CJ1507" s="123"/>
      <c r="CK1507" s="123"/>
      <c r="CL1507" s="123"/>
      <c r="CM1507" s="123"/>
      <c r="CN1507" s="123"/>
      <c r="CO1507" s="123"/>
      <c r="CP1507" s="123"/>
      <c r="CQ1507" s="123"/>
    </row>
    <row r="1508" spans="1:95" s="169" customFormat="1">
      <c r="A1508" s="164"/>
      <c r="B1508" s="165"/>
      <c r="C1508" s="166"/>
      <c r="D1508" s="168"/>
      <c r="E1508" s="168"/>
      <c r="F1508" s="123"/>
      <c r="G1508" s="124"/>
      <c r="H1508" s="124"/>
      <c r="I1508" s="124"/>
      <c r="J1508" s="124"/>
      <c r="K1508" s="124"/>
      <c r="L1508" s="124"/>
      <c r="M1508" s="124"/>
      <c r="N1508" s="124"/>
      <c r="O1508" s="124"/>
      <c r="P1508" s="124"/>
      <c r="Q1508" s="124"/>
      <c r="R1508" s="124"/>
      <c r="S1508" s="124"/>
      <c r="T1508" s="124"/>
      <c r="U1508" s="124"/>
      <c r="V1508" s="124"/>
      <c r="W1508" s="124"/>
      <c r="X1508" s="124"/>
      <c r="Y1508" s="124"/>
      <c r="Z1508" s="124"/>
      <c r="AA1508" s="125"/>
      <c r="AB1508" s="123"/>
      <c r="AC1508" s="123"/>
      <c r="AD1508" s="123"/>
      <c r="AE1508" s="123"/>
      <c r="AF1508" s="123"/>
      <c r="AG1508" s="123"/>
      <c r="AH1508" s="123"/>
      <c r="AI1508" s="123"/>
      <c r="AJ1508" s="123"/>
      <c r="AK1508" s="123"/>
      <c r="AL1508" s="123"/>
      <c r="AM1508" s="123"/>
      <c r="AN1508" s="123"/>
      <c r="AO1508" s="123"/>
      <c r="AP1508" s="123"/>
      <c r="AQ1508" s="123"/>
      <c r="AR1508" s="123"/>
      <c r="AS1508" s="123"/>
      <c r="AT1508" s="123"/>
      <c r="AU1508" s="123"/>
      <c r="AV1508" s="123"/>
      <c r="AW1508" s="123"/>
      <c r="AX1508" s="123"/>
      <c r="AY1508" s="123"/>
      <c r="AZ1508" s="123"/>
      <c r="BA1508" s="123"/>
      <c r="BB1508" s="123"/>
      <c r="BC1508" s="123"/>
      <c r="BD1508" s="123"/>
      <c r="BE1508" s="123"/>
      <c r="BF1508" s="123"/>
      <c r="BG1508" s="123"/>
      <c r="BH1508" s="123"/>
      <c r="BI1508" s="123"/>
      <c r="BJ1508" s="123"/>
      <c r="BK1508" s="123"/>
      <c r="BL1508" s="123"/>
      <c r="BM1508" s="123"/>
      <c r="BN1508" s="123"/>
      <c r="BO1508" s="123"/>
      <c r="BP1508" s="123"/>
      <c r="BQ1508" s="123"/>
      <c r="BR1508" s="123"/>
      <c r="BS1508" s="123"/>
      <c r="BT1508" s="123"/>
      <c r="BU1508" s="123"/>
      <c r="BV1508" s="123"/>
      <c r="BW1508" s="123"/>
      <c r="BX1508" s="123"/>
      <c r="BY1508" s="123"/>
      <c r="BZ1508" s="123"/>
      <c r="CA1508" s="123"/>
      <c r="CB1508" s="123"/>
      <c r="CC1508" s="123"/>
      <c r="CD1508" s="123"/>
      <c r="CE1508" s="123"/>
      <c r="CF1508" s="123"/>
      <c r="CG1508" s="123"/>
      <c r="CH1508" s="123"/>
      <c r="CI1508" s="123"/>
      <c r="CJ1508" s="123"/>
      <c r="CK1508" s="123"/>
      <c r="CL1508" s="123"/>
      <c r="CM1508" s="123"/>
      <c r="CN1508" s="123"/>
      <c r="CO1508" s="123"/>
      <c r="CP1508" s="123"/>
      <c r="CQ1508" s="123"/>
    </row>
    <row r="1509" spans="1:95" s="169" customFormat="1">
      <c r="A1509" s="164"/>
      <c r="B1509" s="165"/>
      <c r="C1509" s="166"/>
      <c r="D1509" s="168"/>
      <c r="E1509" s="168"/>
      <c r="F1509" s="123"/>
      <c r="G1509" s="124"/>
      <c r="H1509" s="124"/>
      <c r="I1509" s="124"/>
      <c r="J1509" s="124"/>
      <c r="K1509" s="124"/>
      <c r="L1509" s="124"/>
      <c r="M1509" s="124"/>
      <c r="N1509" s="124"/>
      <c r="O1509" s="124"/>
      <c r="P1509" s="124"/>
      <c r="Q1509" s="124"/>
      <c r="R1509" s="124"/>
      <c r="S1509" s="124"/>
      <c r="T1509" s="124"/>
      <c r="U1509" s="124"/>
      <c r="V1509" s="124"/>
      <c r="W1509" s="124"/>
      <c r="X1509" s="124"/>
      <c r="Y1509" s="124"/>
      <c r="Z1509" s="124"/>
      <c r="AA1509" s="125"/>
      <c r="AB1509" s="123"/>
      <c r="AC1509" s="123"/>
      <c r="AD1509" s="123"/>
      <c r="AE1509" s="123"/>
      <c r="AF1509" s="123"/>
      <c r="AG1509" s="123"/>
      <c r="AH1509" s="123"/>
      <c r="AI1509" s="123"/>
      <c r="AJ1509" s="123"/>
      <c r="AK1509" s="123"/>
      <c r="AL1509" s="123"/>
      <c r="AM1509" s="123"/>
      <c r="AN1509" s="123"/>
      <c r="AO1509" s="123"/>
      <c r="AP1509" s="123"/>
      <c r="AQ1509" s="123"/>
      <c r="AR1509" s="123"/>
      <c r="AS1509" s="123"/>
      <c r="AT1509" s="123"/>
      <c r="AU1509" s="123"/>
      <c r="AV1509" s="123"/>
      <c r="AW1509" s="123"/>
      <c r="AX1509" s="123"/>
      <c r="AY1509" s="123"/>
      <c r="AZ1509" s="123"/>
      <c r="BA1509" s="123"/>
      <c r="BB1509" s="123"/>
      <c r="BC1509" s="123"/>
      <c r="BD1509" s="123"/>
      <c r="BE1509" s="123"/>
      <c r="BF1509" s="123"/>
      <c r="BG1509" s="123"/>
      <c r="BH1509" s="123"/>
      <c r="BI1509" s="123"/>
      <c r="BJ1509" s="123"/>
      <c r="BK1509" s="123"/>
      <c r="BL1509" s="123"/>
      <c r="BM1509" s="123"/>
      <c r="BN1509" s="123"/>
      <c r="BO1509" s="123"/>
      <c r="BP1509" s="123"/>
      <c r="BQ1509" s="123"/>
      <c r="BR1509" s="123"/>
      <c r="BS1509" s="123"/>
      <c r="BT1509" s="123"/>
      <c r="BU1509" s="123"/>
      <c r="BV1509" s="123"/>
      <c r="BW1509" s="123"/>
      <c r="BX1509" s="123"/>
      <c r="BY1509" s="123"/>
      <c r="BZ1509" s="123"/>
      <c r="CA1509" s="123"/>
      <c r="CB1509" s="123"/>
      <c r="CC1509" s="123"/>
      <c r="CD1509" s="123"/>
      <c r="CE1509" s="123"/>
      <c r="CF1509" s="123"/>
      <c r="CG1509" s="123"/>
      <c r="CH1509" s="123"/>
      <c r="CI1509" s="123"/>
      <c r="CJ1509" s="123"/>
      <c r="CK1509" s="123"/>
      <c r="CL1509" s="123"/>
      <c r="CM1509" s="123"/>
      <c r="CN1509" s="123"/>
      <c r="CO1509" s="123"/>
      <c r="CP1509" s="123"/>
      <c r="CQ1509" s="123"/>
    </row>
    <row r="1510" spans="1:95" s="169" customFormat="1">
      <c r="A1510" s="164"/>
      <c r="B1510" s="165"/>
      <c r="C1510" s="166"/>
      <c r="D1510" s="168"/>
      <c r="E1510" s="168"/>
      <c r="F1510" s="123"/>
      <c r="G1510" s="124"/>
      <c r="H1510" s="124"/>
      <c r="I1510" s="124"/>
      <c r="J1510" s="124"/>
      <c r="K1510" s="124"/>
      <c r="L1510" s="124"/>
      <c r="M1510" s="124"/>
      <c r="N1510" s="124"/>
      <c r="O1510" s="124"/>
      <c r="P1510" s="124"/>
      <c r="Q1510" s="124"/>
      <c r="R1510" s="124"/>
      <c r="S1510" s="124"/>
      <c r="T1510" s="124"/>
      <c r="U1510" s="124"/>
      <c r="V1510" s="124"/>
      <c r="W1510" s="124"/>
      <c r="X1510" s="124"/>
      <c r="Y1510" s="124"/>
      <c r="Z1510" s="124"/>
      <c r="AA1510" s="125"/>
      <c r="AB1510" s="123"/>
      <c r="AC1510" s="123"/>
      <c r="AD1510" s="123"/>
      <c r="AE1510" s="123"/>
      <c r="AF1510" s="123"/>
      <c r="AG1510" s="123"/>
      <c r="AH1510" s="123"/>
      <c r="AI1510" s="123"/>
      <c r="AJ1510" s="123"/>
      <c r="AK1510" s="123"/>
      <c r="AL1510" s="123"/>
      <c r="AM1510" s="123"/>
      <c r="AN1510" s="123"/>
      <c r="AO1510" s="123"/>
      <c r="AP1510" s="123"/>
      <c r="AQ1510" s="123"/>
      <c r="AR1510" s="123"/>
      <c r="AS1510" s="123"/>
      <c r="AT1510" s="123"/>
      <c r="AU1510" s="123"/>
      <c r="AV1510" s="123"/>
      <c r="AW1510" s="123"/>
      <c r="AX1510" s="123"/>
      <c r="AY1510" s="123"/>
      <c r="AZ1510" s="123"/>
      <c r="BA1510" s="123"/>
      <c r="BB1510" s="123"/>
      <c r="BC1510" s="123"/>
      <c r="BD1510" s="123"/>
      <c r="BE1510" s="123"/>
      <c r="BF1510" s="123"/>
      <c r="BG1510" s="123"/>
      <c r="BH1510" s="123"/>
      <c r="BI1510" s="123"/>
      <c r="BJ1510" s="123"/>
      <c r="BK1510" s="123"/>
      <c r="BL1510" s="123"/>
      <c r="BM1510" s="123"/>
      <c r="BN1510" s="123"/>
      <c r="BO1510" s="123"/>
      <c r="BP1510" s="123"/>
      <c r="BQ1510" s="123"/>
      <c r="BR1510" s="123"/>
      <c r="BS1510" s="123"/>
      <c r="BT1510" s="123"/>
      <c r="BU1510" s="123"/>
      <c r="BV1510" s="123"/>
      <c r="BW1510" s="123"/>
      <c r="BX1510" s="123"/>
      <c r="BY1510" s="123"/>
      <c r="BZ1510" s="123"/>
      <c r="CA1510" s="123"/>
      <c r="CB1510" s="123"/>
      <c r="CC1510" s="123"/>
      <c r="CD1510" s="123"/>
      <c r="CE1510" s="123"/>
      <c r="CF1510" s="123"/>
      <c r="CG1510" s="123"/>
      <c r="CH1510" s="123"/>
      <c r="CI1510" s="123"/>
      <c r="CJ1510" s="123"/>
      <c r="CK1510" s="123"/>
      <c r="CL1510" s="123"/>
      <c r="CM1510" s="123"/>
      <c r="CN1510" s="123"/>
      <c r="CO1510" s="123"/>
      <c r="CP1510" s="123"/>
      <c r="CQ1510" s="123"/>
    </row>
    <row r="1511" spans="1:95" s="169" customFormat="1">
      <c r="A1511" s="164"/>
      <c r="B1511" s="165"/>
      <c r="C1511" s="166"/>
      <c r="D1511" s="168"/>
      <c r="E1511" s="168"/>
      <c r="F1511" s="123"/>
      <c r="G1511" s="124"/>
      <c r="H1511" s="124"/>
      <c r="I1511" s="124"/>
      <c r="J1511" s="124"/>
      <c r="K1511" s="124"/>
      <c r="L1511" s="124"/>
      <c r="M1511" s="124"/>
      <c r="N1511" s="124"/>
      <c r="O1511" s="124"/>
      <c r="P1511" s="124"/>
      <c r="Q1511" s="124"/>
      <c r="R1511" s="124"/>
      <c r="S1511" s="124"/>
      <c r="T1511" s="124"/>
      <c r="U1511" s="124"/>
      <c r="V1511" s="124"/>
      <c r="W1511" s="124"/>
      <c r="X1511" s="124"/>
      <c r="Y1511" s="124"/>
      <c r="Z1511" s="124"/>
      <c r="AA1511" s="125"/>
      <c r="AB1511" s="123"/>
      <c r="AC1511" s="123"/>
      <c r="AD1511" s="123"/>
      <c r="AE1511" s="123"/>
      <c r="AF1511" s="123"/>
      <c r="AG1511" s="123"/>
      <c r="AH1511" s="123"/>
      <c r="AI1511" s="123"/>
      <c r="AJ1511" s="123"/>
      <c r="AK1511" s="123"/>
      <c r="AL1511" s="123"/>
      <c r="AM1511" s="123"/>
      <c r="AN1511" s="123"/>
      <c r="AO1511" s="123"/>
      <c r="AP1511" s="123"/>
      <c r="AQ1511" s="123"/>
      <c r="AR1511" s="123"/>
      <c r="AS1511" s="123"/>
      <c r="AT1511" s="123"/>
      <c r="AU1511" s="123"/>
      <c r="AV1511" s="123"/>
      <c r="AW1511" s="123"/>
      <c r="AX1511" s="123"/>
      <c r="AY1511" s="123"/>
      <c r="AZ1511" s="123"/>
      <c r="BA1511" s="123"/>
      <c r="BB1511" s="123"/>
      <c r="BC1511" s="123"/>
      <c r="BD1511" s="123"/>
      <c r="BE1511" s="123"/>
      <c r="BF1511" s="123"/>
      <c r="BG1511" s="123"/>
      <c r="BH1511" s="123"/>
      <c r="BI1511" s="123"/>
      <c r="BJ1511" s="123"/>
      <c r="BK1511" s="123"/>
      <c r="BL1511" s="123"/>
      <c r="BM1511" s="123"/>
      <c r="BN1511" s="123"/>
      <c r="BO1511" s="123"/>
      <c r="BP1511" s="123"/>
      <c r="BQ1511" s="123"/>
      <c r="BR1511" s="123"/>
      <c r="BS1511" s="123"/>
      <c r="BT1511" s="123"/>
      <c r="BU1511" s="123"/>
      <c r="BV1511" s="123"/>
      <c r="BW1511" s="123"/>
      <c r="BX1511" s="123"/>
      <c r="BY1511" s="123"/>
      <c r="BZ1511" s="123"/>
      <c r="CA1511" s="123"/>
      <c r="CB1511" s="123"/>
      <c r="CC1511" s="123"/>
      <c r="CD1511" s="123"/>
      <c r="CE1511" s="123"/>
      <c r="CF1511" s="123"/>
      <c r="CG1511" s="123"/>
      <c r="CH1511" s="123"/>
      <c r="CI1511" s="123"/>
      <c r="CJ1511" s="123"/>
      <c r="CK1511" s="123"/>
      <c r="CL1511" s="123"/>
      <c r="CM1511" s="123"/>
      <c r="CN1511" s="123"/>
      <c r="CO1511" s="123"/>
      <c r="CP1511" s="123"/>
      <c r="CQ1511" s="123"/>
    </row>
    <row r="1512" spans="1:95" s="169" customFormat="1">
      <c r="A1512" s="164"/>
      <c r="B1512" s="165"/>
      <c r="C1512" s="166"/>
      <c r="D1512" s="168"/>
      <c r="E1512" s="168"/>
      <c r="F1512" s="123"/>
      <c r="G1512" s="124"/>
      <c r="H1512" s="124"/>
      <c r="I1512" s="124"/>
      <c r="J1512" s="124"/>
      <c r="K1512" s="124"/>
      <c r="L1512" s="124"/>
      <c r="M1512" s="124"/>
      <c r="N1512" s="124"/>
      <c r="O1512" s="124"/>
      <c r="P1512" s="124"/>
      <c r="Q1512" s="124"/>
      <c r="R1512" s="124"/>
      <c r="S1512" s="124"/>
      <c r="T1512" s="124"/>
      <c r="U1512" s="124"/>
      <c r="V1512" s="124"/>
      <c r="W1512" s="124"/>
      <c r="X1512" s="124"/>
      <c r="Y1512" s="124"/>
      <c r="Z1512" s="124"/>
      <c r="AA1512" s="125"/>
      <c r="AB1512" s="123"/>
      <c r="AC1512" s="123"/>
      <c r="AD1512" s="123"/>
      <c r="AE1512" s="123"/>
      <c r="AF1512" s="123"/>
      <c r="AG1512" s="123"/>
      <c r="AH1512" s="123"/>
      <c r="AI1512" s="123"/>
      <c r="AJ1512" s="123"/>
      <c r="AK1512" s="123"/>
      <c r="AL1512" s="123"/>
      <c r="AM1512" s="123"/>
      <c r="AN1512" s="123"/>
      <c r="AO1512" s="123"/>
      <c r="AP1512" s="123"/>
      <c r="AQ1512" s="123"/>
      <c r="AR1512" s="123"/>
      <c r="AS1512" s="123"/>
      <c r="AT1512" s="123"/>
      <c r="AU1512" s="123"/>
      <c r="AV1512" s="123"/>
      <c r="AW1512" s="123"/>
      <c r="AX1512" s="123"/>
      <c r="AY1512" s="123"/>
      <c r="AZ1512" s="123"/>
      <c r="BA1512" s="123"/>
      <c r="BB1512" s="123"/>
      <c r="BC1512" s="123"/>
      <c r="BD1512" s="123"/>
      <c r="BE1512" s="123"/>
      <c r="BF1512" s="123"/>
      <c r="BG1512" s="123"/>
      <c r="BH1512" s="123"/>
      <c r="BI1512" s="123"/>
      <c r="BJ1512" s="123"/>
      <c r="BK1512" s="123"/>
      <c r="BL1512" s="123"/>
      <c r="BM1512" s="123"/>
      <c r="BN1512" s="123"/>
      <c r="BO1512" s="123"/>
      <c r="BP1512" s="123"/>
      <c r="BQ1512" s="123"/>
      <c r="BR1512" s="123"/>
      <c r="BS1512" s="123"/>
      <c r="BT1512" s="123"/>
      <c r="BU1512" s="123"/>
      <c r="BV1512" s="123"/>
      <c r="BW1512" s="123"/>
      <c r="BX1512" s="123"/>
      <c r="BY1512" s="123"/>
      <c r="BZ1512" s="123"/>
      <c r="CA1512" s="123"/>
      <c r="CB1512" s="123"/>
      <c r="CC1512" s="123"/>
      <c r="CD1512" s="123"/>
      <c r="CE1512" s="123"/>
      <c r="CF1512" s="123"/>
      <c r="CG1512" s="123"/>
      <c r="CH1512" s="123"/>
      <c r="CI1512" s="123"/>
      <c r="CJ1512" s="123"/>
      <c r="CK1512" s="123"/>
      <c r="CL1512" s="123"/>
      <c r="CM1512" s="123"/>
      <c r="CN1512" s="123"/>
      <c r="CO1512" s="123"/>
      <c r="CP1512" s="123"/>
      <c r="CQ1512" s="123"/>
    </row>
    <row r="1513" spans="1:95" s="169" customFormat="1">
      <c r="A1513" s="164"/>
      <c r="B1513" s="165"/>
      <c r="C1513" s="166"/>
      <c r="D1513" s="168"/>
      <c r="E1513" s="168"/>
      <c r="F1513" s="123"/>
      <c r="G1513" s="124"/>
      <c r="H1513" s="124"/>
      <c r="I1513" s="124"/>
      <c r="J1513" s="124"/>
      <c r="K1513" s="124"/>
      <c r="L1513" s="124"/>
      <c r="M1513" s="124"/>
      <c r="N1513" s="124"/>
      <c r="O1513" s="124"/>
      <c r="P1513" s="124"/>
      <c r="Q1513" s="124"/>
      <c r="R1513" s="124"/>
      <c r="S1513" s="124"/>
      <c r="T1513" s="124"/>
      <c r="U1513" s="124"/>
      <c r="V1513" s="124"/>
      <c r="W1513" s="124"/>
      <c r="X1513" s="124"/>
      <c r="Y1513" s="124"/>
      <c r="Z1513" s="124"/>
      <c r="AA1513" s="125"/>
      <c r="AB1513" s="123"/>
      <c r="AC1513" s="123"/>
      <c r="AD1513" s="123"/>
      <c r="AE1513" s="123"/>
      <c r="AF1513" s="123"/>
      <c r="AG1513" s="123"/>
      <c r="AH1513" s="123"/>
      <c r="AI1513" s="123"/>
      <c r="AJ1513" s="123"/>
      <c r="AK1513" s="123"/>
      <c r="AL1513" s="123"/>
      <c r="AM1513" s="123"/>
      <c r="AN1513" s="123"/>
      <c r="AO1513" s="123"/>
      <c r="AP1513" s="123"/>
      <c r="AQ1513" s="123"/>
      <c r="AR1513" s="123"/>
      <c r="AS1513" s="123"/>
      <c r="AT1513" s="123"/>
      <c r="AU1513" s="123"/>
      <c r="AV1513" s="123"/>
      <c r="AW1513" s="123"/>
      <c r="AX1513" s="123"/>
      <c r="AY1513" s="123"/>
      <c r="AZ1513" s="123"/>
      <c r="BA1513" s="123"/>
      <c r="BB1513" s="123"/>
      <c r="BC1513" s="123"/>
      <c r="BD1513" s="123"/>
      <c r="BE1513" s="123"/>
      <c r="BF1513" s="123"/>
      <c r="BG1513" s="123"/>
      <c r="BH1513" s="123"/>
      <c r="BI1513" s="123"/>
      <c r="BJ1513" s="123"/>
      <c r="BK1513" s="123"/>
      <c r="BL1513" s="123"/>
      <c r="BM1513" s="123"/>
      <c r="BN1513" s="123"/>
      <c r="BO1513" s="123"/>
      <c r="BP1513" s="123"/>
      <c r="BQ1513" s="123"/>
      <c r="BR1513" s="123"/>
      <c r="BS1513" s="123"/>
      <c r="BT1513" s="123"/>
      <c r="BU1513" s="123"/>
      <c r="BV1513" s="123"/>
      <c r="BW1513" s="123"/>
      <c r="BX1513" s="123"/>
      <c r="BY1513" s="123"/>
      <c r="BZ1513" s="123"/>
      <c r="CA1513" s="123"/>
      <c r="CB1513" s="123"/>
      <c r="CC1513" s="123"/>
      <c r="CD1513" s="123"/>
      <c r="CE1513" s="123"/>
      <c r="CF1513" s="123"/>
      <c r="CG1513" s="123"/>
      <c r="CH1513" s="123"/>
      <c r="CI1513" s="123"/>
      <c r="CJ1513" s="123"/>
      <c r="CK1513" s="123"/>
      <c r="CL1513" s="123"/>
      <c r="CM1513" s="123"/>
      <c r="CN1513" s="123"/>
      <c r="CO1513" s="123"/>
      <c r="CP1513" s="123"/>
      <c r="CQ1513" s="123"/>
    </row>
    <row r="1514" spans="1:95" s="169" customFormat="1">
      <c r="A1514" s="164"/>
      <c r="B1514" s="165"/>
      <c r="C1514" s="166"/>
      <c r="D1514" s="168"/>
      <c r="E1514" s="168"/>
      <c r="F1514" s="123"/>
      <c r="G1514" s="124"/>
      <c r="H1514" s="124"/>
      <c r="I1514" s="124"/>
      <c r="J1514" s="124"/>
      <c r="K1514" s="124"/>
      <c r="L1514" s="124"/>
      <c r="M1514" s="124"/>
      <c r="N1514" s="124"/>
      <c r="O1514" s="124"/>
      <c r="P1514" s="124"/>
      <c r="Q1514" s="124"/>
      <c r="R1514" s="124"/>
      <c r="S1514" s="124"/>
      <c r="T1514" s="124"/>
      <c r="U1514" s="124"/>
      <c r="V1514" s="124"/>
      <c r="W1514" s="124"/>
      <c r="X1514" s="124"/>
      <c r="Y1514" s="124"/>
      <c r="Z1514" s="124"/>
      <c r="AA1514" s="125"/>
      <c r="AB1514" s="123"/>
      <c r="AC1514" s="123"/>
      <c r="AD1514" s="123"/>
      <c r="AE1514" s="123"/>
      <c r="AF1514" s="123"/>
      <c r="AG1514" s="123"/>
      <c r="AH1514" s="123"/>
      <c r="AI1514" s="123"/>
      <c r="AJ1514" s="123"/>
      <c r="AK1514" s="123"/>
      <c r="AL1514" s="123"/>
      <c r="AM1514" s="123"/>
      <c r="AN1514" s="123"/>
      <c r="AO1514" s="123"/>
      <c r="AP1514" s="123"/>
      <c r="AQ1514" s="123"/>
      <c r="AR1514" s="123"/>
      <c r="AS1514" s="123"/>
      <c r="AT1514" s="123"/>
      <c r="AU1514" s="123"/>
      <c r="AV1514" s="123"/>
      <c r="AW1514" s="123"/>
      <c r="AX1514" s="123"/>
      <c r="AY1514" s="123"/>
      <c r="AZ1514" s="123"/>
      <c r="BA1514" s="123"/>
      <c r="BB1514" s="123"/>
      <c r="BC1514" s="123"/>
      <c r="BD1514" s="123"/>
      <c r="BE1514" s="123"/>
      <c r="BF1514" s="123"/>
      <c r="BG1514" s="123"/>
      <c r="BH1514" s="123"/>
      <c r="BI1514" s="123"/>
      <c r="BJ1514" s="123"/>
      <c r="BK1514" s="123"/>
      <c r="BL1514" s="123"/>
      <c r="BM1514" s="123"/>
      <c r="BN1514" s="123"/>
      <c r="BO1514" s="123"/>
      <c r="BP1514" s="123"/>
      <c r="BQ1514" s="123"/>
      <c r="BR1514" s="123"/>
      <c r="BS1514" s="123"/>
      <c r="BT1514" s="123"/>
      <c r="BU1514" s="123"/>
      <c r="BV1514" s="123"/>
      <c r="BW1514" s="123"/>
      <c r="BX1514" s="123"/>
      <c r="BY1514" s="123"/>
      <c r="BZ1514" s="123"/>
      <c r="CA1514" s="123"/>
      <c r="CB1514" s="123"/>
      <c r="CC1514" s="123"/>
      <c r="CD1514" s="123"/>
      <c r="CE1514" s="123"/>
      <c r="CF1514" s="123"/>
      <c r="CG1514" s="123"/>
      <c r="CH1514" s="123"/>
      <c r="CI1514" s="123"/>
      <c r="CJ1514" s="123"/>
      <c r="CK1514" s="123"/>
      <c r="CL1514" s="123"/>
      <c r="CM1514" s="123"/>
      <c r="CN1514" s="123"/>
      <c r="CO1514" s="123"/>
      <c r="CP1514" s="123"/>
      <c r="CQ1514" s="123"/>
    </row>
    <row r="1515" spans="1:95" s="169" customFormat="1">
      <c r="A1515" s="164"/>
      <c r="B1515" s="165"/>
      <c r="C1515" s="166"/>
      <c r="D1515" s="168"/>
      <c r="E1515" s="168"/>
      <c r="F1515" s="123"/>
      <c r="G1515" s="124"/>
      <c r="H1515" s="124"/>
      <c r="I1515" s="124"/>
      <c r="J1515" s="124"/>
      <c r="K1515" s="124"/>
      <c r="L1515" s="124"/>
      <c r="M1515" s="124"/>
      <c r="N1515" s="124"/>
      <c r="O1515" s="124"/>
      <c r="P1515" s="124"/>
      <c r="Q1515" s="124"/>
      <c r="R1515" s="124"/>
      <c r="S1515" s="124"/>
      <c r="T1515" s="124"/>
      <c r="U1515" s="124"/>
      <c r="V1515" s="124"/>
      <c r="W1515" s="124"/>
      <c r="X1515" s="124"/>
      <c r="Y1515" s="124"/>
      <c r="Z1515" s="124"/>
      <c r="AA1515" s="125"/>
      <c r="AB1515" s="123"/>
      <c r="AC1515" s="123"/>
      <c r="AD1515" s="123"/>
      <c r="AE1515" s="123"/>
      <c r="AF1515" s="123"/>
      <c r="AG1515" s="123"/>
      <c r="AH1515" s="123"/>
      <c r="AI1515" s="123"/>
      <c r="AJ1515" s="123"/>
      <c r="AK1515" s="123"/>
      <c r="AL1515" s="123"/>
      <c r="AM1515" s="123"/>
      <c r="AN1515" s="123"/>
      <c r="AO1515" s="123"/>
      <c r="AP1515" s="123"/>
      <c r="AQ1515" s="123"/>
      <c r="AR1515" s="123"/>
      <c r="AS1515" s="123"/>
      <c r="AT1515" s="123"/>
      <c r="AU1515" s="123"/>
      <c r="AV1515" s="123"/>
      <c r="AW1515" s="123"/>
      <c r="AX1515" s="123"/>
      <c r="AY1515" s="123"/>
      <c r="AZ1515" s="123"/>
      <c r="BA1515" s="123"/>
      <c r="BB1515" s="123"/>
      <c r="BC1515" s="123"/>
      <c r="BD1515" s="123"/>
      <c r="BE1515" s="123"/>
      <c r="BF1515" s="123"/>
      <c r="BG1515" s="123"/>
      <c r="BH1515" s="123"/>
      <c r="BI1515" s="123"/>
      <c r="BJ1515" s="123"/>
      <c r="BK1515" s="123"/>
      <c r="BL1515" s="123"/>
      <c r="BM1515" s="123"/>
      <c r="BN1515" s="123"/>
      <c r="BO1515" s="123"/>
      <c r="BP1515" s="123"/>
      <c r="BQ1515" s="123"/>
      <c r="BR1515" s="123"/>
      <c r="BS1515" s="123"/>
      <c r="BT1515" s="123"/>
      <c r="BU1515" s="123"/>
      <c r="BV1515" s="123"/>
      <c r="BW1515" s="123"/>
      <c r="BX1515" s="123"/>
      <c r="BY1515" s="123"/>
      <c r="BZ1515" s="123"/>
      <c r="CA1515" s="123"/>
      <c r="CB1515" s="123"/>
      <c r="CC1515" s="123"/>
      <c r="CD1515" s="123"/>
      <c r="CE1515" s="123"/>
      <c r="CF1515" s="123"/>
      <c r="CG1515" s="123"/>
      <c r="CH1515" s="123"/>
      <c r="CI1515" s="123"/>
      <c r="CJ1515" s="123"/>
      <c r="CK1515" s="123"/>
      <c r="CL1515" s="123"/>
      <c r="CM1515" s="123"/>
      <c r="CN1515" s="123"/>
      <c r="CO1515" s="123"/>
      <c r="CP1515" s="123"/>
      <c r="CQ1515" s="123"/>
    </row>
    <row r="1516" spans="1:95" s="169" customFormat="1">
      <c r="A1516" s="164"/>
      <c r="B1516" s="165"/>
      <c r="C1516" s="166"/>
      <c r="D1516" s="168"/>
      <c r="E1516" s="168"/>
      <c r="F1516" s="123"/>
      <c r="G1516" s="124"/>
      <c r="H1516" s="124"/>
      <c r="I1516" s="124"/>
      <c r="J1516" s="124"/>
      <c r="K1516" s="124"/>
      <c r="L1516" s="124"/>
      <c r="M1516" s="124"/>
      <c r="N1516" s="124"/>
      <c r="O1516" s="124"/>
      <c r="P1516" s="124"/>
      <c r="Q1516" s="124"/>
      <c r="R1516" s="124"/>
      <c r="S1516" s="124"/>
      <c r="T1516" s="124"/>
      <c r="U1516" s="124"/>
      <c r="V1516" s="124"/>
      <c r="W1516" s="124"/>
      <c r="X1516" s="124"/>
      <c r="Y1516" s="124"/>
      <c r="Z1516" s="124"/>
      <c r="AA1516" s="125"/>
      <c r="AB1516" s="123"/>
      <c r="AC1516" s="123"/>
      <c r="AD1516" s="123"/>
      <c r="AE1516" s="123"/>
      <c r="AF1516" s="123"/>
      <c r="AG1516" s="123"/>
      <c r="AH1516" s="123"/>
      <c r="AI1516" s="123"/>
      <c r="AJ1516" s="123"/>
      <c r="AK1516" s="123"/>
      <c r="AL1516" s="123"/>
      <c r="AM1516" s="123"/>
      <c r="AN1516" s="123"/>
      <c r="AO1516" s="123"/>
      <c r="AP1516" s="123"/>
      <c r="AQ1516" s="123"/>
      <c r="AR1516" s="123"/>
      <c r="AS1516" s="123"/>
      <c r="AT1516" s="123"/>
      <c r="AU1516" s="123"/>
      <c r="AV1516" s="123"/>
      <c r="AW1516" s="123"/>
      <c r="AX1516" s="123"/>
      <c r="AY1516" s="123"/>
      <c r="AZ1516" s="123"/>
      <c r="BA1516" s="123"/>
      <c r="BB1516" s="123"/>
      <c r="BC1516" s="123"/>
      <c r="BD1516" s="123"/>
      <c r="BE1516" s="123"/>
      <c r="BF1516" s="123"/>
      <c r="BG1516" s="123"/>
      <c r="BH1516" s="123"/>
      <c r="BI1516" s="123"/>
      <c r="BJ1516" s="123"/>
      <c r="BK1516" s="123"/>
      <c r="BL1516" s="123"/>
      <c r="BM1516" s="123"/>
      <c r="BN1516" s="123"/>
      <c r="BO1516" s="123"/>
      <c r="BP1516" s="123"/>
      <c r="BQ1516" s="123"/>
      <c r="BR1516" s="123"/>
      <c r="BS1516" s="123"/>
      <c r="BT1516" s="123"/>
      <c r="BU1516" s="123"/>
      <c r="BV1516" s="123"/>
      <c r="BW1516" s="123"/>
      <c r="BX1516" s="123"/>
      <c r="BY1516" s="123"/>
      <c r="BZ1516" s="123"/>
      <c r="CA1516" s="123"/>
      <c r="CB1516" s="123"/>
      <c r="CC1516" s="123"/>
      <c r="CD1516" s="123"/>
      <c r="CE1516" s="123"/>
      <c r="CF1516" s="123"/>
      <c r="CG1516" s="123"/>
      <c r="CH1516" s="123"/>
      <c r="CI1516" s="123"/>
      <c r="CJ1516" s="123"/>
      <c r="CK1516" s="123"/>
      <c r="CL1516" s="123"/>
      <c r="CM1516" s="123"/>
      <c r="CN1516" s="123"/>
      <c r="CO1516" s="123"/>
      <c r="CP1516" s="123"/>
      <c r="CQ1516" s="123"/>
    </row>
    <row r="1517" spans="1:95" s="169" customFormat="1">
      <c r="A1517" s="164"/>
      <c r="B1517" s="165"/>
      <c r="C1517" s="166"/>
      <c r="D1517" s="168"/>
      <c r="E1517" s="168"/>
      <c r="F1517" s="123"/>
      <c r="G1517" s="124"/>
      <c r="H1517" s="124"/>
      <c r="I1517" s="124"/>
      <c r="J1517" s="124"/>
      <c r="K1517" s="124"/>
      <c r="L1517" s="124"/>
      <c r="M1517" s="124"/>
      <c r="N1517" s="124"/>
      <c r="O1517" s="124"/>
      <c r="P1517" s="124"/>
      <c r="Q1517" s="124"/>
      <c r="R1517" s="124"/>
      <c r="S1517" s="124"/>
      <c r="T1517" s="124"/>
      <c r="U1517" s="124"/>
      <c r="V1517" s="124"/>
      <c r="W1517" s="124"/>
      <c r="X1517" s="124"/>
      <c r="Y1517" s="124"/>
      <c r="Z1517" s="124"/>
      <c r="AA1517" s="125"/>
      <c r="AB1517" s="123"/>
      <c r="AC1517" s="123"/>
      <c r="AD1517" s="123"/>
      <c r="AE1517" s="123"/>
      <c r="AF1517" s="123"/>
      <c r="AG1517" s="123"/>
      <c r="AH1517" s="123"/>
      <c r="AI1517" s="123"/>
      <c r="AJ1517" s="123"/>
      <c r="AK1517" s="123"/>
      <c r="AL1517" s="123"/>
      <c r="AM1517" s="123"/>
      <c r="AN1517" s="123"/>
      <c r="AO1517" s="123"/>
      <c r="AP1517" s="123"/>
      <c r="AQ1517" s="123"/>
      <c r="AR1517" s="123"/>
      <c r="AS1517" s="123"/>
      <c r="AT1517" s="123"/>
      <c r="AU1517" s="123"/>
      <c r="AV1517" s="123"/>
      <c r="AW1517" s="123"/>
      <c r="AX1517" s="123"/>
      <c r="AY1517" s="123"/>
      <c r="AZ1517" s="123"/>
      <c r="BA1517" s="123"/>
      <c r="BB1517" s="123"/>
      <c r="BC1517" s="123"/>
      <c r="BD1517" s="123"/>
      <c r="BE1517" s="123"/>
      <c r="BF1517" s="123"/>
      <c r="BG1517" s="123"/>
      <c r="BH1517" s="123"/>
      <c r="BI1517" s="123"/>
      <c r="BJ1517" s="123"/>
      <c r="BK1517" s="123"/>
      <c r="BL1517" s="123"/>
      <c r="BM1517" s="123"/>
      <c r="BN1517" s="123"/>
      <c r="BO1517" s="123"/>
      <c r="BP1517" s="123"/>
      <c r="BQ1517" s="123"/>
      <c r="BR1517" s="123"/>
      <c r="BS1517" s="123"/>
      <c r="BT1517" s="123"/>
      <c r="BU1517" s="123"/>
      <c r="BV1517" s="123"/>
      <c r="BW1517" s="123"/>
      <c r="BX1517" s="123"/>
      <c r="BY1517" s="123"/>
      <c r="BZ1517" s="123"/>
      <c r="CA1517" s="123"/>
      <c r="CB1517" s="123"/>
      <c r="CC1517" s="123"/>
      <c r="CD1517" s="123"/>
      <c r="CE1517" s="123"/>
      <c r="CF1517" s="123"/>
      <c r="CG1517" s="123"/>
      <c r="CH1517" s="123"/>
      <c r="CI1517" s="123"/>
      <c r="CJ1517" s="123"/>
      <c r="CK1517" s="123"/>
      <c r="CL1517" s="123"/>
      <c r="CM1517" s="123"/>
      <c r="CN1517" s="123"/>
      <c r="CO1517" s="123"/>
      <c r="CP1517" s="123"/>
      <c r="CQ1517" s="123"/>
    </row>
    <row r="1518" spans="1:95" s="169" customFormat="1">
      <c r="A1518" s="164"/>
      <c r="B1518" s="165"/>
      <c r="C1518" s="166"/>
      <c r="D1518" s="168"/>
      <c r="E1518" s="168"/>
      <c r="F1518" s="123"/>
      <c r="G1518" s="124"/>
      <c r="H1518" s="124"/>
      <c r="I1518" s="124"/>
      <c r="J1518" s="124"/>
      <c r="K1518" s="124"/>
      <c r="L1518" s="124"/>
      <c r="M1518" s="124"/>
      <c r="N1518" s="124"/>
      <c r="O1518" s="124"/>
      <c r="P1518" s="124"/>
      <c r="Q1518" s="124"/>
      <c r="R1518" s="124"/>
      <c r="S1518" s="124"/>
      <c r="T1518" s="124"/>
      <c r="U1518" s="124"/>
      <c r="V1518" s="124"/>
      <c r="W1518" s="124"/>
      <c r="X1518" s="124"/>
      <c r="Y1518" s="124"/>
      <c r="Z1518" s="124"/>
      <c r="AA1518" s="125"/>
      <c r="AB1518" s="123"/>
      <c r="AC1518" s="123"/>
      <c r="AD1518" s="123"/>
      <c r="AE1518" s="123"/>
      <c r="AF1518" s="123"/>
      <c r="AG1518" s="123"/>
      <c r="AH1518" s="123"/>
      <c r="AI1518" s="123"/>
      <c r="AJ1518" s="123"/>
      <c r="AK1518" s="123"/>
      <c r="AL1518" s="123"/>
      <c r="AM1518" s="123"/>
      <c r="AN1518" s="123"/>
      <c r="AO1518" s="123"/>
      <c r="AP1518" s="123"/>
      <c r="AQ1518" s="123"/>
      <c r="AR1518" s="123"/>
      <c r="AS1518" s="123"/>
      <c r="AT1518" s="123"/>
      <c r="AU1518" s="123"/>
      <c r="AV1518" s="123"/>
      <c r="AW1518" s="123"/>
      <c r="AX1518" s="123"/>
      <c r="AY1518" s="123"/>
      <c r="AZ1518" s="123"/>
      <c r="BA1518" s="123"/>
      <c r="BB1518" s="123"/>
      <c r="BC1518" s="123"/>
      <c r="BD1518" s="123"/>
      <c r="BE1518" s="123"/>
      <c r="BF1518" s="123"/>
      <c r="BG1518" s="123"/>
      <c r="BH1518" s="123"/>
      <c r="BI1518" s="123"/>
      <c r="BJ1518" s="123"/>
      <c r="BK1518" s="123"/>
      <c r="BL1518" s="123"/>
      <c r="BM1518" s="123"/>
      <c r="BN1518" s="123"/>
      <c r="BO1518" s="123"/>
      <c r="BP1518" s="123"/>
      <c r="BQ1518" s="123"/>
      <c r="BR1518" s="123"/>
      <c r="BS1518" s="123"/>
      <c r="BT1518" s="123"/>
      <c r="BU1518" s="123"/>
      <c r="BV1518" s="123"/>
      <c r="BW1518" s="123"/>
      <c r="BX1518" s="123"/>
      <c r="BY1518" s="123"/>
      <c r="BZ1518" s="123"/>
      <c r="CA1518" s="123"/>
      <c r="CB1518" s="123"/>
      <c r="CC1518" s="123"/>
      <c r="CD1518" s="123"/>
      <c r="CE1518" s="123"/>
      <c r="CF1518" s="123"/>
      <c r="CG1518" s="123"/>
      <c r="CH1518" s="123"/>
      <c r="CI1518" s="123"/>
      <c r="CJ1518" s="123"/>
      <c r="CK1518" s="123"/>
      <c r="CL1518" s="123"/>
      <c r="CM1518" s="123"/>
      <c r="CN1518" s="123"/>
      <c r="CO1518" s="123"/>
      <c r="CP1518" s="123"/>
      <c r="CQ1518" s="123"/>
    </row>
    <row r="1519" spans="1:95" s="169" customFormat="1">
      <c r="A1519" s="164"/>
      <c r="B1519" s="165"/>
      <c r="C1519" s="166"/>
      <c r="D1519" s="168"/>
      <c r="E1519" s="168"/>
      <c r="F1519" s="123"/>
      <c r="G1519" s="124"/>
      <c r="H1519" s="124"/>
      <c r="I1519" s="124"/>
      <c r="J1519" s="124"/>
      <c r="K1519" s="124"/>
      <c r="L1519" s="124"/>
      <c r="M1519" s="124"/>
      <c r="N1519" s="124"/>
      <c r="O1519" s="124"/>
      <c r="P1519" s="124"/>
      <c r="Q1519" s="124"/>
      <c r="R1519" s="124"/>
      <c r="S1519" s="124"/>
      <c r="T1519" s="124"/>
      <c r="U1519" s="124"/>
      <c r="V1519" s="124"/>
      <c r="W1519" s="124"/>
      <c r="X1519" s="124"/>
      <c r="Y1519" s="124"/>
      <c r="Z1519" s="124"/>
      <c r="AA1519" s="125"/>
      <c r="AB1519" s="123"/>
      <c r="AC1519" s="123"/>
      <c r="AD1519" s="123"/>
      <c r="AE1519" s="123"/>
      <c r="AF1519" s="123"/>
      <c r="AG1519" s="123"/>
      <c r="AH1519" s="123"/>
      <c r="AI1519" s="123"/>
      <c r="AJ1519" s="123"/>
      <c r="AK1519" s="123"/>
      <c r="AL1519" s="123"/>
      <c r="AM1519" s="123"/>
      <c r="AN1519" s="123"/>
      <c r="AO1519" s="123"/>
      <c r="AP1519" s="123"/>
      <c r="AQ1519" s="123"/>
      <c r="AR1519" s="123"/>
      <c r="AS1519" s="123"/>
      <c r="AT1519" s="123"/>
      <c r="AU1519" s="123"/>
      <c r="AV1519" s="123"/>
      <c r="AW1519" s="123"/>
      <c r="AX1519" s="123"/>
      <c r="AY1519" s="123"/>
      <c r="AZ1519" s="123"/>
      <c r="BA1519" s="123"/>
      <c r="BB1519" s="123"/>
      <c r="BC1519" s="123"/>
      <c r="BD1519" s="123"/>
      <c r="BE1519" s="123"/>
      <c r="BF1519" s="123"/>
      <c r="BG1519" s="123"/>
      <c r="BH1519" s="123"/>
      <c r="BI1519" s="123"/>
      <c r="BJ1519" s="123"/>
      <c r="BK1519" s="123"/>
      <c r="BL1519" s="123"/>
      <c r="BM1519" s="123"/>
      <c r="BN1519" s="123"/>
      <c r="BO1519" s="123"/>
      <c r="BP1519" s="123"/>
      <c r="BQ1519" s="123"/>
      <c r="BR1519" s="123"/>
      <c r="BS1519" s="123"/>
      <c r="BT1519" s="123"/>
      <c r="BU1519" s="123"/>
      <c r="BV1519" s="123"/>
      <c r="BW1519" s="123"/>
      <c r="BX1519" s="123"/>
      <c r="BY1519" s="123"/>
      <c r="BZ1519" s="123"/>
      <c r="CA1519" s="123"/>
      <c r="CB1519" s="123"/>
      <c r="CC1519" s="123"/>
      <c r="CD1519" s="123"/>
      <c r="CE1519" s="123"/>
      <c r="CF1519" s="123"/>
      <c r="CG1519" s="123"/>
      <c r="CH1519" s="123"/>
      <c r="CI1519" s="123"/>
      <c r="CJ1519" s="123"/>
      <c r="CK1519" s="123"/>
      <c r="CL1519" s="123"/>
      <c r="CM1519" s="123"/>
      <c r="CN1519" s="123"/>
      <c r="CO1519" s="123"/>
      <c r="CP1519" s="123"/>
      <c r="CQ1519" s="123"/>
    </row>
    <row r="1520" spans="1:95" s="169" customFormat="1">
      <c r="A1520" s="164"/>
      <c r="B1520" s="165"/>
      <c r="C1520" s="166"/>
      <c r="D1520" s="168"/>
      <c r="E1520" s="168"/>
      <c r="F1520" s="123"/>
      <c r="G1520" s="124"/>
      <c r="H1520" s="124"/>
      <c r="I1520" s="124"/>
      <c r="J1520" s="124"/>
      <c r="K1520" s="124"/>
      <c r="L1520" s="124"/>
      <c r="M1520" s="124"/>
      <c r="N1520" s="124"/>
      <c r="O1520" s="124"/>
      <c r="P1520" s="124"/>
      <c r="Q1520" s="124"/>
      <c r="R1520" s="124"/>
      <c r="S1520" s="124"/>
      <c r="T1520" s="124"/>
      <c r="U1520" s="124"/>
      <c r="V1520" s="124"/>
      <c r="W1520" s="124"/>
      <c r="X1520" s="124"/>
      <c r="Y1520" s="124"/>
      <c r="Z1520" s="124"/>
      <c r="AA1520" s="125"/>
      <c r="AB1520" s="123"/>
      <c r="AC1520" s="123"/>
      <c r="AD1520" s="123"/>
      <c r="AE1520" s="123"/>
      <c r="AF1520" s="123"/>
      <c r="AG1520" s="123"/>
      <c r="AH1520" s="123"/>
      <c r="AI1520" s="123"/>
      <c r="AJ1520" s="123"/>
      <c r="AK1520" s="123"/>
      <c r="AL1520" s="123"/>
      <c r="AM1520" s="123"/>
      <c r="AN1520" s="123"/>
      <c r="AO1520" s="123"/>
      <c r="AP1520" s="123"/>
      <c r="AQ1520" s="123"/>
      <c r="AR1520" s="123"/>
      <c r="AS1520" s="123"/>
      <c r="AT1520" s="123"/>
      <c r="AU1520" s="123"/>
      <c r="AV1520" s="123"/>
      <c r="AW1520" s="123"/>
      <c r="AX1520" s="123"/>
      <c r="AY1520" s="123"/>
      <c r="AZ1520" s="123"/>
      <c r="BA1520" s="123"/>
      <c r="BB1520" s="123"/>
      <c r="BC1520" s="123"/>
      <c r="BD1520" s="123"/>
      <c r="BE1520" s="123"/>
      <c r="BF1520" s="123"/>
      <c r="BG1520" s="123"/>
      <c r="BH1520" s="123"/>
      <c r="BI1520" s="123"/>
      <c r="BJ1520" s="123"/>
      <c r="BK1520" s="123"/>
      <c r="BL1520" s="123"/>
      <c r="BM1520" s="123"/>
      <c r="BN1520" s="123"/>
      <c r="BO1520" s="123"/>
      <c r="BP1520" s="123"/>
      <c r="BQ1520" s="123"/>
      <c r="BR1520" s="123"/>
      <c r="BS1520" s="123"/>
      <c r="BT1520" s="123"/>
      <c r="BU1520" s="123"/>
      <c r="BV1520" s="123"/>
      <c r="BW1520" s="123"/>
      <c r="BX1520" s="123"/>
      <c r="BY1520" s="123"/>
      <c r="BZ1520" s="123"/>
      <c r="CA1520" s="123"/>
      <c r="CB1520" s="123"/>
      <c r="CC1520" s="123"/>
      <c r="CD1520" s="123"/>
      <c r="CE1520" s="123"/>
      <c r="CF1520" s="123"/>
      <c r="CG1520" s="123"/>
      <c r="CH1520" s="123"/>
      <c r="CI1520" s="123"/>
      <c r="CJ1520" s="123"/>
      <c r="CK1520" s="123"/>
      <c r="CL1520" s="123"/>
      <c r="CM1520" s="123"/>
      <c r="CN1520" s="123"/>
      <c r="CO1520" s="123"/>
      <c r="CP1520" s="123"/>
      <c r="CQ1520" s="123"/>
    </row>
    <row r="1521" spans="1:95" s="169" customFormat="1">
      <c r="A1521" s="164"/>
      <c r="B1521" s="165"/>
      <c r="C1521" s="166"/>
      <c r="D1521" s="168"/>
      <c r="E1521" s="168"/>
      <c r="F1521" s="123"/>
      <c r="G1521" s="124"/>
      <c r="H1521" s="124"/>
      <c r="I1521" s="124"/>
      <c r="J1521" s="124"/>
      <c r="K1521" s="124"/>
      <c r="L1521" s="124"/>
      <c r="M1521" s="124"/>
      <c r="N1521" s="124"/>
      <c r="O1521" s="124"/>
      <c r="P1521" s="124"/>
      <c r="Q1521" s="124"/>
      <c r="R1521" s="124"/>
      <c r="S1521" s="124"/>
      <c r="T1521" s="124"/>
      <c r="U1521" s="124"/>
      <c r="V1521" s="124"/>
      <c r="W1521" s="124"/>
      <c r="X1521" s="124"/>
      <c r="Y1521" s="124"/>
      <c r="Z1521" s="124"/>
      <c r="AA1521" s="125"/>
      <c r="AB1521" s="123"/>
      <c r="AC1521" s="123"/>
      <c r="AD1521" s="123"/>
      <c r="AE1521" s="123"/>
      <c r="AF1521" s="123"/>
      <c r="AG1521" s="123"/>
      <c r="AH1521" s="123"/>
      <c r="AI1521" s="123"/>
      <c r="AJ1521" s="123"/>
      <c r="AK1521" s="123"/>
      <c r="AL1521" s="123"/>
      <c r="AM1521" s="123"/>
      <c r="AN1521" s="123"/>
      <c r="AO1521" s="123"/>
      <c r="AP1521" s="123"/>
      <c r="AQ1521" s="123"/>
      <c r="AR1521" s="123"/>
      <c r="AS1521" s="123"/>
      <c r="AT1521" s="123"/>
      <c r="AU1521" s="123"/>
      <c r="AV1521" s="123"/>
      <c r="AW1521" s="123"/>
      <c r="AX1521" s="123"/>
      <c r="AY1521" s="123"/>
      <c r="AZ1521" s="123"/>
      <c r="BA1521" s="123"/>
      <c r="BB1521" s="123"/>
      <c r="BC1521" s="123"/>
      <c r="BD1521" s="123"/>
      <c r="BE1521" s="123"/>
      <c r="BF1521" s="123"/>
      <c r="BG1521" s="123"/>
      <c r="BH1521" s="123"/>
      <c r="BI1521" s="123"/>
      <c r="BJ1521" s="123"/>
      <c r="BK1521" s="123"/>
      <c r="BL1521" s="123"/>
      <c r="BM1521" s="123"/>
      <c r="BN1521" s="123"/>
      <c r="BO1521" s="123"/>
      <c r="BP1521" s="123"/>
      <c r="BQ1521" s="123"/>
      <c r="BR1521" s="123"/>
      <c r="BS1521" s="123"/>
      <c r="BT1521" s="123"/>
      <c r="BU1521" s="123"/>
      <c r="BV1521" s="123"/>
      <c r="BW1521" s="123"/>
      <c r="BX1521" s="123"/>
      <c r="BY1521" s="123"/>
      <c r="BZ1521" s="123"/>
      <c r="CA1521" s="123"/>
      <c r="CB1521" s="123"/>
      <c r="CC1521" s="123"/>
      <c r="CD1521" s="123"/>
      <c r="CE1521" s="123"/>
      <c r="CF1521" s="123"/>
      <c r="CG1521" s="123"/>
      <c r="CH1521" s="123"/>
      <c r="CI1521" s="123"/>
      <c r="CJ1521" s="123"/>
      <c r="CK1521" s="123"/>
      <c r="CL1521" s="123"/>
      <c r="CM1521" s="123"/>
      <c r="CN1521" s="123"/>
      <c r="CO1521" s="123"/>
      <c r="CP1521" s="123"/>
      <c r="CQ1521" s="123"/>
    </row>
    <row r="1522" spans="1:95" s="169" customFormat="1">
      <c r="A1522" s="164"/>
      <c r="B1522" s="165"/>
      <c r="C1522" s="166"/>
      <c r="D1522" s="168"/>
      <c r="E1522" s="168"/>
      <c r="F1522" s="123"/>
      <c r="G1522" s="124"/>
      <c r="H1522" s="124"/>
      <c r="I1522" s="124"/>
      <c r="J1522" s="124"/>
      <c r="K1522" s="124"/>
      <c r="L1522" s="124"/>
      <c r="M1522" s="124"/>
      <c r="N1522" s="124"/>
      <c r="O1522" s="124"/>
      <c r="P1522" s="124"/>
      <c r="Q1522" s="124"/>
      <c r="R1522" s="124"/>
      <c r="S1522" s="124"/>
      <c r="T1522" s="124"/>
      <c r="U1522" s="124"/>
      <c r="V1522" s="124"/>
      <c r="W1522" s="124"/>
      <c r="X1522" s="124"/>
      <c r="Y1522" s="124"/>
      <c r="Z1522" s="124"/>
      <c r="AA1522" s="125"/>
      <c r="AB1522" s="123"/>
      <c r="AC1522" s="123"/>
      <c r="AD1522" s="123"/>
      <c r="AE1522" s="123"/>
      <c r="AF1522" s="123"/>
      <c r="AG1522" s="123"/>
      <c r="AH1522" s="123"/>
      <c r="AI1522" s="123"/>
      <c r="AJ1522" s="123"/>
      <c r="AK1522" s="123"/>
      <c r="AL1522" s="123"/>
      <c r="AM1522" s="123"/>
      <c r="AN1522" s="123"/>
      <c r="AO1522" s="123"/>
      <c r="AP1522" s="123"/>
      <c r="AQ1522" s="123"/>
      <c r="AR1522" s="123"/>
      <c r="AS1522" s="123"/>
      <c r="AT1522" s="123"/>
      <c r="AU1522" s="123"/>
      <c r="AV1522" s="123"/>
      <c r="AW1522" s="123"/>
      <c r="AX1522" s="123"/>
      <c r="AY1522" s="123"/>
      <c r="AZ1522" s="123"/>
      <c r="BA1522" s="123"/>
      <c r="BB1522" s="123"/>
      <c r="BC1522" s="123"/>
      <c r="BD1522" s="123"/>
      <c r="BE1522" s="123"/>
      <c r="BF1522" s="123"/>
      <c r="BG1522" s="123"/>
      <c r="BH1522" s="123"/>
      <c r="BI1522" s="123"/>
      <c r="BJ1522" s="123"/>
      <c r="BK1522" s="123"/>
      <c r="BL1522" s="123"/>
      <c r="BM1522" s="123"/>
      <c r="BN1522" s="123"/>
      <c r="BO1522" s="123"/>
      <c r="BP1522" s="123"/>
      <c r="BQ1522" s="123"/>
      <c r="BR1522" s="123"/>
      <c r="BS1522" s="123"/>
      <c r="BT1522" s="123"/>
      <c r="BU1522" s="123"/>
      <c r="BV1522" s="123"/>
      <c r="BW1522" s="123"/>
      <c r="BX1522" s="123"/>
      <c r="BY1522" s="123"/>
      <c r="BZ1522" s="123"/>
      <c r="CA1522" s="123"/>
      <c r="CB1522" s="123"/>
      <c r="CC1522" s="123"/>
      <c r="CD1522" s="123"/>
      <c r="CE1522" s="123"/>
      <c r="CF1522" s="123"/>
      <c r="CG1522" s="123"/>
      <c r="CH1522" s="123"/>
      <c r="CI1522" s="123"/>
      <c r="CJ1522" s="123"/>
      <c r="CK1522" s="123"/>
      <c r="CL1522" s="123"/>
      <c r="CM1522" s="123"/>
      <c r="CN1522" s="123"/>
      <c r="CO1522" s="123"/>
      <c r="CP1522" s="123"/>
      <c r="CQ1522" s="123"/>
    </row>
    <row r="1523" spans="1:95" s="169" customFormat="1">
      <c r="A1523" s="164"/>
      <c r="B1523" s="165"/>
      <c r="C1523" s="166"/>
      <c r="D1523" s="168"/>
      <c r="E1523" s="168"/>
      <c r="F1523" s="123"/>
      <c r="G1523" s="124"/>
      <c r="H1523" s="124"/>
      <c r="I1523" s="124"/>
      <c r="J1523" s="124"/>
      <c r="K1523" s="124"/>
      <c r="L1523" s="124"/>
      <c r="M1523" s="124"/>
      <c r="N1523" s="124"/>
      <c r="O1523" s="124"/>
      <c r="P1523" s="124"/>
      <c r="Q1523" s="124"/>
      <c r="R1523" s="124"/>
      <c r="S1523" s="124"/>
      <c r="T1523" s="124"/>
      <c r="U1523" s="124"/>
      <c r="V1523" s="124"/>
      <c r="W1523" s="124"/>
      <c r="X1523" s="124"/>
      <c r="Y1523" s="124"/>
      <c r="Z1523" s="124"/>
      <c r="AA1523" s="125"/>
      <c r="AB1523" s="123"/>
      <c r="AC1523" s="123"/>
      <c r="AD1523" s="123"/>
      <c r="AE1523" s="123"/>
      <c r="AF1523" s="123"/>
      <c r="AG1523" s="123"/>
      <c r="AH1523" s="123"/>
      <c r="AI1523" s="123"/>
      <c r="AJ1523" s="123"/>
      <c r="AK1523" s="123"/>
      <c r="AL1523" s="123"/>
      <c r="AM1523" s="123"/>
      <c r="AN1523" s="123"/>
      <c r="AO1523" s="123"/>
      <c r="AP1523" s="123"/>
      <c r="AQ1523" s="123"/>
      <c r="AR1523" s="123"/>
      <c r="AS1523" s="123"/>
      <c r="AT1523" s="123"/>
      <c r="AU1523" s="123"/>
      <c r="AV1523" s="123"/>
      <c r="AW1523" s="123"/>
      <c r="AX1523" s="123"/>
      <c r="AY1523" s="123"/>
      <c r="AZ1523" s="123"/>
      <c r="BA1523" s="123"/>
      <c r="BB1523" s="123"/>
      <c r="BC1523" s="123"/>
      <c r="BD1523" s="123"/>
      <c r="BE1523" s="123"/>
      <c r="BF1523" s="123"/>
      <c r="BG1523" s="123"/>
      <c r="BH1523" s="123"/>
      <c r="BI1523" s="123"/>
      <c r="BJ1523" s="123"/>
      <c r="BK1523" s="123"/>
      <c r="BL1523" s="123"/>
      <c r="BM1523" s="123"/>
      <c r="BN1523" s="123"/>
      <c r="BO1523" s="123"/>
      <c r="BP1523" s="123"/>
      <c r="BQ1523" s="123"/>
      <c r="BR1523" s="123"/>
      <c r="BS1523" s="123"/>
      <c r="BT1523" s="123"/>
      <c r="BU1523" s="123"/>
      <c r="BV1523" s="123"/>
      <c r="BW1523" s="123"/>
      <c r="BX1523" s="123"/>
      <c r="BY1523" s="123"/>
      <c r="BZ1523" s="123"/>
      <c r="CA1523" s="123"/>
      <c r="CB1523" s="123"/>
      <c r="CC1523" s="123"/>
      <c r="CD1523" s="123"/>
      <c r="CE1523" s="123"/>
      <c r="CF1523" s="123"/>
      <c r="CG1523" s="123"/>
      <c r="CH1523" s="123"/>
      <c r="CI1523" s="123"/>
      <c r="CJ1523" s="123"/>
      <c r="CK1523" s="123"/>
      <c r="CL1523" s="123"/>
      <c r="CM1523" s="123"/>
      <c r="CN1523" s="123"/>
      <c r="CO1523" s="123"/>
      <c r="CP1523" s="123"/>
      <c r="CQ1523" s="123"/>
    </row>
    <row r="1524" spans="1:95">
      <c r="A1524" s="164"/>
      <c r="B1524" s="165"/>
      <c r="C1524" s="166"/>
    </row>
  </sheetData>
  <mergeCells count="236">
    <mergeCell ref="D3:E3"/>
    <mergeCell ref="A5:E5"/>
    <mergeCell ref="A7:A11"/>
    <mergeCell ref="B7:B11"/>
    <mergeCell ref="C7:C11"/>
    <mergeCell ref="D7:E7"/>
    <mergeCell ref="D8:D11"/>
    <mergeCell ref="E8:E11"/>
    <mergeCell ref="A41:E41"/>
    <mergeCell ref="A56:E56"/>
    <mergeCell ref="A63:E63"/>
    <mergeCell ref="A77:E77"/>
    <mergeCell ref="A82:E82"/>
    <mergeCell ref="A93:E93"/>
    <mergeCell ref="K8:P8"/>
    <mergeCell ref="A12:E12"/>
    <mergeCell ref="A17:E17"/>
    <mergeCell ref="A23:E23"/>
    <mergeCell ref="A36:E36"/>
    <mergeCell ref="A37:E37"/>
    <mergeCell ref="A135:E135"/>
    <mergeCell ref="A146:E146"/>
    <mergeCell ref="A164:E164"/>
    <mergeCell ref="A173:E173"/>
    <mergeCell ref="A176:E176"/>
    <mergeCell ref="A182:E182"/>
    <mergeCell ref="A101:E101"/>
    <mergeCell ref="A109:E109"/>
    <mergeCell ref="A110:E110"/>
    <mergeCell ref="A118:E118"/>
    <mergeCell ref="A120:E120"/>
    <mergeCell ref="A134:E134"/>
    <mergeCell ref="A233:E233"/>
    <mergeCell ref="A236:E236"/>
    <mergeCell ref="A241:E241"/>
    <mergeCell ref="A243:E243"/>
    <mergeCell ref="A245:E245"/>
    <mergeCell ref="A247:E247"/>
    <mergeCell ref="A188:E188"/>
    <mergeCell ref="A191:E191"/>
    <mergeCell ref="A198:E198"/>
    <mergeCell ref="A206:E206"/>
    <mergeCell ref="A230:E230"/>
    <mergeCell ref="A231:E231"/>
    <mergeCell ref="A263:E263"/>
    <mergeCell ref="A265:E265"/>
    <mergeCell ref="A267:E267"/>
    <mergeCell ref="A269:E269"/>
    <mergeCell ref="A273:E273"/>
    <mergeCell ref="A274:E274"/>
    <mergeCell ref="A249:E249"/>
    <mergeCell ref="A252:E252"/>
    <mergeCell ref="A254:E254"/>
    <mergeCell ref="A257:E257"/>
    <mergeCell ref="A259:E259"/>
    <mergeCell ref="A261:E261"/>
    <mergeCell ref="A299:E299"/>
    <mergeCell ref="A301:E301"/>
    <mergeCell ref="A303:E303"/>
    <mergeCell ref="A305:E305"/>
    <mergeCell ref="A307:E307"/>
    <mergeCell ref="A312:E312"/>
    <mergeCell ref="A275:E275"/>
    <mergeCell ref="A278:E278"/>
    <mergeCell ref="A284:E284"/>
    <mergeCell ref="A291:E291"/>
    <mergeCell ref="A294:E294"/>
    <mergeCell ref="A297:E297"/>
    <mergeCell ref="A335:E335"/>
    <mergeCell ref="A337:E337"/>
    <mergeCell ref="A339:E339"/>
    <mergeCell ref="A341:E341"/>
    <mergeCell ref="A351:E351"/>
    <mergeCell ref="A356:E356"/>
    <mergeCell ref="A315:E315"/>
    <mergeCell ref="A318:E318"/>
    <mergeCell ref="A321:E321"/>
    <mergeCell ref="A327:E327"/>
    <mergeCell ref="A330:E330"/>
    <mergeCell ref="A333:E333"/>
    <mergeCell ref="A372:E372"/>
    <mergeCell ref="A380:E380"/>
    <mergeCell ref="A383:E383"/>
    <mergeCell ref="A386:E386"/>
    <mergeCell ref="A389:E389"/>
    <mergeCell ref="A391:E391"/>
    <mergeCell ref="A358:E358"/>
    <mergeCell ref="A362:E362"/>
    <mergeCell ref="A364:E364"/>
    <mergeCell ref="A366:E366"/>
    <mergeCell ref="A368:E368"/>
    <mergeCell ref="A369:E369"/>
    <mergeCell ref="A427:E427"/>
    <mergeCell ref="A433:E433"/>
    <mergeCell ref="A438:E438"/>
    <mergeCell ref="A443:E443"/>
    <mergeCell ref="A446:E446"/>
    <mergeCell ref="A448:E448"/>
    <mergeCell ref="A399:E399"/>
    <mergeCell ref="A401:E401"/>
    <mergeCell ref="A402:E402"/>
    <mergeCell ref="A413:E413"/>
    <mergeCell ref="A415:E415"/>
    <mergeCell ref="A419:E419"/>
    <mergeCell ref="A478:E478"/>
    <mergeCell ref="A480:E480"/>
    <mergeCell ref="A484:E484"/>
    <mergeCell ref="A486:E486"/>
    <mergeCell ref="A488:E488"/>
    <mergeCell ref="A490:E490"/>
    <mergeCell ref="A451:E451"/>
    <mergeCell ref="A455:E455"/>
    <mergeCell ref="A459:E459"/>
    <mergeCell ref="A462:E462"/>
    <mergeCell ref="A469:E469"/>
    <mergeCell ref="A475:E475"/>
    <mergeCell ref="A521:E521"/>
    <mergeCell ref="A525:E525"/>
    <mergeCell ref="A527:E527"/>
    <mergeCell ref="A529:E529"/>
    <mergeCell ref="A531:E531"/>
    <mergeCell ref="A533:E533"/>
    <mergeCell ref="A493:E493"/>
    <mergeCell ref="A496:E496"/>
    <mergeCell ref="A501:E501"/>
    <mergeCell ref="A514:E514"/>
    <mergeCell ref="A517:E517"/>
    <mergeCell ref="A519:E519"/>
    <mergeCell ref="A577:E577"/>
    <mergeCell ref="A578:E578"/>
    <mergeCell ref="A589:E589"/>
    <mergeCell ref="A596:E596"/>
    <mergeCell ref="A598:E598"/>
    <mergeCell ref="A604:E604"/>
    <mergeCell ref="A535:E535"/>
    <mergeCell ref="A537:E537"/>
    <mergeCell ref="A556:E556"/>
    <mergeCell ref="A560:E560"/>
    <mergeCell ref="A569:E569"/>
    <mergeCell ref="A574:E574"/>
    <mergeCell ref="A653:E653"/>
    <mergeCell ref="A658:E658"/>
    <mergeCell ref="A663:E663"/>
    <mergeCell ref="A678:E678"/>
    <mergeCell ref="A683:E683"/>
    <mergeCell ref="A690:E690"/>
    <mergeCell ref="A615:E615"/>
    <mergeCell ref="A618:E618"/>
    <mergeCell ref="B619:E619"/>
    <mergeCell ref="A628:E628"/>
    <mergeCell ref="A635:E635"/>
    <mergeCell ref="A649:E649"/>
    <mergeCell ref="A881:E881"/>
    <mergeCell ref="A884:E884"/>
    <mergeCell ref="A887:E887"/>
    <mergeCell ref="A892:E892"/>
    <mergeCell ref="A895:E895"/>
    <mergeCell ref="A898:E898"/>
    <mergeCell ref="A695:E695"/>
    <mergeCell ref="A700:E700"/>
    <mergeCell ref="A701:E701"/>
    <mergeCell ref="A811:E811"/>
    <mergeCell ref="A835:E835"/>
    <mergeCell ref="A853:E853"/>
    <mergeCell ref="A961:E961"/>
    <mergeCell ref="A967:E967"/>
    <mergeCell ref="A975:E975"/>
    <mergeCell ref="A977:E977"/>
    <mergeCell ref="A1087:E1087"/>
    <mergeCell ref="A1102:E1102"/>
    <mergeCell ref="A908:E908"/>
    <mergeCell ref="A920:E920"/>
    <mergeCell ref="A925:E925"/>
    <mergeCell ref="A935:E935"/>
    <mergeCell ref="A950:E950"/>
    <mergeCell ref="A956:E956"/>
    <mergeCell ref="A1192:E1192"/>
    <mergeCell ref="A1198:E1198"/>
    <mergeCell ref="A1204:E1204"/>
    <mergeCell ref="A1221:E1221"/>
    <mergeCell ref="A1223:E1223"/>
    <mergeCell ref="A1230:E1230"/>
    <mergeCell ref="A1103:E1103"/>
    <mergeCell ref="A1123:E1123"/>
    <mergeCell ref="A1146:E1146"/>
    <mergeCell ref="A1171:E1171"/>
    <mergeCell ref="A1188:E1188"/>
    <mergeCell ref="A1190:E1190"/>
    <mergeCell ref="A1267:E1267"/>
    <mergeCell ref="A1269:E1269"/>
    <mergeCell ref="A1274:E1274"/>
    <mergeCell ref="A1276:E1276"/>
    <mergeCell ref="A1281:E1281"/>
    <mergeCell ref="A1283:E1283"/>
    <mergeCell ref="A1238:E1238"/>
    <mergeCell ref="A1242:E1242"/>
    <mergeCell ref="A1252:E1252"/>
    <mergeCell ref="A1253:E1253"/>
    <mergeCell ref="A1264:E1264"/>
    <mergeCell ref="A1265:E1265"/>
    <mergeCell ref="A1306:E1306"/>
    <mergeCell ref="A1308:E1308"/>
    <mergeCell ref="A1309:E1309"/>
    <mergeCell ref="A1311:E1311"/>
    <mergeCell ref="A1314:E1314"/>
    <mergeCell ref="A1317:E1317"/>
    <mergeCell ref="A1288:E1288"/>
    <mergeCell ref="A1294:E1294"/>
    <mergeCell ref="A1295:E1295"/>
    <mergeCell ref="A1297:E1297"/>
    <mergeCell ref="A1302:E1302"/>
    <mergeCell ref="A1304:E1304"/>
    <mergeCell ref="A1355:E1355"/>
    <mergeCell ref="A1360:E1360"/>
    <mergeCell ref="A1362:E1362"/>
    <mergeCell ref="A1364:E1364"/>
    <mergeCell ref="A1365:E1365"/>
    <mergeCell ref="A1400:E1400"/>
    <mergeCell ref="A1322:E1322"/>
    <mergeCell ref="A1323:E1323"/>
    <mergeCell ref="A1329:E1329"/>
    <mergeCell ref="A1338:E1338"/>
    <mergeCell ref="A1344:E1344"/>
    <mergeCell ref="A1349:E1349"/>
    <mergeCell ref="A1437:E1437"/>
    <mergeCell ref="A1440:E1440"/>
    <mergeCell ref="A1445:E1445"/>
    <mergeCell ref="A1454:E1454"/>
    <mergeCell ref="A1459:E1461"/>
    <mergeCell ref="A1463:E1465"/>
    <mergeCell ref="A1404:E1404"/>
    <mergeCell ref="A1411:E1411"/>
    <mergeCell ref="A1421:E1421"/>
    <mergeCell ref="A1426:E1426"/>
    <mergeCell ref="A1427:E1427"/>
    <mergeCell ref="A1434:E1434"/>
  </mergeCells>
  <printOptions horizontalCentered="1" verticalCentered="1"/>
  <pageMargins left="0.23622047244094491" right="0.23622047244094491" top="0.74803149606299213" bottom="0.74803149606299213" header="0.31496062992125984" footer="0.31496062992125984"/>
  <pageSetup paperSize="9" scale="60" fitToHeight="0"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I165"/>
  <sheetViews>
    <sheetView view="pageBreakPreview" zoomScale="60" workbookViewId="0">
      <selection activeCell="B4" sqref="B4"/>
    </sheetView>
  </sheetViews>
  <sheetFormatPr defaultRowHeight="18.75"/>
  <cols>
    <col min="1" max="1" width="14.5703125" style="204" bestFit="1" customWidth="1"/>
    <col min="2" max="2" width="68.42578125" style="188" customWidth="1"/>
    <col min="3" max="3" width="19.5703125" style="205" customWidth="1"/>
    <col min="4" max="4" width="9.140625" style="171"/>
    <col min="5" max="5" width="38.28515625" customWidth="1"/>
  </cols>
  <sheetData>
    <row r="1" spans="1:4" ht="17.25" customHeight="1">
      <c r="A1" s="170"/>
      <c r="B1" s="403" t="s">
        <v>3878</v>
      </c>
      <c r="C1" s="403"/>
    </row>
    <row r="2" spans="1:4" ht="18" customHeight="1">
      <c r="A2" s="170"/>
      <c r="B2" s="403" t="s">
        <v>3879</v>
      </c>
      <c r="C2" s="403"/>
    </row>
    <row r="3" spans="1:4" ht="15.75" customHeight="1">
      <c r="A3" s="170"/>
      <c r="B3" s="403" t="s">
        <v>1050</v>
      </c>
      <c r="C3" s="403"/>
    </row>
    <row r="5" spans="1:4" ht="18.75" customHeight="1">
      <c r="A5" s="404" t="s">
        <v>3880</v>
      </c>
      <c r="B5" s="404"/>
      <c r="C5" s="404"/>
    </row>
    <row r="6" spans="1:4" ht="18.75" customHeight="1">
      <c r="A6" s="404"/>
      <c r="B6" s="404"/>
      <c r="C6" s="404"/>
    </row>
    <row r="8" spans="1:4" s="174" customFormat="1">
      <c r="A8" s="172" t="s">
        <v>5</v>
      </c>
      <c r="B8" s="172" t="s">
        <v>1056</v>
      </c>
      <c r="C8" s="173" t="s">
        <v>7</v>
      </c>
      <c r="D8" s="171"/>
    </row>
    <row r="9" spans="1:4" s="174" customFormat="1">
      <c r="A9" s="172">
        <v>14001</v>
      </c>
      <c r="B9" s="175" t="s">
        <v>3881</v>
      </c>
      <c r="C9" s="173">
        <v>460</v>
      </c>
      <c r="D9" s="171"/>
    </row>
    <row r="10" spans="1:4" s="174" customFormat="1">
      <c r="A10" s="172">
        <v>14002</v>
      </c>
      <c r="B10" s="175" t="s">
        <v>3882</v>
      </c>
      <c r="C10" s="173">
        <v>260</v>
      </c>
      <c r="D10" s="171"/>
    </row>
    <row r="11" spans="1:4" s="174" customFormat="1">
      <c r="A11" s="172">
        <v>14003</v>
      </c>
      <c r="B11" s="175" t="s">
        <v>3883</v>
      </c>
      <c r="C11" s="173">
        <v>2390</v>
      </c>
      <c r="D11" s="171"/>
    </row>
    <row r="12" spans="1:4" s="174" customFormat="1" ht="37.5">
      <c r="A12" s="172">
        <v>14004</v>
      </c>
      <c r="B12" s="175" t="s">
        <v>3884</v>
      </c>
      <c r="C12" s="173">
        <v>2400</v>
      </c>
      <c r="D12" s="171"/>
    </row>
    <row r="13" spans="1:4" s="174" customFormat="1" ht="37.5">
      <c r="A13" s="172">
        <v>14005</v>
      </c>
      <c r="B13" s="175" t="s">
        <v>3885</v>
      </c>
      <c r="C13" s="173">
        <v>2830</v>
      </c>
      <c r="D13" s="171"/>
    </row>
    <row r="14" spans="1:4" s="174" customFormat="1">
      <c r="A14" s="172">
        <v>14006</v>
      </c>
      <c r="B14" s="175" t="s">
        <v>3886</v>
      </c>
      <c r="C14" s="173">
        <v>1995</v>
      </c>
      <c r="D14" s="171"/>
    </row>
    <row r="15" spans="1:4" s="174" customFormat="1" ht="37.5">
      <c r="A15" s="172">
        <v>14007</v>
      </c>
      <c r="B15" s="175" t="s">
        <v>3887</v>
      </c>
      <c r="C15" s="173">
        <v>2455</v>
      </c>
      <c r="D15" s="171"/>
    </row>
    <row r="16" spans="1:4" s="174" customFormat="1" ht="37.5">
      <c r="A16" s="172">
        <v>14008</v>
      </c>
      <c r="B16" s="175" t="s">
        <v>3888</v>
      </c>
      <c r="C16" s="173">
        <v>2495</v>
      </c>
      <c r="D16" s="171"/>
    </row>
    <row r="17" spans="1:4" s="174" customFormat="1">
      <c r="A17" s="172">
        <v>14009</v>
      </c>
      <c r="B17" s="175" t="s">
        <v>3889</v>
      </c>
      <c r="C17" s="173">
        <v>2915</v>
      </c>
      <c r="D17" s="171"/>
    </row>
    <row r="18" spans="1:4" s="174" customFormat="1">
      <c r="A18" s="172">
        <v>14010</v>
      </c>
      <c r="B18" s="175" t="s">
        <v>3890</v>
      </c>
      <c r="C18" s="173" t="s">
        <v>3891</v>
      </c>
      <c r="D18" s="171"/>
    </row>
    <row r="19" spans="1:4" s="174" customFormat="1">
      <c r="A19" s="172">
        <v>14011</v>
      </c>
      <c r="B19" s="175" t="s">
        <v>3892</v>
      </c>
      <c r="C19" s="173">
        <v>1030</v>
      </c>
      <c r="D19" s="171"/>
    </row>
    <row r="20" spans="1:4" s="174" customFormat="1">
      <c r="A20" s="172">
        <v>14012</v>
      </c>
      <c r="B20" s="175" t="s">
        <v>3893</v>
      </c>
      <c r="C20" s="173">
        <v>1225</v>
      </c>
      <c r="D20" s="171"/>
    </row>
    <row r="21" spans="1:4" s="174" customFormat="1">
      <c r="A21" s="172">
        <v>14013</v>
      </c>
      <c r="B21" s="175" t="s">
        <v>3894</v>
      </c>
      <c r="C21" s="173">
        <v>1120</v>
      </c>
      <c r="D21" s="171"/>
    </row>
    <row r="22" spans="1:4" s="174" customFormat="1">
      <c r="A22" s="172">
        <v>14014</v>
      </c>
      <c r="B22" s="175" t="s">
        <v>3895</v>
      </c>
      <c r="C22" s="173">
        <v>355</v>
      </c>
      <c r="D22" s="171"/>
    </row>
    <row r="23" spans="1:4" s="174" customFormat="1" ht="37.5">
      <c r="A23" s="172">
        <v>14015</v>
      </c>
      <c r="B23" s="175" t="s">
        <v>3896</v>
      </c>
      <c r="C23" s="173">
        <v>645</v>
      </c>
      <c r="D23" s="171"/>
    </row>
    <row r="24" spans="1:4" s="174" customFormat="1">
      <c r="A24" s="172">
        <v>14016</v>
      </c>
      <c r="B24" s="175" t="s">
        <v>3897</v>
      </c>
      <c r="C24" s="173">
        <v>580</v>
      </c>
      <c r="D24" s="171"/>
    </row>
    <row r="25" spans="1:4" s="174" customFormat="1">
      <c r="A25" s="172">
        <v>14017</v>
      </c>
      <c r="B25" s="175" t="s">
        <v>3898</v>
      </c>
      <c r="C25" s="173">
        <v>995</v>
      </c>
      <c r="D25" s="171"/>
    </row>
    <row r="26" spans="1:4" s="174" customFormat="1">
      <c r="A26" s="172">
        <v>14018</v>
      </c>
      <c r="B26" s="175" t="s">
        <v>3899</v>
      </c>
      <c r="C26" s="173">
        <v>995</v>
      </c>
      <c r="D26" s="171"/>
    </row>
    <row r="27" spans="1:4" s="174" customFormat="1">
      <c r="A27" s="172">
        <v>14019</v>
      </c>
      <c r="B27" s="175" t="s">
        <v>3900</v>
      </c>
      <c r="C27" s="173">
        <v>200</v>
      </c>
      <c r="D27" s="171"/>
    </row>
    <row r="28" spans="1:4" s="174" customFormat="1">
      <c r="A28" s="172">
        <v>14020</v>
      </c>
      <c r="B28" s="175" t="s">
        <v>3901</v>
      </c>
      <c r="C28" s="173">
        <v>300</v>
      </c>
      <c r="D28" s="171"/>
    </row>
    <row r="29" spans="1:4" s="174" customFormat="1">
      <c r="A29" s="172">
        <v>14021</v>
      </c>
      <c r="B29" s="175" t="s">
        <v>3902</v>
      </c>
      <c r="C29" s="173">
        <v>300</v>
      </c>
      <c r="D29" s="171"/>
    </row>
    <row r="30" spans="1:4" s="174" customFormat="1">
      <c r="A30" s="172">
        <v>14022</v>
      </c>
      <c r="B30" s="175" t="s">
        <v>3903</v>
      </c>
      <c r="C30" s="173">
        <v>1100</v>
      </c>
      <c r="D30" s="171"/>
    </row>
    <row r="31" spans="1:4" s="174" customFormat="1">
      <c r="A31" s="172">
        <v>14023</v>
      </c>
      <c r="B31" s="175" t="s">
        <v>3904</v>
      </c>
      <c r="C31" s="173">
        <v>1100</v>
      </c>
      <c r="D31" s="171"/>
    </row>
    <row r="32" spans="1:4" s="174" customFormat="1">
      <c r="A32" s="172">
        <v>14024</v>
      </c>
      <c r="B32" s="175" t="s">
        <v>3905</v>
      </c>
      <c r="C32" s="173">
        <v>800</v>
      </c>
      <c r="D32" s="171"/>
    </row>
    <row r="33" spans="1:4" s="174" customFormat="1" ht="20.25" customHeight="1">
      <c r="A33" s="172">
        <v>14025</v>
      </c>
      <c r="B33" s="175" t="s">
        <v>3906</v>
      </c>
      <c r="C33" s="173">
        <v>1000</v>
      </c>
      <c r="D33" s="171"/>
    </row>
    <row r="34" spans="1:4" s="174" customFormat="1">
      <c r="A34" s="172">
        <v>14026</v>
      </c>
      <c r="B34" s="175" t="s">
        <v>3907</v>
      </c>
      <c r="C34" s="173" t="s">
        <v>3908</v>
      </c>
      <c r="D34" s="171"/>
    </row>
    <row r="35" spans="1:4" s="174" customFormat="1">
      <c r="A35" s="172">
        <v>14027</v>
      </c>
      <c r="B35" s="175" t="s">
        <v>3909</v>
      </c>
      <c r="C35" s="173">
        <v>1300</v>
      </c>
      <c r="D35" s="171"/>
    </row>
    <row r="36" spans="1:4" s="174" customFormat="1">
      <c r="A36" s="172">
        <v>14028</v>
      </c>
      <c r="B36" s="175" t="s">
        <v>3910</v>
      </c>
      <c r="C36" s="173">
        <v>1100</v>
      </c>
      <c r="D36" s="171"/>
    </row>
    <row r="37" spans="1:4" s="174" customFormat="1">
      <c r="A37" s="172">
        <v>14029</v>
      </c>
      <c r="B37" s="175" t="s">
        <v>3911</v>
      </c>
      <c r="C37" s="173">
        <v>1300</v>
      </c>
      <c r="D37" s="171"/>
    </row>
    <row r="38" spans="1:4" s="174" customFormat="1">
      <c r="A38" s="172">
        <v>14030</v>
      </c>
      <c r="B38" s="175" t="s">
        <v>3912</v>
      </c>
      <c r="C38" s="173">
        <v>1300</v>
      </c>
      <c r="D38" s="171"/>
    </row>
    <row r="39" spans="1:4" s="174" customFormat="1">
      <c r="A39" s="172">
        <v>14031</v>
      </c>
      <c r="B39" s="175" t="s">
        <v>3913</v>
      </c>
      <c r="C39" s="173">
        <v>1300</v>
      </c>
      <c r="D39" s="171"/>
    </row>
    <row r="40" spans="1:4" s="174" customFormat="1">
      <c r="A40" s="172">
        <v>14032</v>
      </c>
      <c r="B40" s="175" t="s">
        <v>3914</v>
      </c>
      <c r="C40" s="173">
        <v>2400</v>
      </c>
      <c r="D40" s="171"/>
    </row>
    <row r="41" spans="1:4" s="180" customFormat="1">
      <c r="A41" s="176"/>
      <c r="B41" s="177" t="s">
        <v>3915</v>
      </c>
      <c r="C41" s="178"/>
      <c r="D41" s="179"/>
    </row>
    <row r="42" spans="1:4" s="183" customFormat="1">
      <c r="A42" s="172">
        <v>14033</v>
      </c>
      <c r="B42" s="181" t="s">
        <v>3916</v>
      </c>
      <c r="C42" s="173">
        <v>400</v>
      </c>
      <c r="D42" s="182"/>
    </row>
    <row r="43" spans="1:4">
      <c r="A43" s="172">
        <v>14034</v>
      </c>
      <c r="B43" s="175" t="s">
        <v>3917</v>
      </c>
      <c r="C43" s="173">
        <v>400</v>
      </c>
    </row>
    <row r="44" spans="1:4">
      <c r="A44" s="172">
        <v>14035</v>
      </c>
      <c r="B44" s="175" t="s">
        <v>3918</v>
      </c>
      <c r="C44" s="173">
        <v>400</v>
      </c>
    </row>
    <row r="45" spans="1:4">
      <c r="A45" s="172">
        <v>14036</v>
      </c>
      <c r="B45" s="175" t="s">
        <v>3919</v>
      </c>
      <c r="C45" s="173">
        <v>500</v>
      </c>
    </row>
    <row r="46" spans="1:4">
      <c r="A46" s="172">
        <v>14037</v>
      </c>
      <c r="B46" s="175" t="s">
        <v>3920</v>
      </c>
      <c r="C46" s="173">
        <v>600</v>
      </c>
    </row>
    <row r="47" spans="1:4">
      <c r="A47" s="172">
        <v>14038</v>
      </c>
      <c r="B47" s="175" t="s">
        <v>3921</v>
      </c>
      <c r="C47" s="173">
        <v>800</v>
      </c>
    </row>
    <row r="48" spans="1:4">
      <c r="A48" s="172">
        <v>14039</v>
      </c>
      <c r="B48" s="175" t="s">
        <v>3922</v>
      </c>
      <c r="C48" s="173">
        <v>800</v>
      </c>
    </row>
    <row r="49" spans="1:4">
      <c r="A49" s="172">
        <v>14040</v>
      </c>
      <c r="B49" s="175" t="s">
        <v>3923</v>
      </c>
      <c r="C49" s="173">
        <v>900</v>
      </c>
    </row>
    <row r="50" spans="1:4">
      <c r="A50" s="172">
        <v>14041</v>
      </c>
      <c r="B50" s="175" t="s">
        <v>3924</v>
      </c>
      <c r="C50" s="173">
        <v>700</v>
      </c>
    </row>
    <row r="51" spans="1:4">
      <c r="A51" s="172">
        <v>14042</v>
      </c>
      <c r="B51" s="175" t="s">
        <v>3925</v>
      </c>
      <c r="C51" s="173">
        <v>1100</v>
      </c>
    </row>
    <row r="52" spans="1:4">
      <c r="A52" s="172">
        <v>14043</v>
      </c>
      <c r="B52" s="175" t="s">
        <v>3926</v>
      </c>
      <c r="C52" s="173">
        <v>600</v>
      </c>
    </row>
    <row r="53" spans="1:4" s="180" customFormat="1">
      <c r="A53" s="176"/>
      <c r="B53" s="177" t="s">
        <v>3927</v>
      </c>
      <c r="C53" s="178"/>
      <c r="D53" s="179"/>
    </row>
    <row r="54" spans="1:4" s="183" customFormat="1">
      <c r="A54" s="184"/>
      <c r="B54" s="185" t="s">
        <v>3928</v>
      </c>
      <c r="C54" s="186"/>
      <c r="D54" s="187"/>
    </row>
    <row r="55" spans="1:4" s="174" customFormat="1">
      <c r="A55" s="172">
        <v>14044</v>
      </c>
      <c r="B55" s="175" t="s">
        <v>3929</v>
      </c>
      <c r="C55" s="173">
        <v>3500</v>
      </c>
      <c r="D55" s="188"/>
    </row>
    <row r="56" spans="1:4">
      <c r="A56" s="172">
        <v>14045</v>
      </c>
      <c r="B56" s="175" t="s">
        <v>3930</v>
      </c>
      <c r="C56" s="173">
        <v>2100</v>
      </c>
      <c r="D56" s="188"/>
    </row>
    <row r="57" spans="1:4">
      <c r="A57" s="172">
        <v>14046</v>
      </c>
      <c r="B57" s="175" t="s">
        <v>3931</v>
      </c>
      <c r="C57" s="173">
        <v>1800</v>
      </c>
      <c r="D57" s="188"/>
    </row>
    <row r="58" spans="1:4" s="190" customFormat="1">
      <c r="A58" s="172">
        <v>14047</v>
      </c>
      <c r="B58" s="181" t="s">
        <v>3932</v>
      </c>
      <c r="C58" s="173">
        <v>5200</v>
      </c>
      <c r="D58" s="189"/>
    </row>
    <row r="59" spans="1:4" s="183" customFormat="1">
      <c r="A59" s="184"/>
      <c r="B59" s="185" t="s">
        <v>3933</v>
      </c>
      <c r="C59" s="186"/>
      <c r="D59" s="187"/>
    </row>
    <row r="60" spans="1:4">
      <c r="A60" s="172">
        <v>14048</v>
      </c>
      <c r="B60" s="175" t="s">
        <v>3934</v>
      </c>
      <c r="C60" s="173">
        <v>1300</v>
      </c>
      <c r="D60" s="188"/>
    </row>
    <row r="61" spans="1:4">
      <c r="A61" s="172">
        <v>14049</v>
      </c>
      <c r="B61" s="175" t="s">
        <v>3935</v>
      </c>
      <c r="C61" s="173">
        <v>1900</v>
      </c>
      <c r="D61" s="188"/>
    </row>
    <row r="62" spans="1:4" ht="37.5">
      <c r="A62" s="172">
        <v>14050</v>
      </c>
      <c r="B62" s="175" t="s">
        <v>3936</v>
      </c>
      <c r="C62" s="173">
        <v>300</v>
      </c>
      <c r="D62" s="188"/>
    </row>
    <row r="63" spans="1:4" s="180" customFormat="1" ht="37.5" customHeight="1">
      <c r="A63" s="184"/>
      <c r="B63" s="184" t="s">
        <v>3937</v>
      </c>
      <c r="C63" s="186"/>
      <c r="D63" s="191"/>
    </row>
    <row r="64" spans="1:4" ht="18.75" customHeight="1">
      <c r="A64" s="172">
        <v>14051</v>
      </c>
      <c r="B64" s="175" t="s">
        <v>3938</v>
      </c>
      <c r="C64" s="173">
        <v>550</v>
      </c>
      <c r="D64" s="188"/>
    </row>
    <row r="65" spans="1:4" ht="18" customHeight="1">
      <c r="A65" s="172">
        <v>14052</v>
      </c>
      <c r="B65" s="175" t="s">
        <v>3939</v>
      </c>
      <c r="C65" s="173">
        <v>645</v>
      </c>
      <c r="D65" s="188"/>
    </row>
    <row r="66" spans="1:4" ht="18.75" customHeight="1">
      <c r="A66" s="172">
        <v>14053</v>
      </c>
      <c r="B66" s="175" t="s">
        <v>3940</v>
      </c>
      <c r="C66" s="173">
        <v>550</v>
      </c>
      <c r="D66" s="188"/>
    </row>
    <row r="67" spans="1:4" ht="37.5">
      <c r="A67" s="172">
        <v>14054</v>
      </c>
      <c r="B67" s="175" t="s">
        <v>3941</v>
      </c>
      <c r="C67" s="173">
        <v>460</v>
      </c>
      <c r="D67" s="192"/>
    </row>
    <row r="68" spans="1:4" s="183" customFormat="1">
      <c r="A68" s="184"/>
      <c r="B68" s="185" t="s">
        <v>3942</v>
      </c>
      <c r="C68" s="186"/>
      <c r="D68" s="187"/>
    </row>
    <row r="69" spans="1:4" ht="37.5">
      <c r="A69" s="172">
        <v>14055</v>
      </c>
      <c r="B69" s="175" t="s">
        <v>3943</v>
      </c>
      <c r="C69" s="173">
        <v>575</v>
      </c>
      <c r="D69" s="188"/>
    </row>
    <row r="70" spans="1:4" s="174" customFormat="1" ht="37.5">
      <c r="A70" s="172">
        <v>14056</v>
      </c>
      <c r="B70" s="175" t="s">
        <v>3944</v>
      </c>
      <c r="C70" s="173">
        <v>680</v>
      </c>
      <c r="D70" s="188"/>
    </row>
    <row r="71" spans="1:4" s="180" customFormat="1">
      <c r="A71" s="193"/>
      <c r="B71" s="405" t="s">
        <v>3945</v>
      </c>
      <c r="C71" s="405"/>
      <c r="D71" s="191"/>
    </row>
    <row r="72" spans="1:4">
      <c r="A72" s="172">
        <v>14057</v>
      </c>
      <c r="B72" s="175" t="s">
        <v>3946</v>
      </c>
      <c r="C72" s="173">
        <v>425</v>
      </c>
      <c r="D72" s="188"/>
    </row>
    <row r="73" spans="1:4" s="180" customFormat="1">
      <c r="A73" s="184"/>
      <c r="B73" s="185" t="s">
        <v>3947</v>
      </c>
      <c r="C73" s="186"/>
      <c r="D73" s="191"/>
    </row>
    <row r="74" spans="1:4" ht="18.75" customHeight="1">
      <c r="A74" s="172">
        <v>14058</v>
      </c>
      <c r="B74" s="175" t="s">
        <v>3948</v>
      </c>
      <c r="C74" s="173">
        <v>1600</v>
      </c>
      <c r="D74" s="188"/>
    </row>
    <row r="75" spans="1:4">
      <c r="A75" s="172">
        <v>14059</v>
      </c>
      <c r="B75" s="175" t="s">
        <v>3949</v>
      </c>
      <c r="C75" s="173">
        <v>1600</v>
      </c>
      <c r="D75" s="188"/>
    </row>
    <row r="76" spans="1:4">
      <c r="A76" s="172">
        <v>14060</v>
      </c>
      <c r="B76" s="175" t="s">
        <v>3950</v>
      </c>
      <c r="C76" s="173">
        <v>1600</v>
      </c>
      <c r="D76" s="188"/>
    </row>
    <row r="77" spans="1:4">
      <c r="A77" s="172">
        <v>14061</v>
      </c>
      <c r="B77" s="175" t="s">
        <v>3951</v>
      </c>
      <c r="C77" s="173">
        <v>1900</v>
      </c>
      <c r="D77" s="188"/>
    </row>
    <row r="78" spans="1:4" s="180" customFormat="1">
      <c r="A78" s="184"/>
      <c r="B78" s="185" t="s">
        <v>3952</v>
      </c>
      <c r="C78" s="186"/>
      <c r="D78" s="191"/>
    </row>
    <row r="79" spans="1:4">
      <c r="A79" s="172">
        <v>14062</v>
      </c>
      <c r="B79" s="175" t="s">
        <v>3953</v>
      </c>
      <c r="C79" s="173">
        <v>1500</v>
      </c>
      <c r="D79" s="188"/>
    </row>
    <row r="80" spans="1:4">
      <c r="A80" s="172">
        <v>14063</v>
      </c>
      <c r="B80" s="175" t="s">
        <v>3954</v>
      </c>
      <c r="C80" s="173">
        <v>1300</v>
      </c>
      <c r="D80" s="188"/>
    </row>
    <row r="81" spans="1:4" ht="37.5">
      <c r="A81" s="172">
        <v>14064</v>
      </c>
      <c r="B81" s="175" t="s">
        <v>3955</v>
      </c>
      <c r="C81" s="173">
        <v>1500</v>
      </c>
      <c r="D81" s="188"/>
    </row>
    <row r="82" spans="1:4">
      <c r="A82" s="172">
        <v>14065</v>
      </c>
      <c r="B82" s="175" t="s">
        <v>3956</v>
      </c>
      <c r="C82" s="173">
        <v>1900</v>
      </c>
      <c r="D82" s="188"/>
    </row>
    <row r="83" spans="1:4" s="180" customFormat="1">
      <c r="A83" s="184"/>
      <c r="B83" s="185" t="s">
        <v>3957</v>
      </c>
      <c r="C83" s="186"/>
      <c r="D83" s="179"/>
    </row>
    <row r="84" spans="1:4">
      <c r="A84" s="172">
        <v>14066</v>
      </c>
      <c r="B84" s="175" t="s">
        <v>953</v>
      </c>
      <c r="C84" s="173">
        <v>700</v>
      </c>
    </row>
    <row r="85" spans="1:4" ht="19.5" customHeight="1">
      <c r="A85" s="172">
        <v>14067</v>
      </c>
      <c r="B85" s="175" t="s">
        <v>3958</v>
      </c>
      <c r="C85" s="173">
        <v>600</v>
      </c>
    </row>
    <row r="86" spans="1:4" s="180" customFormat="1">
      <c r="A86" s="184"/>
      <c r="B86" s="185" t="s">
        <v>3959</v>
      </c>
      <c r="C86" s="186"/>
      <c r="D86" s="179"/>
    </row>
    <row r="87" spans="1:4">
      <c r="A87" s="172">
        <v>14068</v>
      </c>
      <c r="B87" s="175" t="s">
        <v>3960</v>
      </c>
      <c r="C87" s="173">
        <v>900</v>
      </c>
    </row>
    <row r="88" spans="1:4">
      <c r="A88" s="172">
        <v>14069</v>
      </c>
      <c r="B88" s="175" t="s">
        <v>3961</v>
      </c>
      <c r="C88" s="173">
        <v>1000</v>
      </c>
    </row>
    <row r="89" spans="1:4" s="180" customFormat="1">
      <c r="A89" s="184"/>
      <c r="B89" s="185" t="s">
        <v>3962</v>
      </c>
      <c r="C89" s="186"/>
      <c r="D89" s="179"/>
    </row>
    <row r="90" spans="1:4">
      <c r="A90" s="172">
        <v>14070</v>
      </c>
      <c r="B90" s="175" t="s">
        <v>3963</v>
      </c>
      <c r="C90" s="173">
        <v>1700</v>
      </c>
    </row>
    <row r="91" spans="1:4" ht="18" customHeight="1">
      <c r="A91" s="172">
        <v>14071</v>
      </c>
      <c r="B91" s="175" t="s">
        <v>3964</v>
      </c>
      <c r="C91" s="173">
        <v>1500</v>
      </c>
    </row>
    <row r="92" spans="1:4">
      <c r="A92" s="172">
        <v>14072</v>
      </c>
      <c r="B92" s="175" t="s">
        <v>3965</v>
      </c>
      <c r="C92" s="173">
        <v>1400</v>
      </c>
    </row>
    <row r="93" spans="1:4" s="180" customFormat="1">
      <c r="A93" s="194"/>
      <c r="B93" s="195" t="s">
        <v>3966</v>
      </c>
      <c r="C93" s="178"/>
      <c r="D93" s="179"/>
    </row>
    <row r="94" spans="1:4">
      <c r="A94" s="172">
        <v>14073</v>
      </c>
      <c r="B94" s="175" t="s">
        <v>3967</v>
      </c>
      <c r="C94" s="173">
        <v>200</v>
      </c>
    </row>
    <row r="95" spans="1:4">
      <c r="A95" s="172">
        <v>14074</v>
      </c>
      <c r="B95" s="175" t="s">
        <v>3968</v>
      </c>
      <c r="C95" s="173">
        <v>400</v>
      </c>
    </row>
    <row r="96" spans="1:4" ht="19.5" customHeight="1">
      <c r="A96" s="172">
        <v>14075</v>
      </c>
      <c r="B96" s="175" t="s">
        <v>3969</v>
      </c>
      <c r="C96" s="173">
        <v>9800</v>
      </c>
    </row>
    <row r="97" spans="1:4">
      <c r="A97" s="172">
        <v>14076</v>
      </c>
      <c r="B97" s="175" t="s">
        <v>3970</v>
      </c>
      <c r="C97" s="173">
        <v>9400</v>
      </c>
    </row>
    <row r="98" spans="1:4">
      <c r="A98" s="172">
        <v>14077</v>
      </c>
      <c r="B98" s="175" t="s">
        <v>3971</v>
      </c>
      <c r="C98" s="173">
        <v>6200</v>
      </c>
    </row>
    <row r="99" spans="1:4">
      <c r="A99" s="172">
        <v>14078</v>
      </c>
      <c r="B99" s="175" t="s">
        <v>3972</v>
      </c>
      <c r="C99" s="173" t="s">
        <v>3973</v>
      </c>
    </row>
    <row r="100" spans="1:4">
      <c r="A100" s="172">
        <v>14079</v>
      </c>
      <c r="B100" s="175" t="s">
        <v>3974</v>
      </c>
      <c r="C100" s="173">
        <v>7700</v>
      </c>
    </row>
    <row r="101" spans="1:4" ht="18.75" customHeight="1">
      <c r="A101" s="172">
        <v>14080</v>
      </c>
      <c r="B101" s="175" t="s">
        <v>3975</v>
      </c>
      <c r="C101" s="173">
        <v>9800</v>
      </c>
    </row>
    <row r="102" spans="1:4">
      <c r="A102" s="172">
        <v>14081</v>
      </c>
      <c r="B102" s="175" t="s">
        <v>3976</v>
      </c>
      <c r="C102" s="173">
        <v>80</v>
      </c>
    </row>
    <row r="103" spans="1:4" s="180" customFormat="1" ht="19.5" customHeight="1">
      <c r="A103" s="172">
        <v>14082</v>
      </c>
      <c r="B103" s="181" t="s">
        <v>3977</v>
      </c>
      <c r="C103" s="173">
        <v>7400</v>
      </c>
      <c r="D103" s="179"/>
    </row>
    <row r="104" spans="1:4">
      <c r="A104" s="172">
        <v>14083</v>
      </c>
      <c r="B104" s="196" t="s">
        <v>3978</v>
      </c>
      <c r="C104" s="173">
        <v>22900</v>
      </c>
    </row>
    <row r="105" spans="1:4" ht="37.5">
      <c r="A105" s="172">
        <v>14084</v>
      </c>
      <c r="B105" s="196" t="s">
        <v>3979</v>
      </c>
      <c r="C105" s="173">
        <v>10100</v>
      </c>
    </row>
    <row r="106" spans="1:4" ht="18.75" customHeight="1">
      <c r="A106" s="172">
        <v>14085</v>
      </c>
      <c r="B106" s="196" t="s">
        <v>3980</v>
      </c>
      <c r="C106" s="173">
        <v>9300</v>
      </c>
    </row>
    <row r="107" spans="1:4" ht="17.25" customHeight="1">
      <c r="A107" s="172">
        <v>14086</v>
      </c>
      <c r="B107" s="196" t="s">
        <v>3981</v>
      </c>
      <c r="C107" s="173">
        <v>10100</v>
      </c>
    </row>
    <row r="108" spans="1:4" ht="37.5">
      <c r="A108" s="172">
        <v>14087</v>
      </c>
      <c r="B108" s="196" t="s">
        <v>3982</v>
      </c>
      <c r="C108" s="173">
        <v>9200</v>
      </c>
    </row>
    <row r="109" spans="1:4" ht="37.5">
      <c r="A109" s="172">
        <v>14088</v>
      </c>
      <c r="B109" s="196" t="s">
        <v>3983</v>
      </c>
      <c r="C109" s="173">
        <v>6400</v>
      </c>
    </row>
    <row r="110" spans="1:4" ht="37.5">
      <c r="A110" s="172">
        <v>14089</v>
      </c>
      <c r="B110" s="196" t="s">
        <v>3984</v>
      </c>
      <c r="C110" s="173">
        <v>11000</v>
      </c>
    </row>
    <row r="111" spans="1:4">
      <c r="A111" s="172">
        <v>14090</v>
      </c>
      <c r="B111" s="175" t="s">
        <v>3985</v>
      </c>
      <c r="C111" s="173">
        <v>7700</v>
      </c>
    </row>
    <row r="112" spans="1:4" ht="19.5">
      <c r="A112" s="406" t="s">
        <v>3986</v>
      </c>
      <c r="B112" s="406"/>
      <c r="C112" s="406"/>
    </row>
    <row r="113" spans="1:3" ht="37.5">
      <c r="A113" s="197">
        <v>14091</v>
      </c>
      <c r="B113" s="198" t="s">
        <v>3987</v>
      </c>
      <c r="C113" s="199">
        <v>1090</v>
      </c>
    </row>
    <row r="114" spans="1:3">
      <c r="A114" s="200"/>
      <c r="B114" s="196" t="s">
        <v>3988</v>
      </c>
      <c r="C114" s="201"/>
    </row>
    <row r="115" spans="1:3">
      <c r="A115" s="200"/>
      <c r="B115" s="196" t="s">
        <v>3989</v>
      </c>
      <c r="C115" s="201">
        <v>65</v>
      </c>
    </row>
    <row r="116" spans="1:3">
      <c r="A116" s="200"/>
      <c r="B116" s="196" t="s">
        <v>3990</v>
      </c>
      <c r="C116" s="201">
        <v>120</v>
      </c>
    </row>
    <row r="117" spans="1:3" ht="37.5">
      <c r="A117" s="200"/>
      <c r="B117" s="196" t="s">
        <v>3991</v>
      </c>
      <c r="C117" s="201">
        <v>225</v>
      </c>
    </row>
    <row r="118" spans="1:3" ht="37.5">
      <c r="A118" s="200"/>
      <c r="B118" s="196" t="s">
        <v>3944</v>
      </c>
      <c r="C118" s="201">
        <v>680</v>
      </c>
    </row>
    <row r="119" spans="1:3" ht="37.5">
      <c r="A119" s="202">
        <v>14092</v>
      </c>
      <c r="B119" s="198" t="s">
        <v>3992</v>
      </c>
      <c r="C119" s="199">
        <v>13440</v>
      </c>
    </row>
    <row r="120" spans="1:3">
      <c r="A120" s="200"/>
      <c r="B120" s="196" t="s">
        <v>3988</v>
      </c>
      <c r="C120" s="201"/>
    </row>
    <row r="121" spans="1:3">
      <c r="A121" s="200"/>
      <c r="B121" s="196" t="s">
        <v>3989</v>
      </c>
      <c r="C121" s="201">
        <v>65</v>
      </c>
    </row>
    <row r="122" spans="1:3">
      <c r="A122" s="200"/>
      <c r="B122" s="196" t="s">
        <v>3990</v>
      </c>
      <c r="C122" s="201">
        <v>120</v>
      </c>
    </row>
    <row r="123" spans="1:3" ht="37.5">
      <c r="A123" s="200"/>
      <c r="B123" s="196" t="s">
        <v>3944</v>
      </c>
      <c r="C123" s="201">
        <v>680</v>
      </c>
    </row>
    <row r="124" spans="1:3" ht="37.5">
      <c r="A124" s="200"/>
      <c r="B124" s="196" t="s">
        <v>3943</v>
      </c>
      <c r="C124" s="201">
        <v>575</v>
      </c>
    </row>
    <row r="125" spans="1:3" ht="37.5">
      <c r="A125" s="200"/>
      <c r="B125" s="196" t="s">
        <v>3993</v>
      </c>
      <c r="C125" s="201">
        <v>12000</v>
      </c>
    </row>
    <row r="126" spans="1:3" ht="37.5">
      <c r="A126" s="202">
        <v>14093</v>
      </c>
      <c r="B126" s="198" t="s">
        <v>3994</v>
      </c>
      <c r="C126" s="199">
        <v>2740</v>
      </c>
    </row>
    <row r="127" spans="1:3">
      <c r="A127" s="200"/>
      <c r="B127" s="196" t="s">
        <v>3988</v>
      </c>
      <c r="C127" s="201"/>
    </row>
    <row r="128" spans="1:3">
      <c r="A128" s="200"/>
      <c r="B128" s="196" t="s">
        <v>3989</v>
      </c>
      <c r="C128" s="201">
        <v>65</v>
      </c>
    </row>
    <row r="129" spans="1:9">
      <c r="A129" s="200"/>
      <c r="B129" s="196" t="s">
        <v>3990</v>
      </c>
      <c r="C129" s="201">
        <v>120</v>
      </c>
    </row>
    <row r="130" spans="1:9" ht="37.5">
      <c r="A130" s="200"/>
      <c r="B130" s="196" t="s">
        <v>3944</v>
      </c>
      <c r="C130" s="201">
        <v>680</v>
      </c>
      <c r="E130" s="203"/>
      <c r="F130" s="203"/>
      <c r="G130" s="203"/>
      <c r="H130" s="203"/>
      <c r="I130" s="203"/>
    </row>
    <row r="131" spans="1:9">
      <c r="A131" s="400"/>
      <c r="B131" s="401" t="s">
        <v>3995</v>
      </c>
      <c r="C131" s="402">
        <v>1300</v>
      </c>
      <c r="E131" s="192"/>
      <c r="F131" s="203"/>
      <c r="G131" s="203"/>
      <c r="H131" s="203"/>
      <c r="I131" s="203"/>
    </row>
    <row r="132" spans="1:9">
      <c r="A132" s="400"/>
      <c r="B132" s="401"/>
      <c r="C132" s="402"/>
      <c r="E132" s="203"/>
      <c r="F132" s="203"/>
      <c r="G132" s="203"/>
      <c r="H132" s="203"/>
      <c r="I132" s="203"/>
    </row>
    <row r="133" spans="1:9" ht="37.5" customHeight="1">
      <c r="A133" s="400"/>
      <c r="B133" s="401"/>
      <c r="C133" s="402"/>
      <c r="E133" s="203"/>
      <c r="F133" s="203"/>
      <c r="G133" s="203"/>
      <c r="H133" s="203"/>
      <c r="I133" s="203"/>
    </row>
    <row r="134" spans="1:9" ht="37.5">
      <c r="A134" s="200"/>
      <c r="B134" s="196" t="s">
        <v>3943</v>
      </c>
      <c r="C134" s="201">
        <v>575</v>
      </c>
    </row>
    <row r="135" spans="1:9" ht="37.5">
      <c r="A135" s="202">
        <v>14094</v>
      </c>
      <c r="B135" s="198" t="s">
        <v>3996</v>
      </c>
      <c r="C135" s="199">
        <v>11960</v>
      </c>
    </row>
    <row r="136" spans="1:9">
      <c r="A136" s="200"/>
      <c r="B136" s="196" t="s">
        <v>3988</v>
      </c>
      <c r="C136" s="201"/>
    </row>
    <row r="137" spans="1:9">
      <c r="A137" s="200"/>
      <c r="B137" s="196" t="s">
        <v>3989</v>
      </c>
      <c r="C137" s="201">
        <v>65</v>
      </c>
    </row>
    <row r="138" spans="1:9">
      <c r="A138" s="200"/>
      <c r="B138" s="196" t="s">
        <v>3990</v>
      </c>
      <c r="C138" s="201">
        <v>120</v>
      </c>
    </row>
    <row r="139" spans="1:9" ht="37.5">
      <c r="A139" s="200"/>
      <c r="B139" s="196" t="s">
        <v>3943</v>
      </c>
      <c r="C139" s="201">
        <v>575</v>
      </c>
    </row>
    <row r="140" spans="1:9" ht="37.5">
      <c r="A140" s="200"/>
      <c r="B140" s="196" t="s">
        <v>3997</v>
      </c>
      <c r="C140" s="201">
        <v>11200</v>
      </c>
    </row>
    <row r="141" spans="1:9" ht="37.5">
      <c r="A141" s="202">
        <v>14095</v>
      </c>
      <c r="B141" s="198" t="s">
        <v>3998</v>
      </c>
      <c r="C141" s="199">
        <v>10560</v>
      </c>
    </row>
    <row r="142" spans="1:9">
      <c r="A142" s="200"/>
      <c r="B142" s="196" t="s">
        <v>3988</v>
      </c>
      <c r="C142" s="201"/>
    </row>
    <row r="143" spans="1:9">
      <c r="A143" s="200"/>
      <c r="B143" s="196" t="s">
        <v>3989</v>
      </c>
      <c r="C143" s="201">
        <v>65</v>
      </c>
    </row>
    <row r="144" spans="1:9">
      <c r="A144" s="200"/>
      <c r="B144" s="196" t="s">
        <v>3990</v>
      </c>
      <c r="C144" s="201">
        <v>120</v>
      </c>
    </row>
    <row r="145" spans="1:3" ht="37.5">
      <c r="A145" s="200"/>
      <c r="B145" s="196" t="s">
        <v>3943</v>
      </c>
      <c r="C145" s="201">
        <v>575</v>
      </c>
    </row>
    <row r="146" spans="1:3" ht="37.5">
      <c r="A146" s="200"/>
      <c r="B146" s="196" t="s">
        <v>3999</v>
      </c>
      <c r="C146" s="201">
        <v>9800</v>
      </c>
    </row>
    <row r="147" spans="1:3" ht="37.5">
      <c r="A147" s="202">
        <v>14096</v>
      </c>
      <c r="B147" s="198" t="s">
        <v>4000</v>
      </c>
      <c r="C147" s="199">
        <v>2390</v>
      </c>
    </row>
    <row r="148" spans="1:3">
      <c r="A148" s="200"/>
      <c r="B148" s="196" t="s">
        <v>3988</v>
      </c>
      <c r="C148" s="201"/>
    </row>
    <row r="149" spans="1:3">
      <c r="A149" s="200"/>
      <c r="B149" s="196" t="s">
        <v>3989</v>
      </c>
      <c r="C149" s="201">
        <v>65</v>
      </c>
    </row>
    <row r="150" spans="1:3">
      <c r="A150" s="200"/>
      <c r="B150" s="196" t="s">
        <v>3990</v>
      </c>
      <c r="C150" s="201">
        <v>120</v>
      </c>
    </row>
    <row r="151" spans="1:3" ht="37.5">
      <c r="A151" s="200"/>
      <c r="B151" s="196" t="s">
        <v>3944</v>
      </c>
      <c r="C151" s="201">
        <v>680</v>
      </c>
    </row>
    <row r="152" spans="1:3">
      <c r="A152" s="200"/>
      <c r="B152" s="196" t="s">
        <v>3946</v>
      </c>
      <c r="C152" s="201">
        <v>425</v>
      </c>
    </row>
    <row r="153" spans="1:3">
      <c r="A153" s="200"/>
      <c r="B153" s="196" t="s">
        <v>4001</v>
      </c>
      <c r="C153" s="201">
        <v>1100</v>
      </c>
    </row>
    <row r="154" spans="1:3" ht="37.5">
      <c r="A154" s="202">
        <v>14097</v>
      </c>
      <c r="B154" s="198" t="s">
        <v>4002</v>
      </c>
      <c r="C154" s="199">
        <v>10160</v>
      </c>
    </row>
    <row r="155" spans="1:3">
      <c r="A155" s="200"/>
      <c r="B155" s="196" t="s">
        <v>3988</v>
      </c>
      <c r="C155" s="201"/>
    </row>
    <row r="156" spans="1:3">
      <c r="A156" s="200"/>
      <c r="B156" s="196" t="s">
        <v>3989</v>
      </c>
      <c r="C156" s="201">
        <v>65</v>
      </c>
    </row>
    <row r="157" spans="1:3">
      <c r="A157" s="200"/>
      <c r="B157" s="196" t="s">
        <v>3990</v>
      </c>
      <c r="C157" s="201">
        <v>120</v>
      </c>
    </row>
    <row r="158" spans="1:3" ht="37.5">
      <c r="A158" s="200"/>
      <c r="B158" s="196" t="s">
        <v>3943</v>
      </c>
      <c r="C158" s="201">
        <v>575</v>
      </c>
    </row>
    <row r="159" spans="1:3" ht="37.5">
      <c r="A159" s="200"/>
      <c r="B159" s="196" t="s">
        <v>4003</v>
      </c>
      <c r="C159" s="201">
        <v>9400</v>
      </c>
    </row>
    <row r="160" spans="1:3" ht="37.5">
      <c r="A160" s="202">
        <v>14098</v>
      </c>
      <c r="B160" s="198" t="s">
        <v>4004</v>
      </c>
      <c r="C160" s="199">
        <v>10560</v>
      </c>
    </row>
    <row r="161" spans="1:3">
      <c r="A161" s="200"/>
      <c r="B161" s="196" t="s">
        <v>3988</v>
      </c>
      <c r="C161" s="201"/>
    </row>
    <row r="162" spans="1:3">
      <c r="A162" s="200"/>
      <c r="B162" s="196" t="s">
        <v>3989</v>
      </c>
      <c r="C162" s="201">
        <v>65</v>
      </c>
    </row>
    <row r="163" spans="1:3">
      <c r="A163" s="200"/>
      <c r="B163" s="196" t="s">
        <v>3990</v>
      </c>
      <c r="C163" s="201">
        <v>120</v>
      </c>
    </row>
    <row r="164" spans="1:3" ht="37.5">
      <c r="A164" s="200"/>
      <c r="B164" s="196" t="s">
        <v>3943</v>
      </c>
      <c r="C164" s="201">
        <v>575</v>
      </c>
    </row>
    <row r="165" spans="1:3" ht="37.5">
      <c r="A165" s="200"/>
      <c r="B165" s="196" t="s">
        <v>4005</v>
      </c>
      <c r="C165" s="201">
        <v>9800</v>
      </c>
    </row>
  </sheetData>
  <mergeCells count="9">
    <mergeCell ref="A131:A133"/>
    <mergeCell ref="B131:B133"/>
    <mergeCell ref="C131:C133"/>
    <mergeCell ref="B1:C1"/>
    <mergeCell ref="B2:C2"/>
    <mergeCell ref="B3:C3"/>
    <mergeCell ref="A5:C6"/>
    <mergeCell ref="B71:C71"/>
    <mergeCell ref="A112:C112"/>
  </mergeCells>
  <pageMargins left="1.1811023622047245" right="0.59055118110236227" top="0.59055118110236227" bottom="0.59055118110236227" header="0.31496062992125984" footer="0.31496062992125984"/>
  <pageSetup paperSize="9" scale="80" fitToHeight="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L43"/>
  <sheetViews>
    <sheetView workbookViewId="0">
      <selection activeCell="K7" sqref="K7"/>
    </sheetView>
  </sheetViews>
  <sheetFormatPr defaultRowHeight="18.75"/>
  <cols>
    <col min="1" max="1" width="4.7109375" style="204" customWidth="1"/>
    <col min="2" max="2" width="28.28515625" style="171" customWidth="1"/>
    <col min="3" max="3" width="16.5703125" style="171" customWidth="1"/>
    <col min="4" max="4" width="17.140625" style="171" customWidth="1"/>
    <col min="5" max="5" width="17.42578125" style="171" customWidth="1"/>
    <col min="6" max="6" width="14.7109375" style="171" customWidth="1"/>
    <col min="7" max="12" width="9.140625" style="171"/>
  </cols>
  <sheetData>
    <row r="1" spans="1:6">
      <c r="D1" s="206"/>
      <c r="E1" s="206"/>
      <c r="F1" s="207" t="s">
        <v>4006</v>
      </c>
    </row>
    <row r="2" spans="1:6">
      <c r="D2" s="403" t="s">
        <v>1</v>
      </c>
      <c r="E2" s="403"/>
      <c r="F2" s="403"/>
    </row>
    <row r="3" spans="1:6">
      <c r="D3" s="403" t="s">
        <v>1050</v>
      </c>
      <c r="E3" s="403"/>
      <c r="F3" s="403"/>
    </row>
    <row r="5" spans="1:6" ht="62.25" customHeight="1">
      <c r="A5" s="407" t="s">
        <v>4007</v>
      </c>
      <c r="B5" s="407"/>
      <c r="C5" s="407"/>
      <c r="D5" s="407"/>
      <c r="E5" s="407"/>
      <c r="F5" s="407"/>
    </row>
    <row r="6" spans="1:6">
      <c r="A6" s="408" t="s">
        <v>4008</v>
      </c>
      <c r="B6" s="408"/>
      <c r="C6" s="408"/>
      <c r="D6" s="408"/>
      <c r="E6" s="408"/>
      <c r="F6" s="408"/>
    </row>
    <row r="7" spans="1:6">
      <c r="B7" s="208"/>
    </row>
    <row r="8" spans="1:6" ht="56.25">
      <c r="A8" s="200" t="s">
        <v>4009</v>
      </c>
      <c r="B8" s="209" t="s">
        <v>4010</v>
      </c>
      <c r="C8" s="210" t="s">
        <v>4011</v>
      </c>
      <c r="D8" s="210" t="s">
        <v>4012</v>
      </c>
      <c r="E8" s="210" t="s">
        <v>4013</v>
      </c>
      <c r="F8" s="210" t="s">
        <v>4014</v>
      </c>
    </row>
    <row r="9" spans="1:6" ht="37.5">
      <c r="A9" s="200">
        <v>1</v>
      </c>
      <c r="B9" s="196" t="s">
        <v>4015</v>
      </c>
      <c r="C9" s="211">
        <v>1800</v>
      </c>
      <c r="D9" s="210"/>
      <c r="E9" s="210"/>
      <c r="F9" s="210"/>
    </row>
    <row r="10" spans="1:6" ht="37.5">
      <c r="A10" s="200">
        <v>2</v>
      </c>
      <c r="B10" s="196" t="s">
        <v>4016</v>
      </c>
      <c r="C10" s="211">
        <v>2300</v>
      </c>
      <c r="D10" s="211">
        <v>1150</v>
      </c>
      <c r="E10" s="210"/>
      <c r="F10" s="210">
        <v>650</v>
      </c>
    </row>
    <row r="11" spans="1:6" ht="37.5">
      <c r="A11" s="200">
        <v>3</v>
      </c>
      <c r="B11" s="196" t="s">
        <v>4017</v>
      </c>
      <c r="C11" s="211">
        <v>2300</v>
      </c>
      <c r="D11" s="212"/>
      <c r="E11" s="212"/>
      <c r="F11" s="212"/>
    </row>
    <row r="12" spans="1:6" ht="37.5">
      <c r="A12" s="200">
        <v>4</v>
      </c>
      <c r="B12" s="196" t="s">
        <v>4018</v>
      </c>
      <c r="C12" s="211">
        <v>2900</v>
      </c>
      <c r="D12" s="211">
        <v>1450</v>
      </c>
      <c r="E12" s="210"/>
      <c r="F12" s="210">
        <v>650</v>
      </c>
    </row>
    <row r="13" spans="1:6" ht="37.5">
      <c r="A13" s="200">
        <v>5</v>
      </c>
      <c r="B13" s="213" t="s">
        <v>4019</v>
      </c>
      <c r="C13" s="211">
        <v>3600</v>
      </c>
      <c r="D13" s="211">
        <v>1800</v>
      </c>
      <c r="E13" s="210"/>
      <c r="F13" s="210">
        <v>650</v>
      </c>
    </row>
    <row r="14" spans="1:6" ht="56.25">
      <c r="A14" s="200">
        <v>6</v>
      </c>
      <c r="B14" s="196" t="s">
        <v>4020</v>
      </c>
      <c r="C14" s="211">
        <v>6100</v>
      </c>
      <c r="D14" s="211">
        <v>3050</v>
      </c>
      <c r="E14" s="210"/>
      <c r="F14" s="210">
        <v>650</v>
      </c>
    </row>
    <row r="15" spans="1:6" ht="57" customHeight="1">
      <c r="A15" s="200">
        <v>7</v>
      </c>
      <c r="B15" s="196" t="s">
        <v>4021</v>
      </c>
      <c r="C15" s="211">
        <v>8900</v>
      </c>
      <c r="D15" s="211">
        <v>4450</v>
      </c>
      <c r="E15" s="211">
        <v>2225</v>
      </c>
      <c r="F15" s="210">
        <v>650</v>
      </c>
    </row>
    <row r="16" spans="1:6">
      <c r="C16" s="409" t="s">
        <v>4022</v>
      </c>
      <c r="D16" s="409"/>
      <c r="E16" s="409"/>
      <c r="F16" s="409"/>
    </row>
    <row r="18" spans="2:6">
      <c r="B18" s="179" t="s">
        <v>4023</v>
      </c>
    </row>
    <row r="19" spans="2:6">
      <c r="B19" s="214" t="s">
        <v>4024</v>
      </c>
      <c r="C19" s="214"/>
      <c r="D19" s="214"/>
      <c r="E19" s="214"/>
      <c r="F19" s="214"/>
    </row>
    <row r="20" spans="2:6">
      <c r="B20" s="410" t="s">
        <v>4025</v>
      </c>
      <c r="C20" s="410"/>
      <c r="D20" s="410"/>
      <c r="E20" s="410"/>
      <c r="F20" s="410"/>
    </row>
    <row r="21" spans="2:6">
      <c r="B21" s="214" t="s">
        <v>4026</v>
      </c>
      <c r="C21" s="214"/>
      <c r="D21" s="214"/>
      <c r="E21" s="214"/>
      <c r="F21" s="214"/>
    </row>
    <row r="22" spans="2:6">
      <c r="B22" s="214" t="s">
        <v>4027</v>
      </c>
      <c r="C22" s="214"/>
      <c r="D22" s="214"/>
      <c r="E22" s="214"/>
      <c r="F22" s="214"/>
    </row>
    <row r="23" spans="2:6">
      <c r="B23" s="214" t="s">
        <v>4028</v>
      </c>
      <c r="C23" s="214"/>
      <c r="D23" s="214"/>
      <c r="E23" s="214"/>
      <c r="F23" s="214"/>
    </row>
    <row r="43" spans="2:2">
      <c r="B43" s="208"/>
    </row>
  </sheetData>
  <mergeCells count="6">
    <mergeCell ref="B20:F20"/>
    <mergeCell ref="D2:F2"/>
    <mergeCell ref="D3:F3"/>
    <mergeCell ref="A5:F5"/>
    <mergeCell ref="A6:F6"/>
    <mergeCell ref="C16:F16"/>
  </mergeCells>
  <pageMargins left="1.1811023622047245" right="0.59055118110236227" top="0.59055118110236227" bottom="0.59055118110236227" header="0.31496062992125984" footer="0.31496062992125984"/>
  <pageSetup paperSize="9" scale="83" fitToHeight="0" orientation="portrait" r:id="rId1"/>
</worksheet>
</file>

<file path=xl/worksheets/sheet6.xml><?xml version="1.0" encoding="utf-8"?>
<worksheet xmlns="http://schemas.openxmlformats.org/spreadsheetml/2006/main" xmlns:r="http://schemas.openxmlformats.org/officeDocument/2006/relationships">
  <dimension ref="A1:L21"/>
  <sheetViews>
    <sheetView workbookViewId="0">
      <selection activeCell="M20" sqref="M20"/>
    </sheetView>
  </sheetViews>
  <sheetFormatPr defaultRowHeight="18.75"/>
  <cols>
    <col min="1" max="1" width="5" customWidth="1"/>
    <col min="2" max="2" width="24.7109375" style="217" customWidth="1"/>
    <col min="3" max="3" width="16" style="171" customWidth="1"/>
    <col min="4" max="4" width="17.140625" style="171" customWidth="1"/>
    <col min="5" max="5" width="16.28515625" style="171" customWidth="1"/>
    <col min="6" max="6" width="14.7109375" style="171" customWidth="1"/>
    <col min="7" max="12" width="9.140625" style="171"/>
  </cols>
  <sheetData>
    <row r="1" spans="1:6" ht="82.5" customHeight="1">
      <c r="A1" s="407" t="s">
        <v>4007</v>
      </c>
      <c r="B1" s="407"/>
      <c r="C1" s="407"/>
      <c r="D1" s="407"/>
      <c r="E1" s="407"/>
      <c r="F1" s="407"/>
    </row>
    <row r="2" spans="1:6">
      <c r="A2" s="408" t="s">
        <v>4029</v>
      </c>
      <c r="B2" s="408"/>
      <c r="C2" s="408"/>
      <c r="D2" s="408"/>
      <c r="E2" s="408"/>
      <c r="F2" s="408"/>
    </row>
    <row r="4" spans="1:6" ht="56.25">
      <c r="A4" s="209" t="s">
        <v>4009</v>
      </c>
      <c r="B4" s="215" t="s">
        <v>4010</v>
      </c>
      <c r="C4" s="210" t="s">
        <v>4011</v>
      </c>
      <c r="D4" s="210" t="s">
        <v>4012</v>
      </c>
      <c r="E4" s="210" t="s">
        <v>4013</v>
      </c>
      <c r="F4" s="210" t="s">
        <v>4014</v>
      </c>
    </row>
    <row r="5" spans="1:6" ht="48" customHeight="1">
      <c r="A5" s="200">
        <v>1</v>
      </c>
      <c r="B5" s="216" t="s">
        <v>4015</v>
      </c>
      <c r="C5" s="211">
        <v>2100</v>
      </c>
      <c r="D5" s="210"/>
      <c r="E5" s="210"/>
      <c r="F5" s="210"/>
    </row>
    <row r="6" spans="1:6" ht="42" customHeight="1">
      <c r="A6" s="200">
        <v>2</v>
      </c>
      <c r="B6" s="216" t="s">
        <v>4016</v>
      </c>
      <c r="C6" s="211">
        <v>2600</v>
      </c>
      <c r="D6" s="211">
        <v>1450</v>
      </c>
      <c r="E6" s="210"/>
      <c r="F6" s="210">
        <v>950</v>
      </c>
    </row>
    <row r="7" spans="1:6" ht="39.75" customHeight="1">
      <c r="A7" s="200">
        <v>3</v>
      </c>
      <c r="B7" s="216" t="s">
        <v>4017</v>
      </c>
      <c r="C7" s="211">
        <v>2600</v>
      </c>
      <c r="D7" s="212"/>
      <c r="E7" s="212"/>
      <c r="F7" s="212"/>
    </row>
    <row r="8" spans="1:6" ht="48.75" customHeight="1">
      <c r="A8" s="200">
        <v>4</v>
      </c>
      <c r="B8" s="216" t="s">
        <v>4018</v>
      </c>
      <c r="C8" s="211">
        <v>3200</v>
      </c>
      <c r="D8" s="211">
        <v>1750</v>
      </c>
      <c r="E8" s="210"/>
      <c r="F8" s="210">
        <v>950</v>
      </c>
    </row>
    <row r="9" spans="1:6" ht="54.75" customHeight="1">
      <c r="A9" s="200">
        <v>5</v>
      </c>
      <c r="B9" s="216" t="s">
        <v>4019</v>
      </c>
      <c r="C9" s="210">
        <v>3900</v>
      </c>
      <c r="D9" s="211">
        <v>2100</v>
      </c>
      <c r="E9" s="210"/>
      <c r="F9" s="210">
        <v>950</v>
      </c>
    </row>
    <row r="10" spans="1:6" ht="73.5" customHeight="1">
      <c r="A10" s="200">
        <v>6</v>
      </c>
      <c r="B10" s="216" t="s">
        <v>4020</v>
      </c>
      <c r="C10" s="211">
        <v>6400</v>
      </c>
      <c r="D10" s="211">
        <v>3350</v>
      </c>
      <c r="E10" s="210"/>
      <c r="F10" s="210">
        <v>950</v>
      </c>
    </row>
    <row r="11" spans="1:6" ht="84" customHeight="1">
      <c r="A11" s="200">
        <v>7</v>
      </c>
      <c r="B11" s="216" t="s">
        <v>4021</v>
      </c>
      <c r="C11" s="211">
        <v>9200</v>
      </c>
      <c r="D11" s="211">
        <v>4750</v>
      </c>
      <c r="E11" s="211">
        <v>2525</v>
      </c>
      <c r="F11" s="210">
        <v>950</v>
      </c>
    </row>
    <row r="12" spans="1:6">
      <c r="C12" s="409" t="s">
        <v>4022</v>
      </c>
      <c r="D12" s="409"/>
      <c r="E12" s="409"/>
      <c r="F12" s="409"/>
    </row>
    <row r="14" spans="1:6">
      <c r="B14" s="411" t="s">
        <v>4023</v>
      </c>
      <c r="C14" s="411"/>
      <c r="D14" s="411"/>
      <c r="E14" s="411"/>
      <c r="F14" s="411"/>
    </row>
    <row r="15" spans="1:6" ht="56.25">
      <c r="B15" s="218" t="s">
        <v>4024</v>
      </c>
      <c r="C15" s="214"/>
      <c r="D15" s="214"/>
      <c r="E15" s="214"/>
      <c r="F15" s="214"/>
    </row>
    <row r="16" spans="1:6">
      <c r="B16" s="410" t="s">
        <v>4025</v>
      </c>
      <c r="C16" s="410"/>
      <c r="D16" s="410"/>
      <c r="E16" s="410"/>
      <c r="F16" s="410"/>
    </row>
    <row r="17" spans="2:6" ht="37.5">
      <c r="B17" s="218" t="s">
        <v>4026</v>
      </c>
      <c r="C17" s="214"/>
      <c r="D17" s="214"/>
      <c r="E17" s="214"/>
      <c r="F17" s="214"/>
    </row>
    <row r="18" spans="2:6">
      <c r="B18" s="218" t="s">
        <v>4030</v>
      </c>
      <c r="C18" s="214"/>
      <c r="D18" s="214"/>
      <c r="E18" s="214"/>
      <c r="F18" s="214"/>
    </row>
    <row r="19" spans="2:6">
      <c r="B19" s="218" t="s">
        <v>4027</v>
      </c>
      <c r="C19" s="214"/>
      <c r="D19" s="214"/>
      <c r="E19" s="214"/>
      <c r="F19" s="214"/>
    </row>
    <row r="20" spans="2:6">
      <c r="B20" s="218" t="s">
        <v>4028</v>
      </c>
      <c r="C20" s="214"/>
      <c r="D20" s="214"/>
      <c r="E20" s="214"/>
      <c r="F20" s="214"/>
    </row>
    <row r="21" spans="2:6">
      <c r="B21" s="219"/>
    </row>
  </sheetData>
  <mergeCells count="5">
    <mergeCell ref="A1:F1"/>
    <mergeCell ref="A2:F2"/>
    <mergeCell ref="C12:F12"/>
    <mergeCell ref="B14:F14"/>
    <mergeCell ref="B16:F16"/>
  </mergeCells>
  <pageMargins left="1.1811023622047245" right="0.59055118110236227" top="0.59055118110236227" bottom="0.59055118110236227" header="0.31496062992125984" footer="0.31496062992125984"/>
  <pageSetup paperSize="9" scale="81" orientation="portrait" horizontalDpi="180" verticalDpi="180" r:id="rId1"/>
</worksheet>
</file>

<file path=xl/worksheets/sheet7.xml><?xml version="1.0" encoding="utf-8"?>
<worksheet xmlns="http://schemas.openxmlformats.org/spreadsheetml/2006/main" xmlns:r="http://schemas.openxmlformats.org/officeDocument/2006/relationships">
  <dimension ref="A2:L25"/>
  <sheetViews>
    <sheetView workbookViewId="0">
      <selection activeCell="N13" sqref="N13"/>
    </sheetView>
  </sheetViews>
  <sheetFormatPr defaultRowHeight="18.75"/>
  <cols>
    <col min="1" max="1" width="5.42578125" style="171" customWidth="1"/>
    <col min="2" max="2" width="27" style="171" customWidth="1"/>
    <col min="3" max="3" width="16.5703125" style="171" customWidth="1"/>
    <col min="4" max="4" width="19.140625" style="171" customWidth="1"/>
    <col min="5" max="5" width="17.42578125" style="171" customWidth="1"/>
    <col min="6" max="6" width="17.7109375" style="171" customWidth="1"/>
    <col min="7" max="12" width="9.140625" style="171"/>
  </cols>
  <sheetData>
    <row r="2" spans="1:12" ht="78" customHeight="1">
      <c r="A2" s="407" t="s">
        <v>4031</v>
      </c>
      <c r="B2" s="407"/>
      <c r="C2" s="407"/>
      <c r="D2" s="407"/>
      <c r="E2" s="407"/>
      <c r="F2" s="407"/>
      <c r="G2" s="220"/>
    </row>
    <row r="3" spans="1:12" s="174" customFormat="1">
      <c r="A3" s="408" t="s">
        <v>4032</v>
      </c>
      <c r="B3" s="408"/>
      <c r="C3" s="408"/>
      <c r="D3" s="408"/>
      <c r="E3" s="408"/>
      <c r="F3" s="408"/>
      <c r="G3" s="171"/>
      <c r="H3" s="171"/>
      <c r="I3" s="171"/>
      <c r="J3" s="171"/>
      <c r="K3" s="171"/>
      <c r="L3" s="171"/>
    </row>
    <row r="5" spans="1:12" ht="37.5">
      <c r="A5" s="200" t="s">
        <v>4009</v>
      </c>
      <c r="B5" s="209" t="s">
        <v>4010</v>
      </c>
      <c r="C5" s="210" t="s">
        <v>4011</v>
      </c>
      <c r="D5" s="210" t="s">
        <v>4012</v>
      </c>
      <c r="E5" s="210" t="s">
        <v>4013</v>
      </c>
      <c r="F5" s="210" t="s">
        <v>4014</v>
      </c>
    </row>
    <row r="6" spans="1:12" ht="37.5">
      <c r="A6" s="200">
        <v>1</v>
      </c>
      <c r="B6" s="213" t="s">
        <v>4015</v>
      </c>
      <c r="C6" s="211">
        <v>2400</v>
      </c>
      <c r="D6" s="210"/>
      <c r="E6" s="210"/>
      <c r="F6" s="210"/>
    </row>
    <row r="7" spans="1:12" ht="37.5">
      <c r="A7" s="200">
        <v>2</v>
      </c>
      <c r="B7" s="213" t="s">
        <v>4016</v>
      </c>
      <c r="C7" s="211">
        <v>2900</v>
      </c>
      <c r="D7" s="211">
        <v>1750</v>
      </c>
      <c r="E7" s="210"/>
      <c r="F7" s="211">
        <v>1250</v>
      </c>
    </row>
    <row r="8" spans="1:12" ht="37.5">
      <c r="A8" s="200">
        <v>3</v>
      </c>
      <c r="B8" s="213" t="s">
        <v>4017</v>
      </c>
      <c r="C8" s="211">
        <v>2900</v>
      </c>
      <c r="D8" s="212"/>
      <c r="E8" s="212"/>
      <c r="F8" s="212"/>
    </row>
    <row r="9" spans="1:12" ht="37.5">
      <c r="A9" s="200">
        <v>4</v>
      </c>
      <c r="B9" s="213" t="s">
        <v>4018</v>
      </c>
      <c r="C9" s="210">
        <v>3500</v>
      </c>
      <c r="D9" s="210">
        <v>2050</v>
      </c>
      <c r="E9" s="210"/>
      <c r="F9" s="211">
        <v>1250</v>
      </c>
    </row>
    <row r="10" spans="1:12" ht="37.5">
      <c r="A10" s="200">
        <v>5</v>
      </c>
      <c r="B10" s="213" t="s">
        <v>4019</v>
      </c>
      <c r="C10" s="210">
        <v>4200</v>
      </c>
      <c r="D10" s="211">
        <v>2400</v>
      </c>
      <c r="E10" s="210"/>
      <c r="F10" s="211">
        <v>1250</v>
      </c>
    </row>
    <row r="11" spans="1:12" ht="56.25">
      <c r="A11" s="200">
        <v>6</v>
      </c>
      <c r="B11" s="213" t="s">
        <v>4020</v>
      </c>
      <c r="C11" s="210">
        <v>6700</v>
      </c>
      <c r="D11" s="211">
        <v>3650</v>
      </c>
      <c r="E11" s="210"/>
      <c r="F11" s="211">
        <v>1250</v>
      </c>
    </row>
    <row r="12" spans="1:12" ht="75">
      <c r="A12" s="200">
        <v>7</v>
      </c>
      <c r="B12" s="213" t="s">
        <v>4021</v>
      </c>
      <c r="C12" s="211">
        <v>9500</v>
      </c>
      <c r="D12" s="211">
        <v>5050</v>
      </c>
      <c r="E12" s="211">
        <v>2825</v>
      </c>
      <c r="F12" s="211">
        <v>1250</v>
      </c>
    </row>
    <row r="13" spans="1:12">
      <c r="C13" s="409" t="s">
        <v>4022</v>
      </c>
      <c r="D13" s="409"/>
      <c r="E13" s="409"/>
      <c r="F13" s="409"/>
    </row>
    <row r="15" spans="1:12">
      <c r="B15" s="179" t="s">
        <v>4023</v>
      </c>
    </row>
    <row r="16" spans="1:12">
      <c r="B16" s="410" t="s">
        <v>4025</v>
      </c>
      <c r="C16" s="410"/>
      <c r="D16" s="410"/>
      <c r="E16" s="410"/>
      <c r="F16" s="410"/>
    </row>
    <row r="17" spans="2:6">
      <c r="B17" s="214" t="s">
        <v>4026</v>
      </c>
      <c r="C17" s="214"/>
      <c r="D17" s="214"/>
      <c r="E17" s="214"/>
      <c r="F17" s="214"/>
    </row>
    <row r="18" spans="2:6">
      <c r="B18" s="214" t="s">
        <v>4033</v>
      </c>
      <c r="C18" s="214"/>
      <c r="D18" s="214"/>
      <c r="E18" s="214"/>
      <c r="F18" s="214"/>
    </row>
    <row r="19" spans="2:6">
      <c r="B19" s="214" t="s">
        <v>4034</v>
      </c>
      <c r="C19" s="214"/>
      <c r="D19" s="214"/>
      <c r="E19" s="214"/>
      <c r="F19" s="214"/>
    </row>
    <row r="20" spans="2:6">
      <c r="B20" s="214" t="s">
        <v>4035</v>
      </c>
      <c r="C20" s="214"/>
      <c r="D20" s="214"/>
      <c r="E20" s="214"/>
      <c r="F20" s="214"/>
    </row>
    <row r="21" spans="2:6">
      <c r="B21" s="214" t="s">
        <v>4027</v>
      </c>
      <c r="C21" s="214"/>
      <c r="D21" s="214"/>
      <c r="E21" s="214"/>
      <c r="F21" s="214"/>
    </row>
    <row r="22" spans="2:6">
      <c r="B22" s="214" t="s">
        <v>4028</v>
      </c>
      <c r="C22" s="214"/>
      <c r="D22" s="214"/>
      <c r="E22" s="214"/>
      <c r="F22" s="214"/>
    </row>
    <row r="23" spans="2:6">
      <c r="B23" s="221"/>
    </row>
    <row r="25" spans="2:6">
      <c r="B25" s="208"/>
    </row>
  </sheetData>
  <mergeCells count="4">
    <mergeCell ref="A2:F2"/>
    <mergeCell ref="A3:F3"/>
    <mergeCell ref="C13:F13"/>
    <mergeCell ref="B16:F16"/>
  </mergeCells>
  <pageMargins left="1.1811023622047245" right="0.59055118110236227" top="0.59055118110236227" bottom="0.59055118110236227" header="0.31496062992125984" footer="0.31496062992125984"/>
  <pageSetup paperSize="9" scale="75" orientation="portrait" horizontalDpi="180" verticalDpi="180" r:id="rId1"/>
</worksheet>
</file>

<file path=xl/worksheets/sheet8.xml><?xml version="1.0" encoding="utf-8"?>
<worksheet xmlns="http://schemas.openxmlformats.org/spreadsheetml/2006/main" xmlns:r="http://schemas.openxmlformats.org/officeDocument/2006/relationships">
  <sheetPr>
    <pageSetUpPr fitToPage="1"/>
  </sheetPr>
  <dimension ref="A1:L53"/>
  <sheetViews>
    <sheetView topLeftCell="A7" workbookViewId="0">
      <selection activeCell="C26" sqref="C26"/>
    </sheetView>
  </sheetViews>
  <sheetFormatPr defaultRowHeight="18.75"/>
  <cols>
    <col min="1" max="1" width="4.5703125" style="171" customWidth="1"/>
    <col min="2" max="2" width="29.85546875" style="222" customWidth="1"/>
    <col min="3" max="3" width="16.5703125" style="171" customWidth="1"/>
    <col min="4" max="4" width="17.140625" style="171" customWidth="1"/>
    <col min="5" max="5" width="17.42578125" style="171" customWidth="1"/>
    <col min="6" max="6" width="17.7109375" style="171" customWidth="1"/>
    <col min="7" max="12" width="9.140625" style="171"/>
  </cols>
  <sheetData>
    <row r="1" spans="1:12" ht="18" customHeight="1"/>
    <row r="2" spans="1:12" ht="64.5" customHeight="1">
      <c r="A2" s="407" t="s">
        <v>4036</v>
      </c>
      <c r="B2" s="407"/>
      <c r="C2" s="407"/>
      <c r="D2" s="407"/>
      <c r="E2" s="407"/>
      <c r="F2" s="407"/>
    </row>
    <row r="3" spans="1:12" s="174" customFormat="1">
      <c r="A3" s="408" t="s">
        <v>4037</v>
      </c>
      <c r="B3" s="408"/>
      <c r="C3" s="408"/>
      <c r="D3" s="408"/>
      <c r="E3" s="408"/>
      <c r="F3" s="408"/>
      <c r="G3" s="171"/>
      <c r="H3" s="171"/>
      <c r="I3" s="171"/>
      <c r="J3" s="171"/>
      <c r="K3" s="171"/>
      <c r="L3" s="171"/>
    </row>
    <row r="5" spans="1:12" ht="37.5">
      <c r="A5" s="200" t="s">
        <v>4009</v>
      </c>
      <c r="B5" s="215" t="s">
        <v>4010</v>
      </c>
      <c r="C5" s="210" t="s">
        <v>4011</v>
      </c>
      <c r="D5" s="210" t="s">
        <v>4012</v>
      </c>
      <c r="E5" s="210" t="s">
        <v>4013</v>
      </c>
      <c r="F5" s="210" t="s">
        <v>4014</v>
      </c>
    </row>
    <row r="6" spans="1:12" ht="37.5">
      <c r="A6" s="200">
        <v>1</v>
      </c>
      <c r="B6" s="216" t="s">
        <v>4015</v>
      </c>
      <c r="C6" s="211">
        <v>2600</v>
      </c>
      <c r="D6" s="210"/>
      <c r="E6" s="210"/>
      <c r="F6" s="210"/>
    </row>
    <row r="7" spans="1:12" ht="37.5">
      <c r="A7" s="200">
        <v>2</v>
      </c>
      <c r="B7" s="216" t="s">
        <v>4016</v>
      </c>
      <c r="C7" s="211">
        <v>3100</v>
      </c>
      <c r="D7" s="211">
        <v>1950</v>
      </c>
      <c r="E7" s="210"/>
      <c r="F7" s="211">
        <v>1450</v>
      </c>
    </row>
    <row r="8" spans="1:12" ht="37.5">
      <c r="A8" s="200">
        <v>3</v>
      </c>
      <c r="B8" s="216" t="s">
        <v>4017</v>
      </c>
      <c r="C8" s="211">
        <v>3100</v>
      </c>
      <c r="D8" s="212"/>
      <c r="E8" s="212"/>
      <c r="F8" s="212"/>
    </row>
    <row r="9" spans="1:12" ht="37.5">
      <c r="A9" s="200">
        <v>4</v>
      </c>
      <c r="B9" s="216" t="s">
        <v>4018</v>
      </c>
      <c r="C9" s="211">
        <v>3700</v>
      </c>
      <c r="D9" s="210">
        <v>2250</v>
      </c>
      <c r="E9" s="210"/>
      <c r="F9" s="211">
        <v>1450</v>
      </c>
    </row>
    <row r="10" spans="1:12" ht="34.5" customHeight="1">
      <c r="A10" s="200">
        <v>5</v>
      </c>
      <c r="B10" s="216" t="s">
        <v>4019</v>
      </c>
      <c r="C10" s="211">
        <v>4400</v>
      </c>
      <c r="D10" s="211">
        <v>2600</v>
      </c>
      <c r="E10" s="210"/>
      <c r="F10" s="211">
        <v>1450</v>
      </c>
    </row>
    <row r="11" spans="1:12" ht="37.5">
      <c r="A11" s="200">
        <v>6</v>
      </c>
      <c r="B11" s="216" t="s">
        <v>4020</v>
      </c>
      <c r="C11" s="211">
        <v>6900</v>
      </c>
      <c r="D11" s="211">
        <v>3850</v>
      </c>
      <c r="E11" s="210"/>
      <c r="F11" s="211">
        <v>1450</v>
      </c>
    </row>
    <row r="12" spans="1:12" ht="56.25">
      <c r="A12" s="200">
        <v>7</v>
      </c>
      <c r="B12" s="216" t="s">
        <v>4021</v>
      </c>
      <c r="C12" s="211">
        <v>9700</v>
      </c>
      <c r="D12" s="211">
        <v>5250</v>
      </c>
      <c r="E12" s="210">
        <v>3025</v>
      </c>
      <c r="F12" s="211">
        <v>1450</v>
      </c>
    </row>
    <row r="13" spans="1:12">
      <c r="C13" s="409" t="s">
        <v>4022</v>
      </c>
      <c r="D13" s="409"/>
      <c r="E13" s="409"/>
      <c r="F13" s="409"/>
    </row>
    <row r="14" spans="1:12">
      <c r="C14" s="223"/>
      <c r="F14" s="224"/>
    </row>
    <row r="15" spans="1:12">
      <c r="B15" s="225" t="s">
        <v>4023</v>
      </c>
    </row>
    <row r="16" spans="1:12">
      <c r="B16" s="226" t="s">
        <v>4024</v>
      </c>
      <c r="C16" s="214"/>
      <c r="D16" s="214"/>
      <c r="E16" s="214"/>
      <c r="F16" s="214"/>
      <c r="G16"/>
    </row>
    <row r="17" spans="2:7" ht="38.25" customHeight="1">
      <c r="B17" s="410" t="s">
        <v>4025</v>
      </c>
      <c r="C17" s="410"/>
      <c r="D17" s="410"/>
      <c r="E17" s="410"/>
      <c r="F17" s="410"/>
      <c r="G17"/>
    </row>
    <row r="18" spans="2:7">
      <c r="B18" s="226" t="s">
        <v>4026</v>
      </c>
      <c r="C18" s="214"/>
      <c r="D18" s="214"/>
      <c r="E18" s="214"/>
      <c r="F18" s="214"/>
      <c r="G18"/>
    </row>
    <row r="19" spans="2:7">
      <c r="B19" s="226" t="s">
        <v>4038</v>
      </c>
      <c r="C19" s="214"/>
      <c r="D19" s="214"/>
      <c r="E19" s="214"/>
      <c r="F19" s="214"/>
      <c r="G19"/>
    </row>
    <row r="20" spans="2:7">
      <c r="B20" s="226" t="s">
        <v>4039</v>
      </c>
      <c r="C20" s="214"/>
      <c r="D20" s="214"/>
      <c r="E20" s="214"/>
      <c r="F20" s="214"/>
      <c r="G20"/>
    </row>
    <row r="21" spans="2:7">
      <c r="B21" s="226" t="s">
        <v>4034</v>
      </c>
      <c r="C21" s="214"/>
      <c r="D21" s="214"/>
      <c r="E21" s="214"/>
      <c r="F21" s="214"/>
      <c r="G21"/>
    </row>
    <row r="22" spans="2:7">
      <c r="B22" s="226" t="s">
        <v>4035</v>
      </c>
      <c r="C22" s="214"/>
      <c r="D22" s="214"/>
      <c r="E22" s="214"/>
      <c r="F22" s="214"/>
      <c r="G22"/>
    </row>
    <row r="23" spans="2:7">
      <c r="B23" s="226" t="s">
        <v>4027</v>
      </c>
      <c r="C23" s="214"/>
      <c r="D23" s="214"/>
      <c r="E23" s="214"/>
      <c r="F23" s="214"/>
      <c r="G23"/>
    </row>
    <row r="24" spans="2:7">
      <c r="B24" s="226" t="s">
        <v>4028</v>
      </c>
      <c r="C24" s="214"/>
      <c r="D24" s="214"/>
      <c r="E24" s="214"/>
      <c r="F24" s="214"/>
      <c r="G24"/>
    </row>
    <row r="27" spans="2:7">
      <c r="B27" s="227"/>
    </row>
    <row r="29" spans="2:7">
      <c r="E29" s="228"/>
      <c r="F29" s="228"/>
    </row>
    <row r="53" spans="2:2">
      <c r="B53" s="227"/>
    </row>
  </sheetData>
  <mergeCells count="4">
    <mergeCell ref="A2:F2"/>
    <mergeCell ref="A3:F3"/>
    <mergeCell ref="C13:F13"/>
    <mergeCell ref="B17:F17"/>
  </mergeCells>
  <pageMargins left="1.1811023622047245" right="0.59055118110236227" top="0.59055118110236227" bottom="0.59055118110236227" header="0.31496062992125984" footer="0.31496062992125984"/>
  <pageSetup paperSize="9" scale="80" fitToHeight="0" orientation="portrait" horizontalDpi="180" verticalDpi="180" r:id="rId1"/>
</worksheet>
</file>

<file path=xl/worksheets/sheet9.xml><?xml version="1.0" encoding="utf-8"?>
<worksheet xmlns="http://schemas.openxmlformats.org/spreadsheetml/2006/main" xmlns:r="http://schemas.openxmlformats.org/officeDocument/2006/relationships">
  <dimension ref="A3:F27"/>
  <sheetViews>
    <sheetView workbookViewId="0">
      <selection activeCell="I16" sqref="I16"/>
    </sheetView>
  </sheetViews>
  <sheetFormatPr defaultRowHeight="18.75"/>
  <cols>
    <col min="1" max="1" width="5.140625" style="171" customWidth="1"/>
    <col min="2" max="2" width="45.140625" style="171" customWidth="1"/>
    <col min="3" max="3" width="19" style="171" customWidth="1"/>
    <col min="4" max="4" width="22.28515625" style="171" customWidth="1"/>
  </cols>
  <sheetData>
    <row r="3" spans="1:6" ht="66.75" customHeight="1">
      <c r="A3" s="407" t="s">
        <v>4007</v>
      </c>
      <c r="B3" s="407"/>
      <c r="C3" s="407"/>
      <c r="D3" s="407"/>
      <c r="E3" s="220"/>
      <c r="F3" s="220"/>
    </row>
    <row r="4" spans="1:6">
      <c r="A4" s="408" t="s">
        <v>4040</v>
      </c>
      <c r="B4" s="408"/>
      <c r="C4" s="408"/>
      <c r="D4" s="408"/>
    </row>
    <row r="6" spans="1:6">
      <c r="A6" s="200" t="s">
        <v>4009</v>
      </c>
      <c r="B6" s="209" t="s">
        <v>4041</v>
      </c>
      <c r="C6" s="210" t="s">
        <v>4042</v>
      </c>
      <c r="D6" s="210" t="s">
        <v>4043</v>
      </c>
    </row>
    <row r="7" spans="1:6" ht="23.25" customHeight="1">
      <c r="A7" s="412">
        <v>1</v>
      </c>
      <c r="B7" s="229" t="s">
        <v>4044</v>
      </c>
      <c r="C7" s="415">
        <v>57500</v>
      </c>
      <c r="D7" s="415">
        <v>39700</v>
      </c>
    </row>
    <row r="8" spans="1:6" ht="26.25" customHeight="1">
      <c r="A8" s="413"/>
      <c r="B8" s="230" t="s">
        <v>4045</v>
      </c>
      <c r="C8" s="416"/>
      <c r="D8" s="416"/>
    </row>
    <row r="9" spans="1:6" ht="27.75" customHeight="1">
      <c r="A9" s="413"/>
      <c r="B9" s="230" t="s">
        <v>4046</v>
      </c>
      <c r="C9" s="416"/>
      <c r="D9" s="416"/>
    </row>
    <row r="10" spans="1:6" ht="24.75" customHeight="1">
      <c r="A10" s="414"/>
      <c r="B10" s="230" t="s">
        <v>4047</v>
      </c>
      <c r="C10" s="417"/>
      <c r="D10" s="417"/>
    </row>
    <row r="11" spans="1:6" ht="29.25" customHeight="1">
      <c r="A11" s="412">
        <v>2</v>
      </c>
      <c r="B11" s="229" t="s">
        <v>4044</v>
      </c>
      <c r="C11" s="415">
        <v>59600</v>
      </c>
      <c r="D11" s="415">
        <v>40300</v>
      </c>
    </row>
    <row r="12" spans="1:6" ht="22.5" customHeight="1">
      <c r="A12" s="413"/>
      <c r="B12" s="230" t="s">
        <v>4048</v>
      </c>
      <c r="C12" s="416"/>
      <c r="D12" s="416"/>
    </row>
    <row r="13" spans="1:6" ht="24.75" customHeight="1">
      <c r="A13" s="413"/>
      <c r="B13" s="230" t="s">
        <v>4049</v>
      </c>
      <c r="C13" s="416"/>
      <c r="D13" s="416"/>
    </row>
    <row r="14" spans="1:6" ht="24" customHeight="1">
      <c r="A14" s="414"/>
      <c r="B14" s="230" t="s">
        <v>4050</v>
      </c>
      <c r="C14" s="416"/>
      <c r="D14" s="416"/>
    </row>
    <row r="15" spans="1:6" ht="24.75" customHeight="1">
      <c r="A15" s="412">
        <v>3</v>
      </c>
      <c r="B15" s="229" t="s">
        <v>4051</v>
      </c>
      <c r="C15" s="415">
        <v>42500</v>
      </c>
      <c r="D15" s="415">
        <v>29300</v>
      </c>
    </row>
    <row r="16" spans="1:6" ht="22.5" customHeight="1">
      <c r="A16" s="413"/>
      <c r="B16" s="230" t="s">
        <v>4052</v>
      </c>
      <c r="C16" s="416"/>
      <c r="D16" s="416"/>
    </row>
    <row r="17" spans="1:4" ht="21.75" customHeight="1">
      <c r="A17" s="413"/>
      <c r="B17" s="230" t="s">
        <v>4053</v>
      </c>
      <c r="C17" s="416"/>
      <c r="D17" s="416"/>
    </row>
    <row r="18" spans="1:4" ht="23.25" customHeight="1">
      <c r="A18" s="414"/>
      <c r="B18" s="231" t="s">
        <v>4054</v>
      </c>
      <c r="C18" s="417"/>
      <c r="D18" s="417"/>
    </row>
    <row r="19" spans="1:4">
      <c r="A19" s="418" t="s">
        <v>4055</v>
      </c>
      <c r="B19" s="418"/>
      <c r="C19" s="418"/>
      <c r="D19" s="418"/>
    </row>
    <row r="20" spans="1:4">
      <c r="A20" s="232"/>
      <c r="B20" s="232"/>
      <c r="C20" s="232"/>
      <c r="D20" s="232"/>
    </row>
    <row r="21" spans="1:4">
      <c r="A21" s="232"/>
      <c r="B21" s="179" t="s">
        <v>4023</v>
      </c>
      <c r="C21" s="232"/>
      <c r="D21" s="232"/>
    </row>
    <row r="22" spans="1:4">
      <c r="B22" s="171" t="s">
        <v>4056</v>
      </c>
    </row>
    <row r="23" spans="1:4">
      <c r="B23" s="171" t="s">
        <v>4057</v>
      </c>
    </row>
    <row r="24" spans="1:4">
      <c r="B24" s="223" t="s">
        <v>4058</v>
      </c>
    </row>
    <row r="25" spans="1:4">
      <c r="B25" s="223" t="s">
        <v>4059</v>
      </c>
    </row>
    <row r="26" spans="1:4">
      <c r="B26" s="223" t="s">
        <v>4060</v>
      </c>
    </row>
    <row r="27" spans="1:4">
      <c r="B27" s="223"/>
    </row>
  </sheetData>
  <mergeCells count="12">
    <mergeCell ref="A15:A18"/>
    <mergeCell ref="C15:C18"/>
    <mergeCell ref="D15:D18"/>
    <mergeCell ref="A19:D19"/>
    <mergeCell ref="A3:D3"/>
    <mergeCell ref="A4:D4"/>
    <mergeCell ref="A7:A10"/>
    <mergeCell ref="C7:C10"/>
    <mergeCell ref="D7:D10"/>
    <mergeCell ref="A11:A14"/>
    <mergeCell ref="C11:C14"/>
    <mergeCell ref="D11:D14"/>
  </mergeCells>
  <pageMargins left="1.1811023622047245" right="0.59055118110236227" top="0.59055118110236227" bottom="0.59055118110236227"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12</vt:i4>
      </vt:variant>
    </vt:vector>
  </HeadingPairs>
  <TitlesOfParts>
    <vt:vector size="29" baseType="lpstr">
      <vt:lpstr>Приложение №1</vt:lpstr>
      <vt:lpstr>Приложение №2</vt:lpstr>
      <vt:lpstr>Приложение №3</vt:lpstr>
      <vt:lpstr>Приложение №4</vt:lpstr>
      <vt:lpstr>Прил №5 Тариф "Без питания"</vt:lpstr>
      <vt:lpstr>Прил №5 Тариф "С завтраком"</vt:lpstr>
      <vt:lpstr>Прил №5 Тариф "Полупансион"</vt:lpstr>
      <vt:lpstr>Прил №5 Тариф "Полный пансион"</vt:lpstr>
      <vt:lpstr>Прил №5 Коттеджи</vt:lpstr>
      <vt:lpstr>Приложение №6</vt:lpstr>
      <vt:lpstr>Приложение №7</vt:lpstr>
      <vt:lpstr>Приложение №8</vt:lpstr>
      <vt:lpstr>Приложение №9</vt:lpstr>
      <vt:lpstr>Приложение №10</vt:lpstr>
      <vt:lpstr>Приложение №11</vt:lpstr>
      <vt:lpstr>Приложение №12</vt:lpstr>
      <vt:lpstr>Приложение №13</vt:lpstr>
      <vt:lpstr>'Приложение №1'!Заголовки_для_печати</vt:lpstr>
      <vt:lpstr>'Приложение №10'!Заголовки_для_печати</vt:lpstr>
      <vt:lpstr>'Приложение №11'!Заголовки_для_печати</vt:lpstr>
      <vt:lpstr>'Приложение №12'!Заголовки_для_печати</vt:lpstr>
      <vt:lpstr>'Приложение №13'!Заголовки_для_печати</vt:lpstr>
      <vt:lpstr>'Приложение №3'!Заголовки_для_печати</vt:lpstr>
      <vt:lpstr>'Приложение №4'!Заголовки_для_печати</vt:lpstr>
      <vt:lpstr>'Приложение №6'!Заголовки_для_печати</vt:lpstr>
      <vt:lpstr>'Приложение №1'!Область_печати</vt:lpstr>
      <vt:lpstr>'Приложение №2'!Область_печати</vt:lpstr>
      <vt:lpstr>'Приложение №3'!Область_печати</vt:lpstr>
      <vt:lpstr>'Приложение №9'!Область_печати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Onufrienko</cp:lastModifiedBy>
  <dcterms:created xsi:type="dcterms:W3CDTF">2019-03-12T14:29:55Z</dcterms:created>
  <dcterms:modified xsi:type="dcterms:W3CDTF">2019-03-13T07:33:06Z</dcterms:modified>
</cp:coreProperties>
</file>