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3950" yWindow="120" windowWidth="14865" windowHeight="12420" tabRatio="918"/>
  </bookViews>
  <sheets>
    <sheet name="5" sheetId="17" r:id="rId1"/>
    <sheet name="Сравнение" sheetId="7" state="hidden" r:id="rId2"/>
    <sheet name="Рейтинг" sheetId="6" state="hidden" r:id="rId3"/>
    <sheet name="Рейтинг (по ФО)" sheetId="13" state="hidden" r:id="rId4"/>
  </sheets>
  <externalReferences>
    <externalReference r:id="rId5"/>
    <externalReference r:id="rId6"/>
  </externalReferences>
  <definedNames>
    <definedName name="_xlnm._FilterDatabase" localSheetId="2" hidden="1">Рейтинг!$B$2:$D$87</definedName>
    <definedName name="_xlnm._FilterDatabase" localSheetId="3" hidden="1">'Рейтинг (по ФО)'!$B$2:$D$87</definedName>
    <definedName name="_xlnm._FilterDatabase" localSheetId="1" hidden="1">Сравнение!$B$2:$F$85</definedName>
    <definedName name="_xlnm.Print_Titles" localSheetId="0">'5'!$A:$A,'5'!$2:$4</definedName>
    <definedName name="_xlnm.Print_Titles" localSheetId="2">Рейтинг!$2:$2</definedName>
    <definedName name="_xlnm.Print_Titles" localSheetId="3">'Рейтинг (по ФО)'!$2:$2</definedName>
    <definedName name="_xlnm.Print_Titles" localSheetId="1">Сравнение!$2:$2</definedName>
    <definedName name="_xlnm.Print_Area" localSheetId="0">'5'!$A$1:$I$97</definedName>
    <definedName name="_xlnm.Print_Area" localSheetId="2">Рейтинг!$A$1:$D$91</definedName>
    <definedName name="_xlnm.Print_Area" localSheetId="3">'Рейтинг (по ФО)'!$A$1:$D$91</definedName>
    <definedName name="_xlnm.Print_Area" localSheetId="1">Сравнение!$A$1:$F$88</definedName>
  </definedNames>
  <calcPr calcId="145621"/>
</workbook>
</file>

<file path=xl/calcChain.xml><?xml version="1.0" encoding="utf-8"?>
<calcChain xmlns="http://schemas.openxmlformats.org/spreadsheetml/2006/main">
  <c r="F98" i="17" l="1"/>
  <c r="D42" i="13" l="1"/>
  <c r="D61" i="13"/>
  <c r="D21" i="13"/>
  <c r="D29" i="13"/>
  <c r="D13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H74" i="13" l="1"/>
  <c r="H10" i="13"/>
  <c r="I98" i="7" l="1"/>
  <c r="H98" i="7"/>
  <c r="F85" i="7"/>
  <c r="D85" i="7"/>
  <c r="C85" i="7"/>
  <c r="D84" i="7"/>
  <c r="F84" i="7" s="1"/>
  <c r="C84" i="7"/>
  <c r="F83" i="7"/>
  <c r="D83" i="7"/>
  <c r="C83" i="7"/>
  <c r="D82" i="7"/>
  <c r="F82" i="7" s="1"/>
  <c r="C82" i="7"/>
  <c r="F81" i="7"/>
  <c r="D81" i="7"/>
  <c r="C81" i="7"/>
  <c r="D80" i="7"/>
  <c r="F80" i="7" s="1"/>
  <c r="C80" i="7"/>
  <c r="F79" i="7"/>
  <c r="D79" i="7"/>
  <c r="C79" i="7"/>
  <c r="D78" i="7"/>
  <c r="C78" i="7"/>
  <c r="D77" i="7"/>
  <c r="C77" i="7"/>
  <c r="F76" i="7"/>
  <c r="D76" i="7"/>
  <c r="C76" i="7"/>
  <c r="F75" i="7"/>
  <c r="D75" i="7"/>
  <c r="C75" i="7"/>
  <c r="F74" i="7"/>
  <c r="D74" i="7"/>
  <c r="C74" i="7"/>
  <c r="F73" i="7"/>
  <c r="D73" i="7"/>
  <c r="C73" i="7"/>
  <c r="D72" i="7"/>
  <c r="F72" i="7" s="1"/>
  <c r="C72" i="7"/>
  <c r="D71" i="7"/>
  <c r="F71" i="7" s="1"/>
  <c r="C71" i="7"/>
  <c r="D70" i="7"/>
  <c r="F70" i="7" s="1"/>
  <c r="C70" i="7"/>
  <c r="D69" i="7"/>
  <c r="F69" i="7" s="1"/>
  <c r="C69" i="7"/>
  <c r="D68" i="7"/>
  <c r="F68" i="7" s="1"/>
  <c r="C68" i="7"/>
  <c r="D67" i="7"/>
  <c r="F67" i="7" s="1"/>
  <c r="C67" i="7"/>
  <c r="D66" i="7"/>
  <c r="F66" i="7" s="1"/>
  <c r="C66" i="7"/>
  <c r="D65" i="7"/>
  <c r="F65" i="7" s="1"/>
  <c r="C65" i="7"/>
  <c r="D64" i="7"/>
  <c r="F64" i="7" s="1"/>
  <c r="C64" i="7"/>
  <c r="D63" i="7"/>
  <c r="F63" i="7" s="1"/>
  <c r="C63" i="7"/>
  <c r="D62" i="7"/>
  <c r="F62" i="7" s="1"/>
  <c r="C62" i="7"/>
  <c r="D61" i="7"/>
  <c r="F61" i="7" s="1"/>
  <c r="C61" i="7"/>
  <c r="D60" i="7"/>
  <c r="F60" i="7" s="1"/>
  <c r="C60" i="7"/>
  <c r="D59" i="7"/>
  <c r="F59" i="7" s="1"/>
  <c r="C59" i="7"/>
  <c r="D58" i="7"/>
  <c r="F58" i="7" s="1"/>
  <c r="C58" i="7"/>
  <c r="D57" i="7"/>
  <c r="F57" i="7" s="1"/>
  <c r="C57" i="7"/>
  <c r="D56" i="7"/>
  <c r="F56" i="7" s="1"/>
  <c r="C56" i="7"/>
  <c r="D55" i="7"/>
  <c r="F55" i="7" s="1"/>
  <c r="C55" i="7"/>
  <c r="D54" i="7"/>
  <c r="F54" i="7" s="1"/>
  <c r="C54" i="7"/>
  <c r="D53" i="7"/>
  <c r="F53" i="7" s="1"/>
  <c r="C53" i="7"/>
  <c r="D52" i="7"/>
  <c r="F52" i="7" s="1"/>
  <c r="C52" i="7"/>
  <c r="D51" i="7"/>
  <c r="F51" i="7" s="1"/>
  <c r="C51" i="7"/>
  <c r="D50" i="7"/>
  <c r="F50" i="7" s="1"/>
  <c r="C50" i="7"/>
  <c r="D49" i="7"/>
  <c r="F49" i="7" s="1"/>
  <c r="C49" i="7"/>
  <c r="D48" i="7"/>
  <c r="F48" i="7" s="1"/>
  <c r="C48" i="7"/>
  <c r="D47" i="7"/>
  <c r="F47" i="7" s="1"/>
  <c r="C47" i="7"/>
  <c r="D46" i="7"/>
  <c r="F46" i="7" s="1"/>
  <c r="C46" i="7"/>
  <c r="D45" i="7"/>
  <c r="F45" i="7" s="1"/>
  <c r="C45" i="7"/>
  <c r="D44" i="7"/>
  <c r="F44" i="7" s="1"/>
  <c r="C44" i="7"/>
  <c r="D43" i="7"/>
  <c r="F43" i="7" s="1"/>
  <c r="C43" i="7"/>
  <c r="D42" i="7"/>
  <c r="F42" i="7" s="1"/>
  <c r="C42" i="7"/>
  <c r="D41" i="7"/>
  <c r="F41" i="7" s="1"/>
  <c r="C41" i="7"/>
  <c r="D40" i="7"/>
  <c r="F40" i="7" s="1"/>
  <c r="C40" i="7"/>
  <c r="D39" i="7"/>
  <c r="F39" i="7" s="1"/>
  <c r="C39" i="7"/>
  <c r="D38" i="7"/>
  <c r="F38" i="7" s="1"/>
  <c r="C38" i="7"/>
  <c r="D37" i="7"/>
  <c r="F37" i="7" s="1"/>
  <c r="C37" i="7"/>
  <c r="D36" i="7"/>
  <c r="F36" i="7" s="1"/>
  <c r="C36" i="7"/>
  <c r="D35" i="7"/>
  <c r="F35" i="7" s="1"/>
  <c r="C35" i="7"/>
  <c r="D34" i="7"/>
  <c r="F34" i="7" s="1"/>
  <c r="C34" i="7"/>
  <c r="D33" i="7"/>
  <c r="F33" i="7" s="1"/>
  <c r="C33" i="7"/>
  <c r="D32" i="7"/>
  <c r="F32" i="7" s="1"/>
  <c r="C32" i="7"/>
  <c r="D31" i="7"/>
  <c r="F31" i="7" s="1"/>
  <c r="C31" i="7"/>
  <c r="D30" i="7"/>
  <c r="F30" i="7" s="1"/>
  <c r="C30" i="7"/>
  <c r="D29" i="7"/>
  <c r="F29" i="7" s="1"/>
  <c r="C29" i="7"/>
  <c r="D28" i="7"/>
  <c r="F28" i="7" s="1"/>
  <c r="C28" i="7"/>
  <c r="D27" i="7"/>
  <c r="F27" i="7" s="1"/>
  <c r="C27" i="7"/>
  <c r="D26" i="7"/>
  <c r="F26" i="7" s="1"/>
  <c r="C26" i="7"/>
  <c r="D25" i="7"/>
  <c r="F25" i="7" s="1"/>
  <c r="C25" i="7"/>
  <c r="D24" i="7"/>
  <c r="F24" i="7" s="1"/>
  <c r="C24" i="7"/>
  <c r="D23" i="7"/>
  <c r="F23" i="7" s="1"/>
  <c r="C23" i="7"/>
  <c r="D22" i="7"/>
  <c r="F22" i="7" s="1"/>
  <c r="C22" i="7"/>
  <c r="D21" i="7"/>
  <c r="F21" i="7" s="1"/>
  <c r="C21" i="7"/>
  <c r="D20" i="7"/>
  <c r="F20" i="7" s="1"/>
  <c r="C20" i="7"/>
  <c r="D19" i="7"/>
  <c r="F19" i="7" s="1"/>
  <c r="C19" i="7"/>
  <c r="D18" i="7"/>
  <c r="F18" i="7" s="1"/>
  <c r="C18" i="7"/>
  <c r="D17" i="7"/>
  <c r="F17" i="7" s="1"/>
  <c r="C17" i="7"/>
  <c r="D16" i="7"/>
  <c r="F16" i="7" s="1"/>
  <c r="C16" i="7"/>
  <c r="D15" i="7"/>
  <c r="F15" i="7" s="1"/>
  <c r="C15" i="7"/>
  <c r="D14" i="7"/>
  <c r="F14" i="7" s="1"/>
  <c r="C14" i="7"/>
  <c r="D13" i="7"/>
  <c r="F13" i="7" s="1"/>
  <c r="C13" i="7"/>
  <c r="D12" i="7"/>
  <c r="F12" i="7" s="1"/>
  <c r="C12" i="7"/>
  <c r="D11" i="7"/>
  <c r="F11" i="7" s="1"/>
  <c r="C11" i="7"/>
  <c r="D10" i="7"/>
  <c r="F10" i="7" s="1"/>
  <c r="C10" i="7"/>
  <c r="D9" i="7"/>
  <c r="F9" i="7" s="1"/>
  <c r="C9" i="7"/>
  <c r="D8" i="7"/>
  <c r="F8" i="7" s="1"/>
  <c r="C8" i="7"/>
  <c r="D7" i="7"/>
  <c r="F7" i="7" s="1"/>
  <c r="C7" i="7"/>
  <c r="D6" i="7"/>
  <c r="F6" i="7" s="1"/>
  <c r="C6" i="7"/>
  <c r="D5" i="7"/>
  <c r="F5" i="7" s="1"/>
  <c r="C5" i="7"/>
  <c r="C4" i="7"/>
  <c r="D3" i="7"/>
  <c r="C3" i="7"/>
  <c r="H54" i="7" l="1"/>
  <c r="F77" i="7"/>
  <c r="H65" i="7"/>
  <c r="F78" i="7"/>
  <c r="F3" i="7"/>
  <c r="H50" i="7"/>
  <c r="H62" i="7" l="1"/>
  <c r="C71" i="13" l="1"/>
  <c r="C65" i="13"/>
  <c r="C80" i="13"/>
  <c r="C42" i="13"/>
  <c r="C63" i="13"/>
  <c r="C57" i="13"/>
  <c r="C31" i="13"/>
  <c r="C60" i="13"/>
  <c r="C68" i="13"/>
  <c r="C33" i="13"/>
  <c r="C9" i="13"/>
  <c r="C37" i="13"/>
  <c r="C59" i="13"/>
  <c r="C22" i="13"/>
  <c r="C51" i="13"/>
  <c r="C8" i="13"/>
  <c r="C21" i="13"/>
  <c r="C45" i="13"/>
  <c r="C35" i="13"/>
  <c r="C25" i="13"/>
  <c r="C52" i="13"/>
  <c r="C49" i="13"/>
  <c r="C39" i="13"/>
  <c r="C10" i="13"/>
  <c r="C56" i="13"/>
  <c r="C40" i="13"/>
  <c r="C58" i="13"/>
  <c r="C82" i="13"/>
  <c r="C17" i="13"/>
  <c r="C26" i="13"/>
  <c r="C3" i="13"/>
  <c r="C28" i="13"/>
  <c r="C41" i="13"/>
  <c r="C44" i="13"/>
  <c r="C62" i="13"/>
  <c r="C86" i="13"/>
  <c r="C16" i="13"/>
  <c r="C7" i="13"/>
  <c r="C55" i="13"/>
  <c r="C34" i="13"/>
  <c r="C81" i="13"/>
  <c r="C23" i="13"/>
  <c r="C54" i="13"/>
  <c r="C70" i="13"/>
  <c r="C67" i="13"/>
  <c r="C85" i="13"/>
  <c r="C66" i="13"/>
  <c r="C47" i="13"/>
  <c r="C12" i="13"/>
  <c r="C53" i="13"/>
  <c r="C38" i="13"/>
  <c r="C32" i="13"/>
  <c r="C69" i="13"/>
  <c r="C77" i="13"/>
  <c r="C75" i="13"/>
  <c r="C20" i="13"/>
  <c r="C50" i="13"/>
  <c r="C79" i="13"/>
  <c r="C30" i="13"/>
  <c r="C36" i="13"/>
  <c r="C72" i="13"/>
  <c r="C61" i="13"/>
  <c r="C5" i="13"/>
  <c r="C74" i="13"/>
  <c r="C13" i="13"/>
  <c r="C27" i="13"/>
  <c r="C48" i="13"/>
  <c r="C73" i="13"/>
  <c r="C64" i="13"/>
  <c r="C87" i="13"/>
  <c r="C76" i="13"/>
  <c r="C11" i="13"/>
  <c r="C29" i="13"/>
  <c r="C15" i="13"/>
  <c r="C46" i="13"/>
  <c r="C24" i="13"/>
  <c r="C14" i="13"/>
  <c r="C43" i="13"/>
  <c r="C78" i="13"/>
  <c r="C83" i="13"/>
  <c r="C19" i="13"/>
  <c r="C18" i="13"/>
  <c r="C6" i="13"/>
  <c r="C84" i="13"/>
  <c r="C4" i="13"/>
  <c r="H25" i="13" l="1"/>
  <c r="H52" i="13"/>
  <c r="G96" i="13"/>
  <c r="G100" i="13" s="1"/>
  <c r="F96" i="13"/>
  <c r="F100" i="13" s="1"/>
  <c r="D87" i="13" s="1"/>
  <c r="H50" i="13"/>
  <c r="C36" i="6"/>
  <c r="C83" i="6"/>
  <c r="C44" i="6"/>
  <c r="C77" i="6"/>
  <c r="C87" i="6"/>
  <c r="C74" i="6"/>
  <c r="C27" i="6"/>
  <c r="C71" i="6"/>
  <c r="C84" i="6"/>
  <c r="C5" i="6"/>
  <c r="C53" i="6"/>
  <c r="C57" i="6"/>
  <c r="C10" i="6"/>
  <c r="C33" i="6"/>
  <c r="C79" i="6"/>
  <c r="C43" i="6"/>
  <c r="C78" i="6"/>
  <c r="C24" i="6"/>
  <c r="C20" i="6"/>
  <c r="C4" i="6"/>
  <c r="C21" i="6"/>
  <c r="C65" i="6"/>
  <c r="C28" i="6"/>
  <c r="C48" i="6"/>
  <c r="C82" i="6"/>
  <c r="C81" i="6"/>
  <c r="C68" i="6"/>
  <c r="C37" i="6"/>
  <c r="C18" i="6"/>
  <c r="C85" i="6"/>
  <c r="C26" i="6"/>
  <c r="C19" i="6"/>
  <c r="C67" i="6"/>
  <c r="C7" i="6"/>
  <c r="C76" i="6"/>
  <c r="C14" i="6"/>
  <c r="C46" i="6"/>
  <c r="C32" i="6"/>
  <c r="C54" i="6"/>
  <c r="C80" i="6"/>
  <c r="C8" i="6"/>
  <c r="C35" i="6"/>
  <c r="C25" i="6"/>
  <c r="C23" i="6"/>
  <c r="C12" i="6"/>
  <c r="C59" i="6"/>
  <c r="C51" i="6"/>
  <c r="C40" i="6"/>
  <c r="C60" i="6"/>
  <c r="C22" i="6"/>
  <c r="C66" i="6"/>
  <c r="C55" i="6"/>
  <c r="C11" i="6"/>
  <c r="C9" i="6"/>
  <c r="C63" i="6"/>
  <c r="C16" i="6"/>
  <c r="C45" i="6"/>
  <c r="C64" i="6"/>
  <c r="C17" i="6"/>
  <c r="C34" i="6"/>
  <c r="C38" i="6"/>
  <c r="C62" i="6"/>
  <c r="C42" i="6"/>
  <c r="C30" i="6"/>
  <c r="C13" i="6"/>
  <c r="C86" i="6"/>
  <c r="C49" i="6"/>
  <c r="C47" i="6"/>
  <c r="C72" i="6"/>
  <c r="C3" i="6"/>
  <c r="C61" i="6"/>
  <c r="C70" i="6"/>
  <c r="C50" i="6"/>
  <c r="C29" i="6"/>
  <c r="C56" i="6"/>
  <c r="C52" i="6"/>
  <c r="C41" i="6"/>
  <c r="C75" i="6"/>
  <c r="C73" i="6"/>
  <c r="C58" i="6"/>
  <c r="C31" i="6"/>
  <c r="C69" i="6"/>
  <c r="C15" i="6"/>
  <c r="C6" i="6"/>
  <c r="C39" i="6"/>
  <c r="D47" i="13" l="1"/>
  <c r="D26" i="13"/>
  <c r="D32" i="13"/>
  <c r="D40" i="13"/>
  <c r="D62" i="13"/>
  <c r="D83" i="13"/>
  <c r="D49" i="13"/>
  <c r="D34" i="13"/>
  <c r="D43" i="13"/>
  <c r="D24" i="13"/>
  <c r="D48" i="13"/>
  <c r="D84" i="13"/>
  <c r="D3" i="13"/>
  <c r="D30" i="13"/>
  <c r="D58" i="13"/>
  <c r="D85" i="13"/>
  <c r="D86" i="13"/>
  <c r="D69" i="13"/>
  <c r="D4" i="13"/>
  <c r="D23" i="13"/>
  <c r="D15" i="13"/>
  <c r="D18" i="13"/>
  <c r="D39" i="13"/>
  <c r="D17" i="13"/>
  <c r="D12" i="13"/>
  <c r="D20" i="13"/>
  <c r="D64" i="13"/>
  <c r="D19" i="13"/>
  <c r="D75" i="13"/>
  <c r="D78" i="13"/>
  <c r="D10" i="13"/>
  <c r="D81" i="13"/>
  <c r="D38" i="13"/>
  <c r="D79" i="13"/>
  <c r="D73" i="13"/>
  <c r="D36" i="13"/>
  <c r="D76" i="13"/>
  <c r="D46" i="13"/>
  <c r="D53" i="13"/>
  <c r="D50" i="13"/>
  <c r="D27" i="13"/>
  <c r="D6" i="13"/>
  <c r="D54" i="13"/>
  <c r="D77" i="13"/>
  <c r="D74" i="13"/>
  <c r="D45" i="13"/>
  <c r="D22" i="13"/>
  <c r="D31" i="13"/>
  <c r="D71" i="13"/>
  <c r="D60" i="13"/>
  <c r="D35" i="13"/>
  <c r="D51" i="13"/>
  <c r="D65" i="13"/>
  <c r="D33" i="13"/>
  <c r="D68" i="13"/>
  <c r="D25" i="13"/>
  <c r="D80" i="13"/>
  <c r="D57" i="13"/>
  <c r="D59" i="13"/>
  <c r="D37" i="13"/>
  <c r="D8" i="13"/>
  <c r="D63" i="13"/>
  <c r="D9" i="13"/>
  <c r="D70" i="13"/>
  <c r="D5" i="13"/>
  <c r="D14" i="13"/>
  <c r="D52" i="13"/>
  <c r="D56" i="13"/>
  <c r="D16" i="13"/>
  <c r="D72" i="13"/>
  <c r="D28" i="13"/>
  <c r="D7" i="13"/>
  <c r="D67" i="13"/>
  <c r="D44" i="13"/>
  <c r="D82" i="13"/>
  <c r="D41" i="13"/>
  <c r="D55" i="13"/>
  <c r="D66" i="13"/>
  <c r="D11" i="13"/>
  <c r="G96" i="6"/>
  <c r="F96" i="6"/>
  <c r="F100" i="6" s="1"/>
  <c r="H18" i="6"/>
  <c r="H7" i="6"/>
  <c r="H3" i="6"/>
  <c r="H10" i="6"/>
  <c r="H15" i="6" l="1"/>
  <c r="G100" i="6"/>
  <c r="D4" i="6" l="1"/>
  <c r="D3" i="6"/>
</calcChain>
</file>

<file path=xl/sharedStrings.xml><?xml version="1.0" encoding="utf-8"?>
<sst xmlns="http://schemas.openxmlformats.org/spreadsheetml/2006/main" count="607" uniqueCount="139">
  <si>
    <t>Степень качества С учетом мониторинга по бюджетным кредитам</t>
  </si>
  <si>
    <t>Степень качества организации бюджетного процесса</t>
  </si>
  <si>
    <t>Рейтинг субъектов Российской Федерации за 2016 год</t>
  </si>
  <si>
    <t>Рейтинг субъектов Российской Федерации за 2014 год</t>
  </si>
  <si>
    <t xml:space="preserve"> Регионы, имеющие нарушения соблюдения бюджетного законодательства, не влекущие отнесение к 3 группе</t>
  </si>
  <si>
    <t>Республика Северная Осетия - Алания</t>
  </si>
  <si>
    <t>Республика Татарстан (Татарстан)</t>
  </si>
  <si>
    <t>Удельный вес государственных учреждений субъекта РФ, выполнивших государственное задание на 100%, в общем количестве государственных учреждений субъекта РФ, которым установлены государственные задания</t>
  </si>
  <si>
    <t>Доля руководителей ОИВ субъекта РФ, руководителей гос. учреждений субъекта РФ,  ГРБС и РБС бюджета субъекта РФ, для которых оплата труда определяется с учетом результатов их профессиональной деятельности</t>
  </si>
  <si>
    <t>Степень качества БЕЗ учета мониторинга по бюджетным кредитам</t>
  </si>
  <si>
    <t>Балльные значения БЕЗ учета мониторинга по бюджетным кредитам</t>
  </si>
  <si>
    <t>Эффективность управления финансовыми вложениями</t>
  </si>
  <si>
    <t>Эффекивность использования государственными унитарными предприятиями средств бюджета</t>
  </si>
  <si>
    <t>Наличие Интернет-портала оказания государственных услуг субъекта РФ в электронном виде</t>
  </si>
  <si>
    <t>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</si>
  <si>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 xml:space="preserve">Доля государственных учреждений субъекта РФ,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</si>
  <si>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 xml:space="preserve"> Регионы, имеющие нарушения соблюдения бюджетного законодательства, влекущие отнесение к 3 группе</t>
  </si>
  <si>
    <t>г.Москва</t>
  </si>
  <si>
    <t>Южный ФО</t>
  </si>
  <si>
    <t>Балльные значения С учета мониторинга по бюджетным кредитам</t>
  </si>
  <si>
    <t>5. Индикаторы, характеризующие качество управления государственной собственностью и оказания государственных услуг</t>
  </si>
  <si>
    <t>да</t>
  </si>
  <si>
    <t>нет</t>
  </si>
  <si>
    <t>U51</t>
  </si>
  <si>
    <t>U58</t>
  </si>
  <si>
    <t>U52</t>
  </si>
  <si>
    <t>U53</t>
  </si>
  <si>
    <t>U54</t>
  </si>
  <si>
    <t>U56</t>
  </si>
  <si>
    <t>U55</t>
  </si>
  <si>
    <t>U57</t>
  </si>
  <si>
    <t>Ханты-Мансийский автономный округ - Югра</t>
  </si>
  <si>
    <t>Республика Карелия</t>
  </si>
  <si>
    <t>Ростовская область</t>
  </si>
  <si>
    <t>Республика Калмыкия</t>
  </si>
  <si>
    <t>Магаданская область</t>
  </si>
  <si>
    <t>Кировская область</t>
  </si>
  <si>
    <t>Забайкальский край</t>
  </si>
  <si>
    <t>Костромская область</t>
  </si>
  <si>
    <t>Вологодская область</t>
  </si>
  <si>
    <t>Тульская область</t>
  </si>
  <si>
    <t>Республика Адыгея</t>
  </si>
  <si>
    <t>Смоленская область</t>
  </si>
  <si>
    <t>Московская область</t>
  </si>
  <si>
    <t>Рязанская область</t>
  </si>
  <si>
    <t>Ярославская область</t>
  </si>
  <si>
    <t>Орловская область</t>
  </si>
  <si>
    <t>Липецкая область</t>
  </si>
  <si>
    <t>Псковская область</t>
  </si>
  <si>
    <t>Брянская область</t>
  </si>
  <si>
    <t>Краснодарский край</t>
  </si>
  <si>
    <t>Калужская область</t>
  </si>
  <si>
    <t>Ивановская область</t>
  </si>
  <si>
    <t>Республика Дагестан</t>
  </si>
  <si>
    <t>Воронежская область</t>
  </si>
  <si>
    <t>Ставропольский край</t>
  </si>
  <si>
    <t>Мурманская область</t>
  </si>
  <si>
    <t>Республика Алтай</t>
  </si>
  <si>
    <t>Тамбовская область</t>
  </si>
  <si>
    <t>Тверская область</t>
  </si>
  <si>
    <t>Ханты-Мансийский АО</t>
  </si>
  <si>
    <t>Ср. балл - 3 группа</t>
  </si>
  <si>
    <t>Челябинская область</t>
  </si>
  <si>
    <t>Сахалинская область</t>
  </si>
  <si>
    <t>Тюменская область</t>
  </si>
  <si>
    <t>Красноярский край</t>
  </si>
  <si>
    <t>Республика Марий Эл</t>
  </si>
  <si>
    <t>Амурская область</t>
  </si>
  <si>
    <t>Республика Бурятия</t>
  </si>
  <si>
    <t>Пензенская область</t>
  </si>
  <si>
    <t>г.Санкт-Петербург</t>
  </si>
  <si>
    <t>Кемеровская область</t>
  </si>
  <si>
    <t>Дальневосточный ФО</t>
  </si>
  <si>
    <t>Республика Хакасия</t>
  </si>
  <si>
    <t>Самарская область</t>
  </si>
  <si>
    <t>Иркутская область</t>
  </si>
  <si>
    <t>Ульяновская область</t>
  </si>
  <si>
    <t>Ямало-Ненецкий АО</t>
  </si>
  <si>
    <t>Республика Мордовия</t>
  </si>
  <si>
    <t>Хабаровский край</t>
  </si>
  <si>
    <t>Саратовская область</t>
  </si>
  <si>
    <t>Северо-Западный ФО</t>
  </si>
  <si>
    <t>Курганская область</t>
  </si>
  <si>
    <t>Ср. балл - 1 группа</t>
  </si>
  <si>
    <t>Ср. балл - всего</t>
  </si>
  <si>
    <t>Чувашская Республика - Чувашия</t>
  </si>
  <si>
    <t>Еврейская автономная область</t>
  </si>
  <si>
    <t>Оценка, полученная субъектом</t>
  </si>
  <si>
    <t>Ямало-Ненецкий автономный округ</t>
  </si>
  <si>
    <t>Карачаево-Черкесская Республика</t>
  </si>
  <si>
    <t>Субъект Российской Федерации</t>
  </si>
  <si>
    <t>Кабардино-Балкарская Республика</t>
  </si>
  <si>
    <t>Республика Крым</t>
  </si>
  <si>
    <t>Приморский край</t>
  </si>
  <si>
    <t>Камчатский край</t>
  </si>
  <si>
    <t>Уральский ФО</t>
  </si>
  <si>
    <t>Сибирский ФО</t>
  </si>
  <si>
    <t>Пермский край</t>
  </si>
  <si>
    <t>Курская область</t>
  </si>
  <si>
    <t>Республика Тыва</t>
  </si>
  <si>
    <t>г. Севастополь</t>
  </si>
  <si>
    <t>Центральный ФО</t>
  </si>
  <si>
    <t>Приволжский ФО</t>
  </si>
  <si>
    <t>Исходные группы</t>
  </si>
  <si>
    <t>Республика Коми</t>
  </si>
  <si>
    <t>Омская область</t>
  </si>
  <si>
    <t>Томская область</t>
  </si>
  <si>
    <t>Алтайский край</t>
  </si>
  <si>
    <t>Место</t>
  </si>
  <si>
    <t>Разрыв</t>
  </si>
  <si>
    <t>Скорректированные группы</t>
  </si>
  <si>
    <t>Республика Адыгея (Адыгея)</t>
  </si>
  <si>
    <t>Ненецкий автономный округ</t>
  </si>
  <si>
    <t>Республика Саха (Якутия)</t>
  </si>
  <si>
    <t>Чукотский автономный округ</t>
  </si>
  <si>
    <t>Астраханская область</t>
  </si>
  <si>
    <t>Нижегородская область</t>
  </si>
  <si>
    <t>Оренбургская область</t>
  </si>
  <si>
    <t>Новгородская область</t>
  </si>
  <si>
    <t>Свердловская область</t>
  </si>
  <si>
    <t>Архангельская область</t>
  </si>
  <si>
    <t>Волгоградская область</t>
  </si>
  <si>
    <t xml:space="preserve">Ср. балл - 2 группа </t>
  </si>
  <si>
    <t>Новосибирская область</t>
  </si>
  <si>
    <t>Белгородская область</t>
  </si>
  <si>
    <t>Северо-Кавказский ФО</t>
  </si>
  <si>
    <t>Республика Татарстан</t>
  </si>
  <si>
    <t>Чеченская Республика</t>
  </si>
  <si>
    <t>Ленинградская область</t>
  </si>
  <si>
    <t>Республика Ингушетия</t>
  </si>
  <si>
    <t>Удмуртская Республика</t>
  </si>
  <si>
    <t>Республика Башкортостан</t>
  </si>
  <si>
    <t>Владимирская область</t>
  </si>
  <si>
    <t>Калининградская область</t>
  </si>
  <si>
    <t>Чувашская Республика</t>
  </si>
  <si>
    <t>Рейтинг субъектов Российской Федерации за 2017 год</t>
  </si>
  <si>
    <t>Регионы, нарушившие условия соглашения по предоставлению бюджетных кредитов в течение 2 лет</t>
  </si>
  <si>
    <t>Создание в субъекте РФ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</si>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</sst>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1" x14ac:knownFonts="1">
    <font>
      <sz val="10"/>
      <color rgb="FF000000"/>
      <name val="Arial Cyr"/>
    </font>
    <font>
      <sz val="10"/>
      <color rgb="FF00000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b/>
      <i/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FFCCFF"/>
      </patternFill>
    </fill>
    <fill>
      <patternFill patternType="solid">
        <fgColor rgb="FFFFCC99"/>
      </patternFill>
    </fill>
    <fill>
      <patternFill patternType="solid">
        <fgColor rgb="FFDBEEF3"/>
      </patternFill>
    </fill>
    <fill>
      <patternFill patternType="solid">
        <fgColor rgb="FFFFFF00"/>
      </patternFill>
    </fill>
    <fill>
      <patternFill patternType="solid">
        <fgColor rgb="FFFFCC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0.59999389629810485"/>
        </stop>
        <stop position="1">
          <color theme="5" tint="0.59999389629810485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/>
    <xf numFmtId="0" fontId="4" fillId="0" borderId="0"/>
    <xf numFmtId="0" fontId="4" fillId="0" borderId="0"/>
    <xf numFmtId="0" fontId="1" fillId="0" borderId="0"/>
    <xf numFmtId="0" fontId="10" fillId="0" borderId="0"/>
  </cellStyleXfs>
  <cellXfs count="95">
    <xf numFmtId="0" fontId="0" fillId="0" borderId="0" xfId="0" applyNumberFormat="1"/>
    <xf numFmtId="0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/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2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0" fillId="4" borderId="1" xfId="0" applyNumberFormat="1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/>
    <xf numFmtId="0" fontId="0" fillId="4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/>
    <xf numFmtId="0" fontId="0" fillId="6" borderId="0" xfId="0" applyNumberFormat="1" applyFill="1" applyBorder="1" applyAlignment="1"/>
    <xf numFmtId="10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2" fontId="0" fillId="7" borderId="0" xfId="0" applyNumberFormat="1" applyFill="1" applyAlignment="1"/>
    <xf numFmtId="0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applyNumberFormat="1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4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0" borderId="0" xfId="0" applyNumberFormat="1" applyFill="1"/>
    <xf numFmtId="0" fontId="0" fillId="0" borderId="1" xfId="0" applyNumberFormat="1" applyBorder="1" applyAlignment="1">
      <alignment horizontal="center"/>
    </xf>
    <xf numFmtId="0" fontId="0" fillId="9" borderId="3" xfId="0" applyNumberFormat="1" applyFont="1" applyFill="1" applyBorder="1" applyAlignment="1">
      <alignment horizontal="center"/>
    </xf>
    <xf numFmtId="165" fontId="0" fillId="9" borderId="3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/>
    <xf numFmtId="0" fontId="0" fillId="11" borderId="0" xfId="0" applyNumberFormat="1" applyFill="1" applyBorder="1" applyAlignment="1"/>
    <xf numFmtId="0" fontId="0" fillId="5" borderId="1" xfId="0" applyNumberFormat="1" applyFill="1" applyBorder="1" applyAlignment="1"/>
    <xf numFmtId="0" fontId="9" fillId="3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/>
    <xf numFmtId="4" fontId="0" fillId="0" borderId="3" xfId="0" applyNumberFormat="1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wrapText="1"/>
    </xf>
    <xf numFmtId="10" fontId="9" fillId="0" borderId="3" xfId="0" applyNumberFormat="1" applyFont="1" applyBorder="1" applyAlignment="1">
      <alignment horizontal="center"/>
    </xf>
    <xf numFmtId="164" fontId="0" fillId="9" borderId="11" xfId="0" applyNumberFormat="1" applyFont="1" applyFill="1" applyBorder="1" applyAlignment="1">
      <alignment horizontal="center"/>
    </xf>
    <xf numFmtId="0" fontId="0" fillId="9" borderId="2" xfId="0" applyNumberFormat="1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wrapText="1"/>
    </xf>
    <xf numFmtId="0" fontId="0" fillId="9" borderId="6" xfId="0" applyNumberFormat="1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15"/>
    <cellStyle name="Обычный 3" xfId="2"/>
    <cellStyle name="Обычный 4" xfId="3"/>
    <cellStyle name="Обычный 5" xfId="4"/>
    <cellStyle name="Обычный 6" xfId="5"/>
    <cellStyle name="Обычный 7" xfId="14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24"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7575"/>
      <color rgb="FF00682F"/>
      <color rgb="FFFF3F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%20+%20&#1043;&#1086;&#1088;&#1085;&#1080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V7">
            <v>1</v>
          </cell>
        </row>
        <row r="8">
          <cell r="I8">
            <v>8.9902977345781281</v>
          </cell>
          <cell r="Q8">
            <v>9.3832900963118799</v>
          </cell>
          <cell r="Y8">
            <v>8.5183492077772129</v>
          </cell>
          <cell r="AH8">
            <v>6.4522575583561448</v>
          </cell>
          <cell r="AQ8">
            <v>8.5417450328931857</v>
          </cell>
          <cell r="AZ8">
            <v>10</v>
          </cell>
          <cell r="BJ8">
            <v>9.9999999999999982</v>
          </cell>
          <cell r="BV8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V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V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V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V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V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V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V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V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V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V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V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V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V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V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V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V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V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V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V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V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V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V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V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V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V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V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V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V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V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V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V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V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V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V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V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V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V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V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V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V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V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V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V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V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V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V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V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V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V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V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V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V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V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V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V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V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V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V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V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V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V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V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V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V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V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V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V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V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V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V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V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V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V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V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V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V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V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V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V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V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V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Рейтинг (2)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W7">
            <v>1</v>
          </cell>
          <cell r="BX7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W9">
            <v>1</v>
          </cell>
          <cell r="BX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W10">
            <v>1</v>
          </cell>
          <cell r="BX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W11">
            <v>0.95</v>
          </cell>
          <cell r="BX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W12">
            <v>1</v>
          </cell>
          <cell r="BX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W13">
            <v>0.95</v>
          </cell>
          <cell r="BX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W14">
            <v>1</v>
          </cell>
          <cell r="BX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W15">
            <v>1</v>
          </cell>
          <cell r="BX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W16">
            <v>1</v>
          </cell>
          <cell r="BX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W17">
            <v>0.95</v>
          </cell>
          <cell r="BX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W18">
            <v>1</v>
          </cell>
          <cell r="BX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W19">
            <v>0.95</v>
          </cell>
          <cell r="BX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W20">
            <v>0.95</v>
          </cell>
          <cell r="BX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W21">
            <v>1</v>
          </cell>
          <cell r="BX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W22">
            <v>1</v>
          </cell>
          <cell r="BX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W23">
            <v>1</v>
          </cell>
          <cell r="BX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W24">
            <v>1</v>
          </cell>
          <cell r="BX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W26">
            <v>0.95</v>
          </cell>
          <cell r="BX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P27">
            <v>0.05</v>
          </cell>
          <cell r="BW27">
            <v>0.9</v>
          </cell>
          <cell r="BX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W28">
            <v>1</v>
          </cell>
          <cell r="BX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W29">
            <v>1</v>
          </cell>
          <cell r="BX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W30">
            <v>1</v>
          </cell>
          <cell r="BX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W31">
            <v>1</v>
          </cell>
          <cell r="BX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W32">
            <v>0.95</v>
          </cell>
          <cell r="BX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W33">
            <v>0.95</v>
          </cell>
          <cell r="BX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W34">
            <v>0.9</v>
          </cell>
          <cell r="BX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W35">
            <v>1</v>
          </cell>
          <cell r="BX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W36">
            <v>1</v>
          </cell>
          <cell r="BX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W38">
            <v>0.95</v>
          </cell>
          <cell r="BX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W39">
            <v>1</v>
          </cell>
          <cell r="BX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W40">
            <v>0.95</v>
          </cell>
          <cell r="BX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W41">
            <v>0.95</v>
          </cell>
          <cell r="BX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W42">
            <v>1</v>
          </cell>
          <cell r="BX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W43">
            <v>1</v>
          </cell>
          <cell r="BX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W45">
            <v>0.95</v>
          </cell>
          <cell r="BX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W46">
            <v>0.95</v>
          </cell>
          <cell r="BX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P47">
            <v>0.05</v>
          </cell>
          <cell r="BW47">
            <v>0.95</v>
          </cell>
          <cell r="BX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P48">
            <v>0.05</v>
          </cell>
          <cell r="BW48">
            <v>0.85</v>
          </cell>
          <cell r="BX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P49">
            <v>0.05</v>
          </cell>
          <cell r="BW49">
            <v>0.95</v>
          </cell>
          <cell r="BX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W50">
            <v>1</v>
          </cell>
          <cell r="BX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W51">
            <v>1</v>
          </cell>
          <cell r="BX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W53">
            <v>1</v>
          </cell>
          <cell r="BX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W54">
            <v>0.95</v>
          </cell>
          <cell r="BX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W55">
            <v>0.95</v>
          </cell>
          <cell r="BX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W56">
            <v>1</v>
          </cell>
          <cell r="BX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W57">
            <v>0.95</v>
          </cell>
          <cell r="BX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W58">
            <v>1</v>
          </cell>
          <cell r="BX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W59">
            <v>1</v>
          </cell>
          <cell r="BX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W60">
            <v>1</v>
          </cell>
          <cell r="BX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W61">
            <v>1</v>
          </cell>
          <cell r="BX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T62">
            <v>0.05</v>
          </cell>
          <cell r="BW62">
            <v>0.95</v>
          </cell>
          <cell r="BX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W63">
            <v>1</v>
          </cell>
          <cell r="BX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W64">
            <v>0.95</v>
          </cell>
          <cell r="BX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W65">
            <v>1</v>
          </cell>
          <cell r="BX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W66">
            <v>1</v>
          </cell>
          <cell r="BX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P68">
            <v>0.05</v>
          </cell>
          <cell r="BW68">
            <v>0.95</v>
          </cell>
          <cell r="BX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W69">
            <v>1</v>
          </cell>
          <cell r="BX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W70">
            <v>0.95</v>
          </cell>
          <cell r="BX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W71">
            <v>1</v>
          </cell>
          <cell r="BX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W72">
            <v>1</v>
          </cell>
          <cell r="BX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W73">
            <v>1</v>
          </cell>
          <cell r="BX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W75">
            <v>1</v>
          </cell>
          <cell r="BX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W76">
            <v>1</v>
          </cell>
          <cell r="BX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W77">
            <v>1</v>
          </cell>
          <cell r="BX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W78">
            <v>0.95</v>
          </cell>
          <cell r="BX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W79">
            <v>1</v>
          </cell>
          <cell r="BX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W80">
            <v>0.9</v>
          </cell>
          <cell r="BX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W81">
            <v>0.95</v>
          </cell>
          <cell r="BX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W82">
            <v>1</v>
          </cell>
          <cell r="BX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W83">
            <v>0.95</v>
          </cell>
          <cell r="BX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W84">
            <v>1</v>
          </cell>
          <cell r="BX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W85">
            <v>0.95</v>
          </cell>
          <cell r="BX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W86">
            <v>0.95</v>
          </cell>
          <cell r="BX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W88">
            <v>1</v>
          </cell>
          <cell r="BX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W89">
            <v>0.95</v>
          </cell>
          <cell r="BX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W90">
            <v>1</v>
          </cell>
          <cell r="BX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W91">
            <v>0.95</v>
          </cell>
          <cell r="BX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W92">
            <v>0.95</v>
          </cell>
          <cell r="BX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P93">
            <v>0.05</v>
          </cell>
          <cell r="BW93">
            <v>0.95</v>
          </cell>
          <cell r="BX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W94">
            <v>1</v>
          </cell>
          <cell r="BX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P95">
            <v>0.05</v>
          </cell>
          <cell r="BW95">
            <v>0.95</v>
          </cell>
          <cell r="BX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W96">
            <v>1</v>
          </cell>
          <cell r="BX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Zeros="0" tabSelected="1" view="pageBreakPreview" zoomScaleNormal="80" zoomScaleSheetLayoutView="100" workbookViewId="0">
      <pane xSplit="1" ySplit="4" topLeftCell="B63" activePane="bottomRight" state="frozen"/>
      <selection pane="topRight"/>
      <selection pane="bottomLeft"/>
      <selection pane="bottomRight" activeCell="B2" sqref="A2:I97"/>
    </sheetView>
  </sheetViews>
  <sheetFormatPr defaultColWidth="8.7109375" defaultRowHeight="12.75" x14ac:dyDescent="0.2"/>
  <cols>
    <col min="1" max="1" width="36.85546875" style="1" customWidth="1"/>
    <col min="2" max="2" width="39" style="1" customWidth="1"/>
    <col min="3" max="3" width="35.85546875" style="10" customWidth="1"/>
    <col min="4" max="4" width="39.85546875" style="1" customWidth="1"/>
    <col min="5" max="5" width="14" style="1" customWidth="1"/>
    <col min="6" max="6" width="23.7109375" style="1" customWidth="1"/>
    <col min="7" max="7" width="42.140625" style="1" customWidth="1"/>
    <col min="8" max="8" width="37.7109375" style="1" customWidth="1"/>
    <col min="9" max="9" width="32.7109375" style="1" customWidth="1"/>
    <col min="10" max="16384" width="8.7109375" style="1"/>
  </cols>
  <sheetData>
    <row r="1" spans="1:11" x14ac:dyDescent="0.2">
      <c r="A1" s="3"/>
    </row>
    <row r="2" spans="1:11" s="6" customFormat="1" x14ac:dyDescent="0.2">
      <c r="A2" s="2"/>
      <c r="B2" s="81" t="s">
        <v>20</v>
      </c>
      <c r="C2" s="82"/>
      <c r="D2" s="82"/>
      <c r="E2" s="82"/>
      <c r="F2" s="82"/>
      <c r="G2" s="82"/>
      <c r="H2" s="82"/>
      <c r="I2" s="86"/>
    </row>
    <row r="3" spans="1:11" s="17" customFormat="1" ht="89.25" x14ac:dyDescent="0.2">
      <c r="A3" s="18"/>
      <c r="B3" s="72" t="s">
        <v>8</v>
      </c>
      <c r="C3" s="21" t="s">
        <v>7</v>
      </c>
      <c r="D3" s="55" t="s">
        <v>15</v>
      </c>
      <c r="E3" s="55" t="s">
        <v>11</v>
      </c>
      <c r="F3" s="55" t="s">
        <v>13</v>
      </c>
      <c r="G3" s="55" t="s">
        <v>14</v>
      </c>
      <c r="H3" s="55" t="s">
        <v>137</v>
      </c>
      <c r="I3" s="87" t="s">
        <v>12</v>
      </c>
      <c r="J3" s="11"/>
      <c r="K3" s="11"/>
    </row>
    <row r="4" spans="1:11" s="5" customFormat="1" x14ac:dyDescent="0.2">
      <c r="A4" s="19"/>
      <c r="B4" s="73" t="s">
        <v>23</v>
      </c>
      <c r="C4" s="71" t="s">
        <v>25</v>
      </c>
      <c r="D4" s="71" t="s">
        <v>26</v>
      </c>
      <c r="E4" s="71" t="s">
        <v>27</v>
      </c>
      <c r="F4" s="71" t="s">
        <v>29</v>
      </c>
      <c r="G4" s="71" t="s">
        <v>28</v>
      </c>
      <c r="H4" s="71" t="s">
        <v>30</v>
      </c>
      <c r="I4" s="88" t="s">
        <v>24</v>
      </c>
      <c r="J4" s="4"/>
      <c r="K4" s="4"/>
    </row>
    <row r="5" spans="1:11" s="60" customFormat="1" x14ac:dyDescent="0.2">
      <c r="A5" s="78" t="s">
        <v>101</v>
      </c>
      <c r="B5" s="76"/>
      <c r="C5" s="63"/>
      <c r="D5" s="62"/>
      <c r="E5" s="62"/>
      <c r="F5" s="62"/>
      <c r="G5" s="62"/>
      <c r="H5" s="62"/>
      <c r="I5" s="89"/>
    </row>
    <row r="6" spans="1:11" x14ac:dyDescent="0.2">
      <c r="A6" s="79" t="s">
        <v>124</v>
      </c>
      <c r="B6" s="77">
        <v>0.88741721854304634</v>
      </c>
      <c r="C6" s="20">
        <v>0.92537313432835822</v>
      </c>
      <c r="D6" s="20">
        <v>1.3333333333333333</v>
      </c>
      <c r="E6" s="74">
        <v>5.1650213319573261E-4</v>
      </c>
      <c r="F6" s="34" t="s">
        <v>21</v>
      </c>
      <c r="G6" s="34" t="s">
        <v>22</v>
      </c>
      <c r="H6" s="34" t="s">
        <v>21</v>
      </c>
      <c r="I6" s="32" t="s">
        <v>138</v>
      </c>
    </row>
    <row r="7" spans="1:11" x14ac:dyDescent="0.2">
      <c r="A7" s="79" t="s">
        <v>49</v>
      </c>
      <c r="B7" s="77">
        <v>1</v>
      </c>
      <c r="C7" s="20">
        <v>1</v>
      </c>
      <c r="D7" s="20">
        <v>1</v>
      </c>
      <c r="E7" s="74">
        <v>8.5550021101887526E-4</v>
      </c>
      <c r="F7" s="34" t="s">
        <v>21</v>
      </c>
      <c r="G7" s="34" t="s">
        <v>21</v>
      </c>
      <c r="H7" s="34" t="s">
        <v>21</v>
      </c>
      <c r="I7" s="32">
        <v>3.6605510366125554E-2</v>
      </c>
    </row>
    <row r="8" spans="1:11" x14ac:dyDescent="0.2">
      <c r="A8" s="79" t="s">
        <v>132</v>
      </c>
      <c r="B8" s="77">
        <v>0.98097826086956519</v>
      </c>
      <c r="C8" s="20">
        <v>0.967741935483871</v>
      </c>
      <c r="D8" s="20">
        <v>0.97491039426523296</v>
      </c>
      <c r="E8" s="74">
        <v>1.4756585680806462E-3</v>
      </c>
      <c r="F8" s="34" t="s">
        <v>21</v>
      </c>
      <c r="G8" s="34" t="s">
        <v>21</v>
      </c>
      <c r="H8" s="34" t="s">
        <v>21</v>
      </c>
      <c r="I8" s="32" t="s">
        <v>138</v>
      </c>
    </row>
    <row r="9" spans="1:11" x14ac:dyDescent="0.2">
      <c r="A9" s="79" t="s">
        <v>54</v>
      </c>
      <c r="B9" s="77">
        <v>1</v>
      </c>
      <c r="C9" s="20">
        <v>1</v>
      </c>
      <c r="D9" s="20">
        <v>1</v>
      </c>
      <c r="E9" s="74">
        <v>1.7376928425219719E-4</v>
      </c>
      <c r="F9" s="34" t="s">
        <v>21</v>
      </c>
      <c r="G9" s="34" t="s">
        <v>21</v>
      </c>
      <c r="H9" s="34" t="s">
        <v>21</v>
      </c>
      <c r="I9" s="32">
        <v>2327.0921933333334</v>
      </c>
    </row>
    <row r="10" spans="1:11" x14ac:dyDescent="0.2">
      <c r="A10" s="79" t="s">
        <v>52</v>
      </c>
      <c r="B10" s="77">
        <v>1</v>
      </c>
      <c r="C10" s="20">
        <v>0.81018518518518523</v>
      </c>
      <c r="D10" s="20">
        <v>0.79629629629629628</v>
      </c>
      <c r="E10" s="74">
        <v>1.8044214417089799E-4</v>
      </c>
      <c r="F10" s="34" t="s">
        <v>21</v>
      </c>
      <c r="G10" s="34" t="s">
        <v>21</v>
      </c>
      <c r="H10" s="34" t="s">
        <v>21</v>
      </c>
      <c r="I10" s="32">
        <v>0.23484016170525546</v>
      </c>
    </row>
    <row r="11" spans="1:11" x14ac:dyDescent="0.2">
      <c r="A11" s="79" t="s">
        <v>51</v>
      </c>
      <c r="B11" s="77">
        <v>0.76430976430976427</v>
      </c>
      <c r="C11" s="20">
        <v>0.94</v>
      </c>
      <c r="D11" s="20">
        <v>0.48</v>
      </c>
      <c r="E11" s="74">
        <v>2.0477407867585832E-4</v>
      </c>
      <c r="F11" s="34" t="s">
        <v>21</v>
      </c>
      <c r="G11" s="34" t="s">
        <v>21</v>
      </c>
      <c r="H11" s="34" t="s">
        <v>21</v>
      </c>
      <c r="I11" s="32">
        <v>5.7075686964761143E-3</v>
      </c>
    </row>
    <row r="12" spans="1:11" x14ac:dyDescent="0.2">
      <c r="A12" s="79" t="s">
        <v>38</v>
      </c>
      <c r="B12" s="77">
        <v>0.91139240506329111</v>
      </c>
      <c r="C12" s="20">
        <v>0.95</v>
      </c>
      <c r="D12" s="20">
        <v>0.93125000000000002</v>
      </c>
      <c r="E12" s="74">
        <v>8.5006946768838261E-5</v>
      </c>
      <c r="F12" s="34" t="s">
        <v>21</v>
      </c>
      <c r="G12" s="34" t="s">
        <v>21</v>
      </c>
      <c r="H12" s="34" t="s">
        <v>21</v>
      </c>
      <c r="I12" s="32" t="s">
        <v>138</v>
      </c>
    </row>
    <row r="13" spans="1:11" x14ac:dyDescent="0.2">
      <c r="A13" s="79" t="s">
        <v>98</v>
      </c>
      <c r="B13" s="77">
        <v>1</v>
      </c>
      <c r="C13" s="20">
        <v>0.93534482758620685</v>
      </c>
      <c r="D13" s="20">
        <v>0.22844827586206898</v>
      </c>
      <c r="E13" s="74">
        <v>1.1990020796294556E-4</v>
      </c>
      <c r="F13" s="34" t="s">
        <v>21</v>
      </c>
      <c r="G13" s="34" t="s">
        <v>21</v>
      </c>
      <c r="H13" s="34" t="s">
        <v>21</v>
      </c>
      <c r="I13" s="32">
        <v>3.9538420942557752E-2</v>
      </c>
    </row>
    <row r="14" spans="1:11" x14ac:dyDescent="0.2">
      <c r="A14" s="79" t="s">
        <v>47</v>
      </c>
      <c r="B14" s="77">
        <v>1</v>
      </c>
      <c r="C14" s="20">
        <v>1</v>
      </c>
      <c r="D14" s="20">
        <v>1</v>
      </c>
      <c r="E14" s="74">
        <v>2.5524014913373867E-4</v>
      </c>
      <c r="F14" s="34" t="s">
        <v>21</v>
      </c>
      <c r="G14" s="34" t="s">
        <v>21</v>
      </c>
      <c r="H14" s="34" t="s">
        <v>21</v>
      </c>
      <c r="I14" s="32">
        <v>2.6291681640814003E-2</v>
      </c>
    </row>
    <row r="15" spans="1:11" x14ac:dyDescent="0.2">
      <c r="A15" s="79" t="s">
        <v>43</v>
      </c>
      <c r="B15" s="77">
        <v>0.98734177215189878</v>
      </c>
      <c r="C15" s="20">
        <v>0.62352941176470589</v>
      </c>
      <c r="D15" s="20">
        <v>0.24705882352941178</v>
      </c>
      <c r="E15" s="74">
        <v>1.8412393464762667E-4</v>
      </c>
      <c r="F15" s="34" t="s">
        <v>21</v>
      </c>
      <c r="G15" s="34" t="s">
        <v>21</v>
      </c>
      <c r="H15" s="34" t="s">
        <v>21</v>
      </c>
      <c r="I15" s="32">
        <v>0.10536114797631879</v>
      </c>
    </row>
    <row r="16" spans="1:11" x14ac:dyDescent="0.2">
      <c r="A16" s="79" t="s">
        <v>46</v>
      </c>
      <c r="B16" s="77">
        <v>0.88178913738019171</v>
      </c>
      <c r="C16" s="20">
        <v>0.88278388278388276</v>
      </c>
      <c r="D16" s="20">
        <v>0.12820512820512819</v>
      </c>
      <c r="E16" s="74">
        <v>4.324305360579923E-4</v>
      </c>
      <c r="F16" s="34" t="s">
        <v>21</v>
      </c>
      <c r="G16" s="34" t="s">
        <v>21</v>
      </c>
      <c r="H16" s="34" t="s">
        <v>21</v>
      </c>
      <c r="I16" s="32">
        <v>9.4002559417040374E-2</v>
      </c>
    </row>
    <row r="17" spans="1:9" x14ac:dyDescent="0.2">
      <c r="A17" s="79" t="s">
        <v>44</v>
      </c>
      <c r="B17" s="77">
        <v>0.90909090909090906</v>
      </c>
      <c r="C17" s="20">
        <v>1</v>
      </c>
      <c r="D17" s="20">
        <v>1</v>
      </c>
      <c r="E17" s="74">
        <v>6.2347230609040088E-4</v>
      </c>
      <c r="F17" s="34" t="s">
        <v>21</v>
      </c>
      <c r="G17" s="34" t="s">
        <v>21</v>
      </c>
      <c r="H17" s="34" t="s">
        <v>21</v>
      </c>
      <c r="I17" s="32" t="s">
        <v>138</v>
      </c>
    </row>
    <row r="18" spans="1:9" x14ac:dyDescent="0.2">
      <c r="A18" s="79" t="s">
        <v>42</v>
      </c>
      <c r="B18" s="77">
        <v>1</v>
      </c>
      <c r="C18" s="20">
        <v>0.93</v>
      </c>
      <c r="D18" s="20">
        <v>1</v>
      </c>
      <c r="E18" s="74">
        <v>6.0246676345885899E-5</v>
      </c>
      <c r="F18" s="34" t="s">
        <v>21</v>
      </c>
      <c r="G18" s="34" t="s">
        <v>21</v>
      </c>
      <c r="H18" s="34" t="s">
        <v>21</v>
      </c>
      <c r="I18" s="32" t="s">
        <v>138</v>
      </c>
    </row>
    <row r="19" spans="1:9" x14ac:dyDescent="0.2">
      <c r="A19" s="79" t="s">
        <v>58</v>
      </c>
      <c r="B19" s="77">
        <v>1</v>
      </c>
      <c r="C19" s="20">
        <v>1</v>
      </c>
      <c r="D19" s="20">
        <v>0.49779735682819382</v>
      </c>
      <c r="E19" s="74">
        <v>4.3679681129496544E-4</v>
      </c>
      <c r="F19" s="34" t="s">
        <v>21</v>
      </c>
      <c r="G19" s="34" t="s">
        <v>21</v>
      </c>
      <c r="H19" s="34" t="s">
        <v>21</v>
      </c>
      <c r="I19" s="32">
        <v>0.1193274749654895</v>
      </c>
    </row>
    <row r="20" spans="1:9" x14ac:dyDescent="0.2">
      <c r="A20" s="79" t="s">
        <v>59</v>
      </c>
      <c r="B20" s="77">
        <v>1</v>
      </c>
      <c r="C20" s="20">
        <v>0.971830985915493</v>
      </c>
      <c r="D20" s="20">
        <v>1</v>
      </c>
      <c r="E20" s="74">
        <v>1.0244288976057028E-4</v>
      </c>
      <c r="F20" s="34" t="s">
        <v>22</v>
      </c>
      <c r="G20" s="34" t="s">
        <v>21</v>
      </c>
      <c r="H20" s="34" t="s">
        <v>22</v>
      </c>
      <c r="I20" s="32" t="s">
        <v>138</v>
      </c>
    </row>
    <row r="21" spans="1:9" x14ac:dyDescent="0.2">
      <c r="A21" s="79" t="s">
        <v>40</v>
      </c>
      <c r="B21" s="77">
        <v>1</v>
      </c>
      <c r="C21" s="20">
        <v>1</v>
      </c>
      <c r="D21" s="20">
        <v>1</v>
      </c>
      <c r="E21" s="74">
        <v>1.450542597955115E-4</v>
      </c>
      <c r="F21" s="34" t="s">
        <v>21</v>
      </c>
      <c r="G21" s="34" t="s">
        <v>21</v>
      </c>
      <c r="H21" s="34" t="s">
        <v>21</v>
      </c>
      <c r="I21" s="32" t="s">
        <v>138</v>
      </c>
    </row>
    <row r="22" spans="1:9" x14ac:dyDescent="0.2">
      <c r="A22" s="79" t="s">
        <v>45</v>
      </c>
      <c r="B22" s="77">
        <v>0.91864406779661012</v>
      </c>
      <c r="C22" s="20">
        <v>0.87755102040816324</v>
      </c>
      <c r="D22" s="20">
        <v>1</v>
      </c>
      <c r="E22" s="74">
        <v>6.2649999553524141E-5</v>
      </c>
      <c r="F22" s="34" t="s">
        <v>21</v>
      </c>
      <c r="G22" s="34" t="s">
        <v>21</v>
      </c>
      <c r="H22" s="34" t="s">
        <v>21</v>
      </c>
      <c r="I22" s="32">
        <v>2.0420339257656784E-2</v>
      </c>
    </row>
    <row r="23" spans="1:9" x14ac:dyDescent="0.2">
      <c r="A23" s="79" t="s">
        <v>17</v>
      </c>
      <c r="B23" s="77">
        <v>1</v>
      </c>
      <c r="C23" s="20">
        <v>0.9897849462365591</v>
      </c>
      <c r="D23" s="20">
        <v>1</v>
      </c>
      <c r="E23" s="74">
        <v>9.2111702739495756E-4</v>
      </c>
      <c r="F23" s="34" t="s">
        <v>21</v>
      </c>
      <c r="G23" s="34" t="s">
        <v>21</v>
      </c>
      <c r="H23" s="34" t="s">
        <v>21</v>
      </c>
      <c r="I23" s="32">
        <v>0.10288065353918145</v>
      </c>
    </row>
    <row r="24" spans="1:9" s="60" customFormat="1" x14ac:dyDescent="0.2">
      <c r="A24" s="78" t="s">
        <v>81</v>
      </c>
      <c r="B24" s="77"/>
      <c r="C24" s="20"/>
      <c r="D24" s="20"/>
      <c r="E24" s="20"/>
      <c r="F24" s="34"/>
      <c r="G24" s="34"/>
      <c r="H24" s="34"/>
      <c r="I24" s="33"/>
    </row>
    <row r="25" spans="1:9" x14ac:dyDescent="0.2">
      <c r="A25" s="79" t="s">
        <v>32</v>
      </c>
      <c r="B25" s="77">
        <v>1</v>
      </c>
      <c r="C25" s="20">
        <v>1</v>
      </c>
      <c r="D25" s="20">
        <v>1</v>
      </c>
      <c r="E25" s="74">
        <v>1.0894921919654733E-3</v>
      </c>
      <c r="F25" s="34" t="s">
        <v>21</v>
      </c>
      <c r="G25" s="34" t="s">
        <v>21</v>
      </c>
      <c r="H25" s="34" t="s">
        <v>21</v>
      </c>
      <c r="I25" s="32">
        <v>4.4202389593442894E-2</v>
      </c>
    </row>
    <row r="26" spans="1:9" x14ac:dyDescent="0.2">
      <c r="A26" s="79" t="s">
        <v>104</v>
      </c>
      <c r="B26" s="77">
        <v>1</v>
      </c>
      <c r="C26" s="20">
        <v>0.92882562277580072</v>
      </c>
      <c r="D26" s="20">
        <v>1</v>
      </c>
      <c r="E26" s="74">
        <v>4.8197987053304685E-4</v>
      </c>
      <c r="F26" s="34" t="s">
        <v>21</v>
      </c>
      <c r="G26" s="34" t="s">
        <v>21</v>
      </c>
      <c r="H26" s="34" t="s">
        <v>21</v>
      </c>
      <c r="I26" s="32">
        <v>2.9076518522573526E-3</v>
      </c>
    </row>
    <row r="27" spans="1:9" x14ac:dyDescent="0.2">
      <c r="A27" s="79" t="s">
        <v>120</v>
      </c>
      <c r="B27" s="77">
        <v>1</v>
      </c>
      <c r="C27" s="20">
        <v>0.90114068441064643</v>
      </c>
      <c r="D27" s="20">
        <v>1</v>
      </c>
      <c r="E27" s="74">
        <v>1.4002096789609095E-3</v>
      </c>
      <c r="F27" s="34" t="s">
        <v>21</v>
      </c>
      <c r="G27" s="34" t="s">
        <v>21</v>
      </c>
      <c r="H27" s="34" t="s">
        <v>21</v>
      </c>
      <c r="I27" s="32">
        <v>1755.1853149999999</v>
      </c>
    </row>
    <row r="28" spans="1:9" x14ac:dyDescent="0.2">
      <c r="A28" s="79" t="s">
        <v>39</v>
      </c>
      <c r="B28" s="77">
        <v>1</v>
      </c>
      <c r="C28" s="20">
        <v>0.96370967741935487</v>
      </c>
      <c r="D28" s="20">
        <v>0.99596774193548387</v>
      </c>
      <c r="E28" s="74">
        <v>8.5770950335272391E-5</v>
      </c>
      <c r="F28" s="34" t="s">
        <v>21</v>
      </c>
      <c r="G28" s="34" t="s">
        <v>21</v>
      </c>
      <c r="H28" s="34" t="s">
        <v>21</v>
      </c>
      <c r="I28" s="32" t="s">
        <v>138</v>
      </c>
    </row>
    <row r="29" spans="1:9" x14ac:dyDescent="0.2">
      <c r="A29" s="79" t="s">
        <v>133</v>
      </c>
      <c r="B29" s="77">
        <v>1</v>
      </c>
      <c r="C29" s="20">
        <v>0.97580645161290325</v>
      </c>
      <c r="D29" s="20">
        <v>1</v>
      </c>
      <c r="E29" s="74">
        <v>7.204956744402089E-5</v>
      </c>
      <c r="F29" s="34" t="s">
        <v>21</v>
      </c>
      <c r="G29" s="34" t="s">
        <v>21</v>
      </c>
      <c r="H29" s="34" t="s">
        <v>21</v>
      </c>
      <c r="I29" s="32" t="s">
        <v>138</v>
      </c>
    </row>
    <row r="30" spans="1:9" x14ac:dyDescent="0.2">
      <c r="A30" s="79" t="s">
        <v>128</v>
      </c>
      <c r="B30" s="77">
        <v>1</v>
      </c>
      <c r="C30" s="20">
        <v>1</v>
      </c>
      <c r="D30" s="20">
        <v>0.87596899224806202</v>
      </c>
      <c r="E30" s="74">
        <v>8.6163849868887785E-3</v>
      </c>
      <c r="F30" s="34" t="s">
        <v>21</v>
      </c>
      <c r="G30" s="34" t="s">
        <v>21</v>
      </c>
      <c r="H30" s="34" t="s">
        <v>21</v>
      </c>
      <c r="I30" s="32">
        <v>1.2700343265487236E-2</v>
      </c>
    </row>
    <row r="31" spans="1:9" x14ac:dyDescent="0.2">
      <c r="A31" s="79" t="s">
        <v>56</v>
      </c>
      <c r="B31" s="77">
        <v>0.96373056994818651</v>
      </c>
      <c r="C31" s="20">
        <v>0.89430894308943087</v>
      </c>
      <c r="D31" s="20">
        <v>8.943089430894309E-2</v>
      </c>
      <c r="E31" s="74">
        <v>3.9013005871974395E-4</v>
      </c>
      <c r="F31" s="34" t="s">
        <v>21</v>
      </c>
      <c r="G31" s="34" t="s">
        <v>21</v>
      </c>
      <c r="H31" s="34" t="s">
        <v>21</v>
      </c>
      <c r="I31" s="32">
        <v>1.6123898616795233E-4</v>
      </c>
    </row>
    <row r="32" spans="1:9" x14ac:dyDescent="0.2">
      <c r="A32" s="79" t="s">
        <v>118</v>
      </c>
      <c r="B32" s="77">
        <v>0.96969696969696972</v>
      </c>
      <c r="C32" s="20">
        <v>1</v>
      </c>
      <c r="D32" s="20">
        <v>0.99509803921568629</v>
      </c>
      <c r="E32" s="74">
        <v>0</v>
      </c>
      <c r="F32" s="34" t="s">
        <v>21</v>
      </c>
      <c r="G32" s="34" t="s">
        <v>21</v>
      </c>
      <c r="H32" s="34" t="s">
        <v>21</v>
      </c>
      <c r="I32" s="32" t="s">
        <v>138</v>
      </c>
    </row>
    <row r="33" spans="1:9" x14ac:dyDescent="0.2">
      <c r="A33" s="79" t="s">
        <v>48</v>
      </c>
      <c r="B33" s="77">
        <v>1</v>
      </c>
      <c r="C33" s="20">
        <v>0.94202898550724634</v>
      </c>
      <c r="D33" s="20">
        <v>1.6376811594202898</v>
      </c>
      <c r="E33" s="74">
        <v>8.2509777267355665E-4</v>
      </c>
      <c r="F33" s="34" t="s">
        <v>21</v>
      </c>
      <c r="G33" s="34" t="s">
        <v>21</v>
      </c>
      <c r="H33" s="34" t="s">
        <v>21</v>
      </c>
      <c r="I33" s="32">
        <v>9.7028468823266902E-3</v>
      </c>
    </row>
    <row r="34" spans="1:9" x14ac:dyDescent="0.2">
      <c r="A34" s="79" t="s">
        <v>70</v>
      </c>
      <c r="B34" s="77">
        <v>0.9618239660657476</v>
      </c>
      <c r="C34" s="20">
        <v>0.99425727411944875</v>
      </c>
      <c r="D34" s="20">
        <v>1</v>
      </c>
      <c r="E34" s="74">
        <v>7.7754060335481962E-4</v>
      </c>
      <c r="F34" s="34" t="s">
        <v>21</v>
      </c>
      <c r="G34" s="34" t="s">
        <v>21</v>
      </c>
      <c r="H34" s="34" t="s">
        <v>21</v>
      </c>
      <c r="I34" s="32">
        <v>3.9879004956186103E-3</v>
      </c>
    </row>
    <row r="35" spans="1:9" x14ac:dyDescent="0.2">
      <c r="A35" s="79" t="s">
        <v>112</v>
      </c>
      <c r="B35" s="77">
        <v>0.79838709677419351</v>
      </c>
      <c r="C35" s="20">
        <v>0.5268817204301075</v>
      </c>
      <c r="D35" s="20">
        <v>0.91397849462365588</v>
      </c>
      <c r="E35" s="74">
        <v>6.1706907468714821E-4</v>
      </c>
      <c r="F35" s="34" t="s">
        <v>21</v>
      </c>
      <c r="G35" s="34" t="s">
        <v>21</v>
      </c>
      <c r="H35" s="34" t="s">
        <v>21</v>
      </c>
      <c r="I35" s="32" t="s">
        <v>138</v>
      </c>
    </row>
    <row r="36" spans="1:9" s="60" customFormat="1" x14ac:dyDescent="0.2">
      <c r="A36" s="78" t="s">
        <v>18</v>
      </c>
      <c r="B36" s="77"/>
      <c r="C36" s="20"/>
      <c r="D36" s="75"/>
      <c r="E36" s="75"/>
      <c r="F36" s="34">
        <v>0</v>
      </c>
      <c r="G36" s="34">
        <v>0</v>
      </c>
      <c r="H36" s="34">
        <v>0</v>
      </c>
      <c r="I36" s="33">
        <v>0</v>
      </c>
    </row>
    <row r="37" spans="1:9" x14ac:dyDescent="0.2">
      <c r="A37" s="79" t="s">
        <v>41</v>
      </c>
      <c r="B37" s="77">
        <v>0.92523364485981308</v>
      </c>
      <c r="C37" s="20">
        <v>0.98198198198198194</v>
      </c>
      <c r="D37" s="20">
        <v>1</v>
      </c>
      <c r="E37" s="74">
        <v>7.6300705109722235E-6</v>
      </c>
      <c r="F37" s="34" t="s">
        <v>21</v>
      </c>
      <c r="G37" s="34" t="s">
        <v>21</v>
      </c>
      <c r="H37" s="34" t="s">
        <v>21</v>
      </c>
      <c r="I37" s="32" t="s">
        <v>138</v>
      </c>
    </row>
    <row r="38" spans="1:9" x14ac:dyDescent="0.2">
      <c r="A38" s="79" t="s">
        <v>34</v>
      </c>
      <c r="B38" s="77">
        <v>1</v>
      </c>
      <c r="C38" s="20">
        <v>0.98290598290598286</v>
      </c>
      <c r="D38" s="20">
        <v>1</v>
      </c>
      <c r="E38" s="74">
        <v>1.3924396569517153E-4</v>
      </c>
      <c r="F38" s="34" t="s">
        <v>21</v>
      </c>
      <c r="G38" s="34" t="s">
        <v>21</v>
      </c>
      <c r="H38" s="34" t="s">
        <v>21</v>
      </c>
      <c r="I38" s="32">
        <v>0.21610555050045496</v>
      </c>
    </row>
    <row r="39" spans="1:9" x14ac:dyDescent="0.2">
      <c r="A39" s="79" t="s">
        <v>50</v>
      </c>
      <c r="B39" s="77">
        <v>1</v>
      </c>
      <c r="C39" s="20">
        <v>0.99017681728880158</v>
      </c>
      <c r="D39" s="20">
        <v>1</v>
      </c>
      <c r="E39" s="74">
        <v>4.0345720227070406E-4</v>
      </c>
      <c r="F39" s="34" t="s">
        <v>21</v>
      </c>
      <c r="G39" s="34" t="s">
        <v>21</v>
      </c>
      <c r="H39" s="34" t="s">
        <v>21</v>
      </c>
      <c r="I39" s="32">
        <v>0.43397985149405205</v>
      </c>
    </row>
    <row r="40" spans="1:9" x14ac:dyDescent="0.2">
      <c r="A40" s="79" t="s">
        <v>115</v>
      </c>
      <c r="B40" s="77">
        <v>1</v>
      </c>
      <c r="C40" s="20">
        <v>1</v>
      </c>
      <c r="D40" s="20">
        <v>1</v>
      </c>
      <c r="E40" s="74">
        <v>6.907846225620624E-4</v>
      </c>
      <c r="F40" s="34" t="s">
        <v>21</v>
      </c>
      <c r="G40" s="34" t="s">
        <v>21</v>
      </c>
      <c r="H40" s="34" t="s">
        <v>21</v>
      </c>
      <c r="I40" s="32">
        <v>0</v>
      </c>
    </row>
    <row r="41" spans="1:9" x14ac:dyDescent="0.2">
      <c r="A41" s="79" t="s">
        <v>121</v>
      </c>
      <c r="B41" s="77">
        <v>0.85993485342019549</v>
      </c>
      <c r="C41" s="20">
        <v>0.99019607843137258</v>
      </c>
      <c r="D41" s="20">
        <v>0.84640522875816993</v>
      </c>
      <c r="E41" s="74">
        <v>5.2724451926000073E-4</v>
      </c>
      <c r="F41" s="34" t="s">
        <v>21</v>
      </c>
      <c r="G41" s="34" t="s">
        <v>21</v>
      </c>
      <c r="H41" s="34" t="s">
        <v>21</v>
      </c>
      <c r="I41" s="32">
        <v>0.26819988673291939</v>
      </c>
    </row>
    <row r="42" spans="1:9" x14ac:dyDescent="0.2">
      <c r="A42" s="79" t="s">
        <v>33</v>
      </c>
      <c r="B42" s="77">
        <v>0.90618762475049897</v>
      </c>
      <c r="C42" s="20">
        <v>0.97151898734177211</v>
      </c>
      <c r="D42" s="20">
        <v>0.66139240506329111</v>
      </c>
      <c r="E42" s="74">
        <v>1.176408856530203E-4</v>
      </c>
      <c r="F42" s="34" t="s">
        <v>21</v>
      </c>
      <c r="G42" s="34" t="s">
        <v>21</v>
      </c>
      <c r="H42" s="34" t="s">
        <v>21</v>
      </c>
      <c r="I42" s="32">
        <v>0.1017354605102247</v>
      </c>
    </row>
    <row r="43" spans="1:9" x14ac:dyDescent="0.2">
      <c r="A43" s="79" t="s">
        <v>92</v>
      </c>
      <c r="B43" s="77">
        <v>1</v>
      </c>
      <c r="C43" s="20">
        <v>1</v>
      </c>
      <c r="D43" s="20">
        <v>0</v>
      </c>
      <c r="E43" s="74">
        <v>6.3043507295662505E-3</v>
      </c>
      <c r="F43" s="34" t="s">
        <v>21</v>
      </c>
      <c r="G43" s="34" t="s">
        <v>21</v>
      </c>
      <c r="H43" s="34" t="s">
        <v>21</v>
      </c>
      <c r="I43" s="32">
        <v>0</v>
      </c>
    </row>
    <row r="44" spans="1:9" x14ac:dyDescent="0.2">
      <c r="A44" s="79" t="s">
        <v>100</v>
      </c>
      <c r="B44" s="77">
        <v>0.94059405940594054</v>
      </c>
      <c r="C44" s="20">
        <v>1</v>
      </c>
      <c r="D44" s="20">
        <v>0</v>
      </c>
      <c r="E44" s="74">
        <v>0</v>
      </c>
      <c r="F44" s="34" t="s">
        <v>21</v>
      </c>
      <c r="G44" s="34" t="s">
        <v>21</v>
      </c>
      <c r="H44" s="34" t="s">
        <v>21</v>
      </c>
      <c r="I44" s="32">
        <v>0</v>
      </c>
    </row>
    <row r="45" spans="1:9" s="60" customFormat="1" x14ac:dyDescent="0.2">
      <c r="A45" s="78" t="s">
        <v>125</v>
      </c>
      <c r="B45" s="77"/>
      <c r="C45" s="20"/>
      <c r="D45" s="20"/>
      <c r="E45" s="20"/>
      <c r="F45" s="34">
        <v>0</v>
      </c>
      <c r="G45" s="34">
        <v>0</v>
      </c>
      <c r="H45" s="34">
        <v>0</v>
      </c>
      <c r="I45" s="33">
        <v>0</v>
      </c>
    </row>
    <row r="46" spans="1:9" x14ac:dyDescent="0.2">
      <c r="A46" s="79" t="s">
        <v>53</v>
      </c>
      <c r="B46" s="77">
        <v>0.91363636363636369</v>
      </c>
      <c r="C46" s="20">
        <v>0.98989898989898994</v>
      </c>
      <c r="D46" s="20">
        <v>0</v>
      </c>
      <c r="E46" s="74">
        <v>1.1470722786805296E-4</v>
      </c>
      <c r="F46" s="34" t="s">
        <v>21</v>
      </c>
      <c r="G46" s="34" t="s">
        <v>21</v>
      </c>
      <c r="H46" s="34" t="s">
        <v>22</v>
      </c>
      <c r="I46" s="32" t="s">
        <v>138</v>
      </c>
    </row>
    <row r="47" spans="1:9" x14ac:dyDescent="0.2">
      <c r="A47" s="79" t="s">
        <v>129</v>
      </c>
      <c r="B47" s="77">
        <v>0.89696969696969697</v>
      </c>
      <c r="C47" s="20">
        <v>1</v>
      </c>
      <c r="D47" s="20">
        <v>0</v>
      </c>
      <c r="E47" s="74">
        <v>1.8735356057410907E-5</v>
      </c>
      <c r="F47" s="34" t="s">
        <v>21</v>
      </c>
      <c r="G47" s="34" t="s">
        <v>21</v>
      </c>
      <c r="H47" s="34" t="s">
        <v>21</v>
      </c>
      <c r="I47" s="32" t="s">
        <v>138</v>
      </c>
    </row>
    <row r="48" spans="1:9" x14ac:dyDescent="0.2">
      <c r="A48" s="79" t="s">
        <v>91</v>
      </c>
      <c r="B48" s="77">
        <v>1</v>
      </c>
      <c r="C48" s="20">
        <v>1</v>
      </c>
      <c r="D48" s="20">
        <v>1</v>
      </c>
      <c r="E48" s="74">
        <v>3.9140386749910978E-4</v>
      </c>
      <c r="F48" s="34" t="s">
        <v>21</v>
      </c>
      <c r="G48" s="34" t="s">
        <v>21</v>
      </c>
      <c r="H48" s="34" t="s">
        <v>21</v>
      </c>
      <c r="I48" s="32" t="s">
        <v>138</v>
      </c>
    </row>
    <row r="49" spans="1:9" x14ac:dyDescent="0.2">
      <c r="A49" s="79" t="s">
        <v>89</v>
      </c>
      <c r="B49" s="77">
        <v>0.67015706806282727</v>
      </c>
      <c r="C49" s="20">
        <v>1</v>
      </c>
      <c r="D49" s="20">
        <v>1</v>
      </c>
      <c r="E49" s="74">
        <v>4.2659713456216109E-5</v>
      </c>
      <c r="F49" s="34" t="s">
        <v>21</v>
      </c>
      <c r="G49" s="34" t="s">
        <v>21</v>
      </c>
      <c r="H49" s="34" t="s">
        <v>21</v>
      </c>
      <c r="I49" s="32" t="s">
        <v>138</v>
      </c>
    </row>
    <row r="50" spans="1:9" x14ac:dyDescent="0.2">
      <c r="A50" s="79" t="s">
        <v>5</v>
      </c>
      <c r="B50" s="77">
        <v>0.82</v>
      </c>
      <c r="C50" s="20">
        <v>0.94791666666666663</v>
      </c>
      <c r="D50" s="20">
        <v>0</v>
      </c>
      <c r="E50" s="74">
        <v>1.2193831968660408E-4</v>
      </c>
      <c r="F50" s="34" t="s">
        <v>21</v>
      </c>
      <c r="G50" s="34" t="s">
        <v>21</v>
      </c>
      <c r="H50" s="34" t="s">
        <v>21</v>
      </c>
      <c r="I50" s="32" t="s">
        <v>138</v>
      </c>
    </row>
    <row r="51" spans="1:9" x14ac:dyDescent="0.2">
      <c r="A51" s="79" t="s">
        <v>127</v>
      </c>
      <c r="B51" s="77">
        <v>0</v>
      </c>
      <c r="C51" s="20">
        <v>1</v>
      </c>
      <c r="D51" s="20">
        <v>2.5252525252525252E-2</v>
      </c>
      <c r="E51" s="74">
        <v>5.7201449694480004E-6</v>
      </c>
      <c r="F51" s="34" t="s">
        <v>21</v>
      </c>
      <c r="G51" s="34" t="s">
        <v>21</v>
      </c>
      <c r="H51" s="34" t="s">
        <v>21</v>
      </c>
      <c r="I51" s="32">
        <v>4.8391063825314204E-2</v>
      </c>
    </row>
    <row r="52" spans="1:9" x14ac:dyDescent="0.2">
      <c r="A52" s="79" t="s">
        <v>55</v>
      </c>
      <c r="B52" s="77">
        <v>0.970873786407767</v>
      </c>
      <c r="C52" s="20">
        <v>1</v>
      </c>
      <c r="D52" s="20">
        <v>1</v>
      </c>
      <c r="E52" s="74">
        <v>3.8190649133081447E-4</v>
      </c>
      <c r="F52" s="34" t="s">
        <v>21</v>
      </c>
      <c r="G52" s="34" t="s">
        <v>21</v>
      </c>
      <c r="H52" s="34" t="s">
        <v>21</v>
      </c>
      <c r="I52" s="32">
        <v>0.36419598096664363</v>
      </c>
    </row>
    <row r="53" spans="1:9" s="60" customFormat="1" x14ac:dyDescent="0.2">
      <c r="A53" s="78" t="s">
        <v>102</v>
      </c>
      <c r="B53" s="77"/>
      <c r="C53" s="20"/>
      <c r="D53" s="62"/>
      <c r="E53" s="62"/>
      <c r="F53" s="34">
        <v>0</v>
      </c>
      <c r="G53" s="34">
        <v>0</v>
      </c>
      <c r="H53" s="34">
        <v>0</v>
      </c>
      <c r="I53" s="33">
        <v>0</v>
      </c>
    </row>
    <row r="54" spans="1:9" x14ac:dyDescent="0.2">
      <c r="A54" s="79" t="s">
        <v>131</v>
      </c>
      <c r="B54" s="77">
        <v>1</v>
      </c>
      <c r="C54" s="20">
        <v>0.98597194388777554</v>
      </c>
      <c r="D54" s="20">
        <v>1</v>
      </c>
      <c r="E54" s="74">
        <v>5.2161017021760209E-2</v>
      </c>
      <c r="F54" s="34" t="s">
        <v>21</v>
      </c>
      <c r="G54" s="34" t="s">
        <v>21</v>
      </c>
      <c r="H54" s="34" t="s">
        <v>21</v>
      </c>
      <c r="I54" s="32">
        <v>4.2499612892138924E-2</v>
      </c>
    </row>
    <row r="55" spans="1:9" x14ac:dyDescent="0.2">
      <c r="A55" s="79" t="s">
        <v>66</v>
      </c>
      <c r="B55" s="77">
        <v>0</v>
      </c>
      <c r="C55" s="20">
        <v>0.92233009708737868</v>
      </c>
      <c r="D55" s="20">
        <v>0</v>
      </c>
      <c r="E55" s="74">
        <v>3.5844818840630471E-5</v>
      </c>
      <c r="F55" s="34" t="s">
        <v>21</v>
      </c>
      <c r="G55" s="34" t="s">
        <v>21</v>
      </c>
      <c r="H55" s="34" t="s">
        <v>21</v>
      </c>
      <c r="I55" s="32">
        <v>5.7121604330708661E-2</v>
      </c>
    </row>
    <row r="56" spans="1:9" x14ac:dyDescent="0.2">
      <c r="A56" s="79" t="s">
        <v>78</v>
      </c>
      <c r="B56" s="77">
        <v>1</v>
      </c>
      <c r="C56" s="20">
        <v>0.98122065727699526</v>
      </c>
      <c r="D56" s="20">
        <v>0.40375586854460094</v>
      </c>
      <c r="E56" s="74">
        <v>1.7863134049468023E-4</v>
      </c>
      <c r="F56" s="34" t="s">
        <v>21</v>
      </c>
      <c r="G56" s="34" t="s">
        <v>21</v>
      </c>
      <c r="H56" s="34" t="s">
        <v>21</v>
      </c>
      <c r="I56" s="32">
        <v>2.0786163162674581E-3</v>
      </c>
    </row>
    <row r="57" spans="1:9" x14ac:dyDescent="0.2">
      <c r="A57" s="79" t="s">
        <v>126</v>
      </c>
      <c r="B57" s="77">
        <v>0.96186961869618692</v>
      </c>
      <c r="C57" s="20">
        <v>0.9476861167002012</v>
      </c>
      <c r="D57" s="20">
        <v>0.79275653923541245</v>
      </c>
      <c r="E57" s="74">
        <v>1.1735116080325461E-3</v>
      </c>
      <c r="F57" s="34" t="s">
        <v>21</v>
      </c>
      <c r="G57" s="34" t="s">
        <v>21</v>
      </c>
      <c r="H57" s="34" t="s">
        <v>21</v>
      </c>
      <c r="I57" s="32">
        <v>0.30234257437717948</v>
      </c>
    </row>
    <row r="58" spans="1:9" x14ac:dyDescent="0.2">
      <c r="A58" s="79" t="s">
        <v>130</v>
      </c>
      <c r="B58" s="77">
        <v>1</v>
      </c>
      <c r="C58" s="20">
        <v>1</v>
      </c>
      <c r="D58" s="20">
        <v>1</v>
      </c>
      <c r="E58" s="74">
        <v>1.2382295380773051E-3</v>
      </c>
      <c r="F58" s="34" t="s">
        <v>21</v>
      </c>
      <c r="G58" s="34" t="s">
        <v>21</v>
      </c>
      <c r="H58" s="34" t="s">
        <v>21</v>
      </c>
      <c r="I58" s="32" t="s">
        <v>138</v>
      </c>
    </row>
    <row r="59" spans="1:9" x14ac:dyDescent="0.2">
      <c r="A59" s="79" t="s">
        <v>134</v>
      </c>
      <c r="B59" s="77">
        <v>1</v>
      </c>
      <c r="C59" s="20">
        <v>0.99288256227758009</v>
      </c>
      <c r="D59" s="20">
        <v>1</v>
      </c>
      <c r="E59" s="74">
        <v>5.0852637419914403E-4</v>
      </c>
      <c r="F59" s="34" t="s">
        <v>21</v>
      </c>
      <c r="G59" s="34" t="s">
        <v>21</v>
      </c>
      <c r="H59" s="34" t="s">
        <v>21</v>
      </c>
      <c r="I59" s="32">
        <v>9.1571746612174668E-2</v>
      </c>
    </row>
    <row r="60" spans="1:9" x14ac:dyDescent="0.2">
      <c r="A60" s="79" t="s">
        <v>97</v>
      </c>
      <c r="B60" s="77">
        <v>0.89380530973451322</v>
      </c>
      <c r="C60" s="20">
        <v>0.75320512820512819</v>
      </c>
      <c r="D60" s="20">
        <v>0.84294871794871795</v>
      </c>
      <c r="E60" s="74">
        <v>1.6559952220696988E-4</v>
      </c>
      <c r="F60" s="34" t="s">
        <v>21</v>
      </c>
      <c r="G60" s="34" t="s">
        <v>21</v>
      </c>
      <c r="H60" s="34" t="s">
        <v>21</v>
      </c>
      <c r="I60" s="32" t="s">
        <v>138</v>
      </c>
    </row>
    <row r="61" spans="1:9" x14ac:dyDescent="0.2">
      <c r="A61" s="79" t="s">
        <v>36</v>
      </c>
      <c r="B61" s="77">
        <v>1</v>
      </c>
      <c r="C61" s="20">
        <v>0.86919831223628696</v>
      </c>
      <c r="D61" s="20">
        <v>0.97046413502109707</v>
      </c>
      <c r="E61" s="74">
        <v>4.2085457436525199E-4</v>
      </c>
      <c r="F61" s="34" t="s">
        <v>21</v>
      </c>
      <c r="G61" s="34" t="s">
        <v>21</v>
      </c>
      <c r="H61" s="34" t="s">
        <v>21</v>
      </c>
      <c r="I61" s="32">
        <v>3.085098968829175</v>
      </c>
    </row>
    <row r="62" spans="1:9" x14ac:dyDescent="0.2">
      <c r="A62" s="79" t="s">
        <v>116</v>
      </c>
      <c r="B62" s="77">
        <v>0.92175066312997345</v>
      </c>
      <c r="C62" s="20">
        <v>0.97902097902097907</v>
      </c>
      <c r="D62" s="20">
        <v>0.99650349650349646</v>
      </c>
      <c r="E62" s="74">
        <v>4.5672921205087919E-3</v>
      </c>
      <c r="F62" s="34" t="s">
        <v>21</v>
      </c>
      <c r="G62" s="34" t="s">
        <v>21</v>
      </c>
      <c r="H62" s="34" t="s">
        <v>21</v>
      </c>
      <c r="I62" s="32" t="s">
        <v>138</v>
      </c>
    </row>
    <row r="63" spans="1:9" x14ac:dyDescent="0.2">
      <c r="A63" s="79" t="s">
        <v>117</v>
      </c>
      <c r="B63" s="77">
        <v>0.94613583138173307</v>
      </c>
      <c r="C63" s="20">
        <v>1</v>
      </c>
      <c r="D63" s="20">
        <v>1</v>
      </c>
      <c r="E63" s="74">
        <v>5.5169929123375294E-4</v>
      </c>
      <c r="F63" s="34" t="s">
        <v>21</v>
      </c>
      <c r="G63" s="34" t="s">
        <v>21</v>
      </c>
      <c r="H63" s="34" t="s">
        <v>21</v>
      </c>
      <c r="I63" s="32">
        <v>29.413499999999999</v>
      </c>
    </row>
    <row r="64" spans="1:9" x14ac:dyDescent="0.2">
      <c r="A64" s="79" t="s">
        <v>69</v>
      </c>
      <c r="B64" s="77">
        <v>1</v>
      </c>
      <c r="C64" s="20">
        <v>0.90047393364928907</v>
      </c>
      <c r="D64" s="20">
        <v>1</v>
      </c>
      <c r="E64" s="74">
        <v>8.0377601847926686E-5</v>
      </c>
      <c r="F64" s="34" t="s">
        <v>21</v>
      </c>
      <c r="G64" s="34" t="s">
        <v>21</v>
      </c>
      <c r="H64" s="34" t="s">
        <v>21</v>
      </c>
      <c r="I64" s="32">
        <v>0</v>
      </c>
    </row>
    <row r="65" spans="1:9" x14ac:dyDescent="0.2">
      <c r="A65" s="79" t="s">
        <v>74</v>
      </c>
      <c r="B65" s="77">
        <v>1</v>
      </c>
      <c r="C65" s="20">
        <v>0.97964721845318858</v>
      </c>
      <c r="D65" s="20">
        <v>1</v>
      </c>
      <c r="E65" s="74">
        <v>1.6169828770110008E-4</v>
      </c>
      <c r="F65" s="34" t="s">
        <v>21</v>
      </c>
      <c r="G65" s="34" t="s">
        <v>21</v>
      </c>
      <c r="H65" s="34" t="s">
        <v>21</v>
      </c>
      <c r="I65" s="32" t="s">
        <v>138</v>
      </c>
    </row>
    <row r="66" spans="1:9" x14ac:dyDescent="0.2">
      <c r="A66" s="79" t="s">
        <v>80</v>
      </c>
      <c r="B66" s="77">
        <v>0.93761467889908257</v>
      </c>
      <c r="C66" s="20">
        <v>0.96183206106870234</v>
      </c>
      <c r="D66" s="20">
        <v>1.7811704834605598E-2</v>
      </c>
      <c r="E66" s="74">
        <v>7.9251945701027738E-4</v>
      </c>
      <c r="F66" s="34" t="s">
        <v>21</v>
      </c>
      <c r="G66" s="34" t="s">
        <v>21</v>
      </c>
      <c r="H66" s="34" t="s">
        <v>21</v>
      </c>
      <c r="I66" s="32">
        <v>1.7434695983468688E-2</v>
      </c>
    </row>
    <row r="67" spans="1:9" x14ac:dyDescent="0.2">
      <c r="A67" s="79" t="s">
        <v>76</v>
      </c>
      <c r="B67" s="77">
        <v>1</v>
      </c>
      <c r="C67" s="20">
        <v>0.98863636363636365</v>
      </c>
      <c r="D67" s="20">
        <v>1</v>
      </c>
      <c r="E67" s="74">
        <v>2.7396844111496728E-4</v>
      </c>
      <c r="F67" s="34" t="s">
        <v>21</v>
      </c>
      <c r="G67" s="34" t="s">
        <v>21</v>
      </c>
      <c r="H67" s="34" t="s">
        <v>21</v>
      </c>
      <c r="I67" s="32" t="s">
        <v>138</v>
      </c>
    </row>
    <row r="68" spans="1:9" s="60" customFormat="1" x14ac:dyDescent="0.2">
      <c r="A68" s="78" t="s">
        <v>95</v>
      </c>
      <c r="B68" s="77"/>
      <c r="C68" s="20"/>
      <c r="D68" s="62"/>
      <c r="E68" s="62"/>
      <c r="F68" s="34">
        <v>0</v>
      </c>
      <c r="G68" s="34">
        <v>0</v>
      </c>
      <c r="H68" s="34">
        <v>0</v>
      </c>
      <c r="I68" s="33">
        <v>0</v>
      </c>
    </row>
    <row r="69" spans="1:9" x14ac:dyDescent="0.2">
      <c r="A69" s="79" t="s">
        <v>82</v>
      </c>
      <c r="B69" s="77">
        <v>0.91666666666666663</v>
      </c>
      <c r="C69" s="20">
        <v>1</v>
      </c>
      <c r="D69" s="20">
        <v>0.25311203319502074</v>
      </c>
      <c r="E69" s="74">
        <v>3.7748827850784166E-3</v>
      </c>
      <c r="F69" s="34" t="s">
        <v>21</v>
      </c>
      <c r="G69" s="34" t="s">
        <v>21</v>
      </c>
      <c r="H69" s="34" t="s">
        <v>21</v>
      </c>
      <c r="I69" s="32" t="s">
        <v>138</v>
      </c>
    </row>
    <row r="70" spans="1:9" x14ac:dyDescent="0.2">
      <c r="A70" s="79" t="s">
        <v>119</v>
      </c>
      <c r="B70" s="77">
        <v>0.99396378269617702</v>
      </c>
      <c r="C70" s="20">
        <v>0.79098360655737709</v>
      </c>
      <c r="D70" s="20">
        <v>1</v>
      </c>
      <c r="E70" s="74">
        <v>7.8079346531538161E-4</v>
      </c>
      <c r="F70" s="34" t="s">
        <v>21</v>
      </c>
      <c r="G70" s="34" t="s">
        <v>21</v>
      </c>
      <c r="H70" s="34" t="s">
        <v>21</v>
      </c>
      <c r="I70" s="32">
        <v>0.10199025387699827</v>
      </c>
    </row>
    <row r="71" spans="1:9" x14ac:dyDescent="0.2">
      <c r="A71" s="79" t="s">
        <v>64</v>
      </c>
      <c r="B71" s="77">
        <v>1</v>
      </c>
      <c r="C71" s="20">
        <v>0.99206349206349209</v>
      </c>
      <c r="D71" s="20">
        <v>1</v>
      </c>
      <c r="E71" s="74">
        <v>1.4033214767226164E-4</v>
      </c>
      <c r="F71" s="34" t="s">
        <v>21</v>
      </c>
      <c r="G71" s="34" t="s">
        <v>21</v>
      </c>
      <c r="H71" s="34" t="s">
        <v>21</v>
      </c>
      <c r="I71" s="32">
        <v>1.8075847358619796E-2</v>
      </c>
    </row>
    <row r="72" spans="1:9" x14ac:dyDescent="0.2">
      <c r="A72" s="79" t="s">
        <v>62</v>
      </c>
      <c r="B72" s="77">
        <v>1</v>
      </c>
      <c r="C72" s="20">
        <v>0.9916666666666667</v>
      </c>
      <c r="D72" s="20">
        <v>1</v>
      </c>
      <c r="E72" s="74">
        <v>1.0451416272360488E-4</v>
      </c>
      <c r="F72" s="34" t="s">
        <v>21</v>
      </c>
      <c r="G72" s="34" t="s">
        <v>21</v>
      </c>
      <c r="H72" s="34" t="s">
        <v>21</v>
      </c>
      <c r="I72" s="32">
        <v>0.17017972777725265</v>
      </c>
    </row>
    <row r="73" spans="1:9" x14ac:dyDescent="0.2">
      <c r="A73" s="79" t="s">
        <v>60</v>
      </c>
      <c r="B73" s="77">
        <v>1</v>
      </c>
      <c r="C73" s="20">
        <v>0.9641255605381166</v>
      </c>
      <c r="D73" s="20">
        <v>1</v>
      </c>
      <c r="E73" s="74">
        <v>5.8379637092288922E-4</v>
      </c>
      <c r="F73" s="34" t="s">
        <v>21</v>
      </c>
      <c r="G73" s="34" t="s">
        <v>21</v>
      </c>
      <c r="H73" s="34" t="s">
        <v>21</v>
      </c>
      <c r="I73" s="32" t="s">
        <v>138</v>
      </c>
    </row>
    <row r="74" spans="1:9" x14ac:dyDescent="0.2">
      <c r="A74" s="79" t="s">
        <v>77</v>
      </c>
      <c r="B74" s="77">
        <v>1</v>
      </c>
      <c r="C74" s="20">
        <v>0.86075949367088611</v>
      </c>
      <c r="D74" s="20">
        <v>1</v>
      </c>
      <c r="E74" s="74">
        <v>3.5628120673489961E-4</v>
      </c>
      <c r="F74" s="34" t="s">
        <v>21</v>
      </c>
      <c r="G74" s="34" t="s">
        <v>21</v>
      </c>
      <c r="H74" s="34" t="s">
        <v>21</v>
      </c>
      <c r="I74" s="32" t="s">
        <v>138</v>
      </c>
    </row>
    <row r="75" spans="1:9" s="60" customFormat="1" x14ac:dyDescent="0.2">
      <c r="A75" s="78" t="s">
        <v>96</v>
      </c>
      <c r="B75" s="77"/>
      <c r="C75" s="20"/>
      <c r="D75" s="20"/>
      <c r="E75" s="62"/>
      <c r="F75" s="34">
        <v>0</v>
      </c>
      <c r="G75" s="34">
        <v>0</v>
      </c>
      <c r="H75" s="34">
        <v>0</v>
      </c>
      <c r="I75" s="32">
        <v>0</v>
      </c>
    </row>
    <row r="76" spans="1:9" x14ac:dyDescent="0.2">
      <c r="A76" s="79" t="s">
        <v>57</v>
      </c>
      <c r="B76" s="77">
        <v>1</v>
      </c>
      <c r="C76" s="20">
        <v>0.99224806201550386</v>
      </c>
      <c r="D76" s="20">
        <v>1</v>
      </c>
      <c r="E76" s="74">
        <v>4.6236978391514967E-6</v>
      </c>
      <c r="F76" s="34" t="s">
        <v>21</v>
      </c>
      <c r="G76" s="34" t="s">
        <v>21</v>
      </c>
      <c r="H76" s="34" t="s">
        <v>21</v>
      </c>
      <c r="I76" s="32">
        <v>0</v>
      </c>
    </row>
    <row r="77" spans="1:9" x14ac:dyDescent="0.2">
      <c r="A77" s="79" t="s">
        <v>68</v>
      </c>
      <c r="B77" s="77">
        <v>1</v>
      </c>
      <c r="C77" s="20">
        <v>1</v>
      </c>
      <c r="D77" s="20">
        <v>1</v>
      </c>
      <c r="E77" s="74">
        <v>9.3010275625202368E-5</v>
      </c>
      <c r="F77" s="34" t="s">
        <v>21</v>
      </c>
      <c r="G77" s="34" t="s">
        <v>21</v>
      </c>
      <c r="H77" s="34" t="s">
        <v>21</v>
      </c>
      <c r="I77" s="32" t="s">
        <v>138</v>
      </c>
    </row>
    <row r="78" spans="1:9" x14ac:dyDescent="0.2">
      <c r="A78" s="79" t="s">
        <v>99</v>
      </c>
      <c r="B78" s="77">
        <v>1</v>
      </c>
      <c r="C78" s="20">
        <v>1</v>
      </c>
      <c r="D78" s="20">
        <v>1</v>
      </c>
      <c r="E78" s="74">
        <v>1.7511661856536804E-4</v>
      </c>
      <c r="F78" s="34" t="s">
        <v>21</v>
      </c>
      <c r="G78" s="34" t="s">
        <v>21</v>
      </c>
      <c r="H78" s="34" t="s">
        <v>21</v>
      </c>
      <c r="I78" s="32" t="s">
        <v>138</v>
      </c>
    </row>
    <row r="79" spans="1:9" x14ac:dyDescent="0.2">
      <c r="A79" s="79" t="s">
        <v>73</v>
      </c>
      <c r="B79" s="77">
        <v>1</v>
      </c>
      <c r="C79" s="20">
        <v>1</v>
      </c>
      <c r="D79" s="20">
        <v>0.84545454545454546</v>
      </c>
      <c r="E79" s="74">
        <v>1.5947355693021567E-5</v>
      </c>
      <c r="F79" s="34" t="s">
        <v>21</v>
      </c>
      <c r="G79" s="34" t="s">
        <v>21</v>
      </c>
      <c r="H79" s="34" t="s">
        <v>21</v>
      </c>
      <c r="I79" s="32">
        <v>1.4504258259076034E-2</v>
      </c>
    </row>
    <row r="80" spans="1:9" x14ac:dyDescent="0.2">
      <c r="A80" s="79" t="s">
        <v>107</v>
      </c>
      <c r="B80" s="77">
        <v>0.98934280639431615</v>
      </c>
      <c r="C80" s="20">
        <v>0.98938428874734607</v>
      </c>
      <c r="D80" s="20">
        <v>1</v>
      </c>
      <c r="E80" s="74">
        <v>2.2380535071304871E-4</v>
      </c>
      <c r="F80" s="34" t="s">
        <v>21</v>
      </c>
      <c r="G80" s="34" t="s">
        <v>21</v>
      </c>
      <c r="H80" s="34" t="s">
        <v>21</v>
      </c>
      <c r="I80" s="32" t="s">
        <v>138</v>
      </c>
    </row>
    <row r="81" spans="1:9" x14ac:dyDescent="0.2">
      <c r="A81" s="79" t="s">
        <v>37</v>
      </c>
      <c r="B81" s="77">
        <v>1</v>
      </c>
      <c r="C81" s="20">
        <v>0.59315589353612164</v>
      </c>
      <c r="D81" s="20">
        <v>1</v>
      </c>
      <c r="E81" s="74">
        <v>1.1215827680788068E-5</v>
      </c>
      <c r="F81" s="34" t="s">
        <v>21</v>
      </c>
      <c r="G81" s="34" t="s">
        <v>21</v>
      </c>
      <c r="H81" s="34" t="s">
        <v>21</v>
      </c>
      <c r="I81" s="32" t="s">
        <v>138</v>
      </c>
    </row>
    <row r="82" spans="1:9" x14ac:dyDescent="0.2">
      <c r="A82" s="79" t="s">
        <v>65</v>
      </c>
      <c r="B82" s="77">
        <v>0.94214876033057848</v>
      </c>
      <c r="C82" s="20">
        <v>0.83136593591905561</v>
      </c>
      <c r="D82" s="20">
        <v>1</v>
      </c>
      <c r="E82" s="74">
        <v>2.4477729964181081E-3</v>
      </c>
      <c r="F82" s="34" t="s">
        <v>21</v>
      </c>
      <c r="G82" s="34" t="s">
        <v>21</v>
      </c>
      <c r="H82" s="34" t="s">
        <v>21</v>
      </c>
      <c r="I82" s="32">
        <v>3.4309559893360486E-2</v>
      </c>
    </row>
    <row r="83" spans="1:9" x14ac:dyDescent="0.2">
      <c r="A83" s="79" t="s">
        <v>75</v>
      </c>
      <c r="B83" s="77">
        <v>0.98972602739726023</v>
      </c>
      <c r="C83" s="20">
        <v>0.98915989159891604</v>
      </c>
      <c r="D83" s="20">
        <v>1</v>
      </c>
      <c r="E83" s="74">
        <v>2.4282465753120439E-3</v>
      </c>
      <c r="F83" s="34" t="s">
        <v>21</v>
      </c>
      <c r="G83" s="34" t="s">
        <v>21</v>
      </c>
      <c r="H83" s="34" t="s">
        <v>21</v>
      </c>
      <c r="I83" s="32">
        <v>6.1729296523218733E-3</v>
      </c>
    </row>
    <row r="84" spans="1:9" x14ac:dyDescent="0.2">
      <c r="A84" s="79" t="s">
        <v>71</v>
      </c>
      <c r="B84" s="77">
        <v>0.83585313174946008</v>
      </c>
      <c r="C84" s="20">
        <v>1</v>
      </c>
      <c r="D84" s="20">
        <v>0.2689295039164491</v>
      </c>
      <c r="E84" s="74">
        <v>4.9607552437887291E-4</v>
      </c>
      <c r="F84" s="34" t="s">
        <v>21</v>
      </c>
      <c r="G84" s="34" t="s">
        <v>21</v>
      </c>
      <c r="H84" s="34" t="s">
        <v>21</v>
      </c>
      <c r="I84" s="32">
        <v>1.6932097276359261E-3</v>
      </c>
    </row>
    <row r="85" spans="1:9" x14ac:dyDescent="0.2">
      <c r="A85" s="79" t="s">
        <v>123</v>
      </c>
      <c r="B85" s="77">
        <v>0.77290836653386452</v>
      </c>
      <c r="C85" s="20">
        <v>0.96374622356495465</v>
      </c>
      <c r="D85" s="20">
        <v>0.94864048338368578</v>
      </c>
      <c r="E85" s="74">
        <v>8.4534727753713067E-6</v>
      </c>
      <c r="F85" s="34" t="s">
        <v>21</v>
      </c>
      <c r="G85" s="34" t="s">
        <v>21</v>
      </c>
      <c r="H85" s="34" t="s">
        <v>21</v>
      </c>
      <c r="I85" s="32">
        <v>0.30520033574023819</v>
      </c>
    </row>
    <row r="86" spans="1:9" x14ac:dyDescent="0.2">
      <c r="A86" s="79" t="s">
        <v>105</v>
      </c>
      <c r="B86" s="77">
        <v>1</v>
      </c>
      <c r="C86" s="20">
        <v>1</v>
      </c>
      <c r="D86" s="20">
        <v>1</v>
      </c>
      <c r="E86" s="74">
        <v>4.3958919499194072E-4</v>
      </c>
      <c r="F86" s="34" t="s">
        <v>21</v>
      </c>
      <c r="G86" s="34" t="s">
        <v>21</v>
      </c>
      <c r="H86" s="34" t="s">
        <v>21</v>
      </c>
      <c r="I86" s="32">
        <v>0.37795714390164931</v>
      </c>
    </row>
    <row r="87" spans="1:9" x14ac:dyDescent="0.2">
      <c r="A87" s="79" t="s">
        <v>106</v>
      </c>
      <c r="B87" s="77">
        <v>1</v>
      </c>
      <c r="C87" s="20">
        <v>0.8224852071005917</v>
      </c>
      <c r="D87" s="20">
        <v>1</v>
      </c>
      <c r="E87" s="74">
        <v>2.4163868965566335E-4</v>
      </c>
      <c r="F87" s="34" t="s">
        <v>21</v>
      </c>
      <c r="G87" s="34" t="s">
        <v>21</v>
      </c>
      <c r="H87" s="34" t="s">
        <v>21</v>
      </c>
      <c r="I87" s="32">
        <v>4.1742253480000002</v>
      </c>
    </row>
    <row r="88" spans="1:9" s="60" customFormat="1" x14ac:dyDescent="0.2">
      <c r="A88" s="78" t="s">
        <v>72</v>
      </c>
      <c r="B88" s="77"/>
      <c r="C88" s="20"/>
      <c r="D88" s="20"/>
      <c r="E88" s="62"/>
      <c r="F88" s="34">
        <v>0</v>
      </c>
      <c r="G88" s="34">
        <v>0</v>
      </c>
      <c r="H88" s="34">
        <v>0</v>
      </c>
      <c r="I88" s="32">
        <v>0</v>
      </c>
    </row>
    <row r="89" spans="1:9" x14ac:dyDescent="0.2">
      <c r="A89" s="79" t="s">
        <v>113</v>
      </c>
      <c r="B89" s="77">
        <v>0.89694656488549618</v>
      </c>
      <c r="C89" s="20">
        <v>0.9375</v>
      </c>
      <c r="D89" s="20">
        <v>0.19602272727272727</v>
      </c>
      <c r="E89" s="74">
        <v>0.1057798008053019</v>
      </c>
      <c r="F89" s="34" t="s">
        <v>21</v>
      </c>
      <c r="G89" s="34" t="s">
        <v>21</v>
      </c>
      <c r="H89" s="34" t="s">
        <v>21</v>
      </c>
      <c r="I89" s="32">
        <v>2.8983865821440519E-3</v>
      </c>
    </row>
    <row r="90" spans="1:9" x14ac:dyDescent="0.2">
      <c r="A90" s="79" t="s">
        <v>94</v>
      </c>
      <c r="B90" s="77">
        <v>0.74248927038626611</v>
      </c>
      <c r="C90" s="20">
        <v>1</v>
      </c>
      <c r="D90" s="20">
        <v>0</v>
      </c>
      <c r="E90" s="74">
        <v>1.2195547111615819E-4</v>
      </c>
      <c r="F90" s="34" t="s">
        <v>21</v>
      </c>
      <c r="G90" s="34" t="s">
        <v>21</v>
      </c>
      <c r="H90" s="34" t="s">
        <v>21</v>
      </c>
      <c r="I90" s="32">
        <v>2.3286545771208287E-2</v>
      </c>
    </row>
    <row r="91" spans="1:9" x14ac:dyDescent="0.2">
      <c r="A91" s="79" t="s">
        <v>93</v>
      </c>
      <c r="B91" s="77">
        <v>0.88068181818181823</v>
      </c>
      <c r="C91" s="20">
        <v>0.99590163934426235</v>
      </c>
      <c r="D91" s="20">
        <v>1</v>
      </c>
      <c r="E91" s="74">
        <v>9.0530584174150649E-4</v>
      </c>
      <c r="F91" s="34" t="s">
        <v>21</v>
      </c>
      <c r="G91" s="34" t="s">
        <v>21</v>
      </c>
      <c r="H91" s="34" t="s">
        <v>21</v>
      </c>
      <c r="I91" s="32">
        <v>7.2870266575644944E-4</v>
      </c>
    </row>
    <row r="92" spans="1:9" x14ac:dyDescent="0.2">
      <c r="A92" s="79" t="s">
        <v>79</v>
      </c>
      <c r="B92" s="77">
        <v>1</v>
      </c>
      <c r="C92" s="20">
        <v>1</v>
      </c>
      <c r="D92" s="20">
        <v>0</v>
      </c>
      <c r="E92" s="74">
        <v>7.1933717509918319E-5</v>
      </c>
      <c r="F92" s="34" t="s">
        <v>21</v>
      </c>
      <c r="G92" s="34" t="s">
        <v>21</v>
      </c>
      <c r="H92" s="34" t="s">
        <v>21</v>
      </c>
      <c r="I92" s="32">
        <v>0.13925999323410013</v>
      </c>
    </row>
    <row r="93" spans="1:9" x14ac:dyDescent="0.2">
      <c r="A93" s="79" t="s">
        <v>67</v>
      </c>
      <c r="B93" s="77">
        <v>0.86153846153846159</v>
      </c>
      <c r="C93" s="20">
        <v>0.9285714285714286</v>
      </c>
      <c r="D93" s="20">
        <v>7.1428571428571425E-2</v>
      </c>
      <c r="E93" s="74">
        <v>3.7855244920776483E-6</v>
      </c>
      <c r="F93" s="34" t="s">
        <v>21</v>
      </c>
      <c r="G93" s="34" t="s">
        <v>21</v>
      </c>
      <c r="H93" s="34" t="s">
        <v>21</v>
      </c>
      <c r="I93" s="32">
        <v>0.21501645127937016</v>
      </c>
    </row>
    <row r="94" spans="1:9" x14ac:dyDescent="0.2">
      <c r="A94" s="79" t="s">
        <v>35</v>
      </c>
      <c r="B94" s="77">
        <v>1</v>
      </c>
      <c r="C94" s="20">
        <v>0.95714285714285718</v>
      </c>
      <c r="D94" s="20">
        <v>0</v>
      </c>
      <c r="E94" s="74">
        <v>0</v>
      </c>
      <c r="F94" s="34" t="s">
        <v>21</v>
      </c>
      <c r="G94" s="34" t="s">
        <v>21</v>
      </c>
      <c r="H94" s="34" t="s">
        <v>22</v>
      </c>
      <c r="I94" s="32">
        <v>0</v>
      </c>
    </row>
    <row r="95" spans="1:9" x14ac:dyDescent="0.2">
      <c r="A95" s="79" t="s">
        <v>63</v>
      </c>
      <c r="B95" s="77">
        <v>1</v>
      </c>
      <c r="C95" s="20">
        <v>0.9568965517241379</v>
      </c>
      <c r="D95" s="20">
        <v>0.87931034482758619</v>
      </c>
      <c r="E95" s="74">
        <v>6.5960413437346254E-3</v>
      </c>
      <c r="F95" s="34" t="s">
        <v>21</v>
      </c>
      <c r="G95" s="34" t="s">
        <v>21</v>
      </c>
      <c r="H95" s="34" t="s">
        <v>21</v>
      </c>
      <c r="I95" s="32">
        <v>0.12204356402435267</v>
      </c>
    </row>
    <row r="96" spans="1:9" ht="12.75" customHeight="1" x14ac:dyDescent="0.2">
      <c r="A96" s="79" t="s">
        <v>86</v>
      </c>
      <c r="B96" s="77">
        <v>0.72499999999999998</v>
      </c>
      <c r="C96" s="20">
        <v>0.9</v>
      </c>
      <c r="D96" s="20">
        <v>1.6666666666666666E-2</v>
      </c>
      <c r="E96" s="74">
        <v>0</v>
      </c>
      <c r="F96" s="34" t="s">
        <v>21</v>
      </c>
      <c r="G96" s="34" t="s">
        <v>21</v>
      </c>
      <c r="H96" s="34" t="s">
        <v>21</v>
      </c>
      <c r="I96" s="32">
        <v>1.7902829746055952E-2</v>
      </c>
    </row>
    <row r="97" spans="1:9" x14ac:dyDescent="0.2">
      <c r="A97" s="80" t="s">
        <v>114</v>
      </c>
      <c r="B97" s="90">
        <v>0</v>
      </c>
      <c r="C97" s="91">
        <v>1</v>
      </c>
      <c r="D97" s="91">
        <v>0</v>
      </c>
      <c r="E97" s="92">
        <v>2.6599416830697243E-3</v>
      </c>
      <c r="F97" s="93" t="s">
        <v>21</v>
      </c>
      <c r="G97" s="93" t="s">
        <v>21</v>
      </c>
      <c r="H97" s="93" t="s">
        <v>22</v>
      </c>
      <c r="I97" s="94">
        <v>0</v>
      </c>
    </row>
    <row r="98" spans="1:9" x14ac:dyDescent="0.2">
      <c r="F98" s="1">
        <f>SUM(F6:F97)</f>
        <v>0</v>
      </c>
    </row>
  </sheetData>
  <mergeCells count="1">
    <mergeCell ref="B2:I2"/>
  </mergeCells>
  <conditionalFormatting sqref="B6:B97">
    <cfRule type="cellIs" dxfId="23" priority="57" stopIfTrue="1" operator="between">
      <formula>0.00001</formula>
      <formula>0.9</formula>
    </cfRule>
  </conditionalFormatting>
  <conditionalFormatting sqref="C6:C97 D75 D24">
    <cfRule type="cellIs" dxfId="22" priority="56" stopIfTrue="1" operator="between">
      <formula>0.0001</formula>
      <formula>0.8</formula>
    </cfRule>
  </conditionalFormatting>
  <conditionalFormatting sqref="D6">
    <cfRule type="cellIs" dxfId="21" priority="55" stopIfTrue="1" operator="lessThan">
      <formula>0.5</formula>
    </cfRule>
  </conditionalFormatting>
  <conditionalFormatting sqref="D7:D23 D89:D97 D76:D87 D54:D67 D46:D52 D37:D44 D25:D35 D69:D74">
    <cfRule type="cellIs" dxfId="20" priority="54" stopIfTrue="1" operator="lessThan">
      <formula>0.5</formula>
    </cfRule>
  </conditionalFormatting>
  <conditionalFormatting sqref="D88">
    <cfRule type="cellIs" dxfId="19" priority="53" stopIfTrue="1" operator="between">
      <formula>0.0001</formula>
      <formula>0.8</formula>
    </cfRule>
  </conditionalFormatting>
  <conditionalFormatting sqref="E6:E23 E89:E97 E76:E87 E69:E74 E54:E67 E46:E52 E37:E44 E25:E35">
    <cfRule type="cellIs" dxfId="18" priority="52" stopIfTrue="1" operator="lessThan">
      <formula>0.00015</formula>
    </cfRule>
  </conditionalFormatting>
  <conditionalFormatting sqref="D45:E45">
    <cfRule type="cellIs" dxfId="17" priority="50" stopIfTrue="1" operator="between">
      <formula>0.0001</formula>
      <formula>0.8</formula>
    </cfRule>
  </conditionalFormatting>
  <conditionalFormatting sqref="E24">
    <cfRule type="cellIs" dxfId="16" priority="49" stopIfTrue="1" operator="between">
      <formula>0.0001</formula>
      <formula>0.8</formula>
    </cfRule>
  </conditionalFormatting>
  <conditionalFormatting sqref="F6:F97">
    <cfRule type="cellIs" dxfId="15" priority="48" stopIfTrue="1" operator="equal">
      <formula>"нет"</formula>
    </cfRule>
  </conditionalFormatting>
  <conditionalFormatting sqref="G6:G97">
    <cfRule type="cellIs" dxfId="14" priority="47" stopIfTrue="1" operator="equal">
      <formula>"нет"</formula>
    </cfRule>
  </conditionalFormatting>
  <conditionalFormatting sqref="H6:H97 I36 I24 I45 I53 I68">
    <cfRule type="cellIs" dxfId="13" priority="46" stopIfTrue="1" operator="equal">
      <formula>"нет"</formula>
    </cfRule>
  </conditionalFormatting>
  <conditionalFormatting sqref="I6:I23 I37:I44 I25:I35 I46:I52 I54:I67 I69:I97">
    <cfRule type="cellIs" dxfId="12" priority="45" stopIfTrue="1" operator="lessThan">
      <formula>10</formula>
    </cfRule>
  </conditionalFormatting>
  <pageMargins left="0.11791666597127914" right="0.11791666597127914" top="0.19666667282581329" bottom="0.23597222566604614" header="0.11791666597127914" footer="0.11791666597127914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99"/>
  <sheetViews>
    <sheetView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11.42578125" defaultRowHeight="12.75" x14ac:dyDescent="0.2"/>
  <cols>
    <col min="1" max="1" width="6.7109375" style="22" customWidth="1"/>
    <col min="2" max="2" width="40.28515625" style="25" customWidth="1"/>
    <col min="3" max="3" width="20" style="25" customWidth="1"/>
    <col min="4" max="5" width="15.85546875" style="22" customWidth="1"/>
    <col min="6" max="6" width="17.7109375" style="7" customWidth="1"/>
    <col min="7" max="7" width="18.7109375" style="22" customWidth="1"/>
    <col min="8" max="8" width="16.140625" style="22" customWidth="1"/>
    <col min="9" max="16384" width="11.42578125" style="22"/>
  </cols>
  <sheetData>
    <row r="1" spans="1:6" ht="27" customHeight="1" x14ac:dyDescent="0.2">
      <c r="A1" s="83" t="s">
        <v>3</v>
      </c>
      <c r="B1" s="83"/>
      <c r="C1" s="83"/>
      <c r="D1" s="83"/>
      <c r="E1" s="83"/>
      <c r="F1" s="83"/>
    </row>
    <row r="2" spans="1:6" ht="76.5" x14ac:dyDescent="0.2">
      <c r="A2" s="13" t="s">
        <v>108</v>
      </c>
      <c r="B2" s="14" t="s">
        <v>90</v>
      </c>
      <c r="C2" s="14" t="s">
        <v>10</v>
      </c>
      <c r="D2" s="13" t="s">
        <v>19</v>
      </c>
      <c r="E2" s="13" t="s">
        <v>9</v>
      </c>
      <c r="F2" s="13" t="s">
        <v>0</v>
      </c>
    </row>
    <row r="3" spans="1:6" x14ac:dyDescent="0.2">
      <c r="A3" s="16">
        <v>1</v>
      </c>
      <c r="B3" s="12" t="s">
        <v>132</v>
      </c>
      <c r="C3" s="9">
        <f>('[1]Показатели Е и О'!$I$4*'[1]Показатели Е и О'!I9+'[1]Показатели Е и О'!$Q$4*'[1]Показатели Е и О'!Q9+'[1]Показатели Е и О'!$Y$4*'[1]Показатели Е и О'!Y9+'[1]Показатели Е и О'!$AH$4*'[1]Показатели Е и О'!AH9+'[1]Показатели Е и О'!$AQ$4*'[1]Показатели Е и О'!AQ9+'[1]Показатели Е и О'!$AZ$4*'[1]Показатели Е и О'!AZ9+'[1]Показатели Е и О'!$BJ$4*'[1]Показатели Е и О'!BJ9)*'[1]Показатели Е и О'!BV9</f>
        <v>88.532175224621454</v>
      </c>
      <c r="D3" s="9">
        <f>('[2]Показатели Е и О'!$I$4*'[2]Показатели Е и О'!I9+'[2]Показатели Е и О'!$Q$4*'[2]Показатели Е и О'!Q9+'[2]Показатели Е и О'!$Y$4*'[2]Показатели Е и О'!Y9+'[2]Показатели Е и О'!$AH$4*'[2]Показатели Е и О'!AH9+'[2]Показатели Е и О'!$AQ$4*'[2]Показатели Е и О'!AQ9+'[2]Показатели Е и О'!$AZ$4*'[2]Показатели Е и О'!AZ9+'[2]Показатели Е и О'!$BJ$4*'[2]Показатели Е и О'!BJ9)*'[2]Показатели Е и О'!BW9</f>
        <v>88.532175224621454</v>
      </c>
      <c r="E3" s="8">
        <v>1</v>
      </c>
      <c r="F3" s="8">
        <f>IF(('[2]Показатели Е и О'!BN9+'[2]Показатели Е и О'!BO9+'[2]Показатели Е и О'!BP9+'[2]Показатели Е и О'!BT9)&gt;0,$G$99,IF('[2]Показатели Е и О'!BX9&lt;1,LOOKUP(D3,$G$98:$H$98,$G$99:$H$99),LOOKUP(D3,$G$98:$I$98,$G$99:$I$99)))</f>
        <v>1</v>
      </c>
    </row>
    <row r="4" spans="1:6" x14ac:dyDescent="0.2">
      <c r="A4" s="16">
        <v>2</v>
      </c>
      <c r="B4" s="12" t="s">
        <v>49</v>
      </c>
      <c r="C4" s="9">
        <f>('[1]Показатели Е и О'!$I$4*'[1]Показатели Е и О'!I8+'[1]Показатели Е и О'!$Q$4*'[1]Показатели Е и О'!Q8+'[1]Показатели Е и О'!$Y$4*'[1]Показатели Е и О'!Y8+'[1]Показатели Е и О'!$AH$4*'[1]Показатели Е и О'!AH8+'[1]Показатели Е и О'!$AQ$4*'[1]Показатели Е и О'!AQ8+'[1]Показатели Е и О'!$AZ$4*'[1]Показатели Е и О'!AZ8+'[1]Показатели Е и О'!$BJ$4*'[1]Показатели Е и О'!BJ8)*'[1]Показатели Е и О'!BV8</f>
        <v>87.422306402597329</v>
      </c>
      <c r="D4" s="9">
        <v>82.05</v>
      </c>
      <c r="E4" s="8">
        <v>1</v>
      </c>
      <c r="F4" s="8">
        <v>2</v>
      </c>
    </row>
    <row r="5" spans="1:6" x14ac:dyDescent="0.2">
      <c r="A5" s="16">
        <v>3</v>
      </c>
      <c r="B5" s="12" t="s">
        <v>31</v>
      </c>
      <c r="C5" s="9">
        <f>('[1]Показатели Е и О'!$I$4*'[1]Показатели Е и О'!I72+'[1]Показатели Е и О'!$Q$4*'[1]Показатели Е и О'!Q72+'[1]Показатели Е и О'!$Y$4*'[1]Показатели Е и О'!Y72+'[1]Показатели Е и О'!$AH$4*'[1]Показатели Е и О'!AH72+'[1]Показатели Е и О'!$AQ$4*'[1]Показатели Е и О'!AQ72+'[1]Показатели Е и О'!$AZ$4*'[1]Показатели Е и О'!AZ72+'[1]Показатели Е и О'!$BJ$4*'[1]Показатели Е и О'!BJ72)*'[1]Показатели Е и О'!BV72</f>
        <v>86.620825002921251</v>
      </c>
      <c r="D5" s="9">
        <f>('[2]Показатели Е и О'!$I$4*'[2]Показатели Е и О'!I72+'[2]Показатели Е и О'!$Q$4*'[2]Показатели Е и О'!Q72+'[2]Показатели Е и О'!$Y$4*'[2]Показатели Е и О'!Y72+'[2]Показатели Е и О'!$AH$4*'[2]Показатели Е и О'!AH72+'[2]Показатели Е и О'!$AQ$4*'[2]Показатели Е и О'!AQ72+'[2]Показатели Е и О'!$AZ$4*'[2]Показатели Е и О'!AZ72+'[2]Показатели Е и О'!$BJ$4*'[2]Показатели Е и О'!BJ72)*'[2]Показатели Е и О'!BW72</f>
        <v>86.620825002921251</v>
      </c>
      <c r="E5" s="8">
        <v>1</v>
      </c>
      <c r="F5" s="8">
        <f>IF(('[2]Показатели Е и О'!BN72+'[2]Показатели Е и О'!BO72+'[2]Показатели Е и О'!BP72+'[2]Показатели Е и О'!BT72)&gt;0,$G$99,IF('[2]Показатели Е и О'!BX72&lt;1,LOOKUP(D5,$G$98:$H$98,$G$99:$H$99),LOOKUP(D5,$G$98:$I$98,$G$99:$I$99)))</f>
        <v>1</v>
      </c>
    </row>
    <row r="6" spans="1:6" x14ac:dyDescent="0.2">
      <c r="A6" s="16">
        <v>4</v>
      </c>
      <c r="B6" s="12" t="s">
        <v>133</v>
      </c>
      <c r="C6" s="9">
        <f>('[1]Показатели Е и О'!$I$4*'[1]Показатели Е и О'!I30+'[1]Показатели Е и О'!$Q$4*'[1]Показатели Е и О'!Q30+'[1]Показатели Е и О'!$Y$4*'[1]Показатели Е и О'!Y30+'[1]Показатели Е и О'!$AH$4*'[1]Показатели Е и О'!AH30+'[1]Показатели Е и О'!$AQ$4*'[1]Показатели Е и О'!AQ30+'[1]Показатели Е и О'!$AZ$4*'[1]Показатели Е и О'!AZ30+'[1]Показатели Е и О'!$BJ$4*'[1]Показатели Е и О'!BJ30)*'[1]Показатели Е и О'!BV30</f>
        <v>85.9824726470287</v>
      </c>
      <c r="D6" s="9">
        <f>('[2]Показатели Е и О'!$I$4*'[2]Показатели Е и О'!I30+'[2]Показатели Е и О'!$Q$4*'[2]Показатели Е и О'!Q30+'[2]Показатели Е и О'!$Y$4*'[2]Показатели Е и О'!Y30+'[2]Показатели Е и О'!$AH$4*'[2]Показатели Е и О'!AH30+'[2]Показатели Е и О'!$AQ$4*'[2]Показатели Е и О'!AQ30+'[2]Показатели Е и О'!$AZ$4*'[2]Показатели Е и О'!AZ30+'[2]Показатели Е и О'!$BJ$4*'[2]Показатели Е и О'!BJ30)*'[2]Показатели Е и О'!BW30</f>
        <v>85.9824726470287</v>
      </c>
      <c r="E6" s="8">
        <v>1</v>
      </c>
      <c r="F6" s="8">
        <f>IF(('[2]Показатели Е и О'!BN30+'[2]Показатели Е и О'!BO30+'[2]Показатели Е и О'!BP30+'[2]Показатели Е и О'!BT30)&gt;0,$G$99,IF('[2]Показатели Е и О'!BX30&lt;1,LOOKUP(D6,$G$98:$H$98,$G$99:$H$99),LOOKUP(D6,$G$98:$I$98,$G$99:$I$99)))</f>
        <v>1</v>
      </c>
    </row>
    <row r="7" spans="1:6" x14ac:dyDescent="0.2">
      <c r="A7" s="16">
        <v>5</v>
      </c>
      <c r="B7" s="12" t="s">
        <v>47</v>
      </c>
      <c r="C7" s="9">
        <f>('[1]Показатели Е и О'!$I$4*'[1]Показатели Е и О'!I15+'[1]Показатели Е и О'!$Q$4*'[1]Показатели Е и О'!Q15+'[1]Показатели Е и О'!$Y$4*'[1]Показатели Е и О'!Y15+'[1]Показатели Е и О'!$AH$4*'[1]Показатели Е и О'!AH15+'[1]Показатели Е и О'!$AQ$4*'[1]Показатели Е и О'!AQ15+'[1]Показатели Е и О'!$AZ$4*'[1]Показатели Е и О'!AZ15+'[1]Показатели Е и О'!$BJ$4*'[1]Показатели Е и О'!BJ15)*'[1]Показатели Е и О'!BV15</f>
        <v>85.940508941830373</v>
      </c>
      <c r="D7" s="9">
        <f>('[2]Показатели Е и О'!$I$4*'[2]Показатели Е и О'!I15+'[2]Показатели Е и О'!$Q$4*'[2]Показатели Е и О'!Q15+'[2]Показатели Е и О'!$Y$4*'[2]Показатели Е и О'!Y15+'[2]Показатели Е и О'!$AH$4*'[2]Показатели Е и О'!AH15+'[2]Показатели Е и О'!$AQ$4*'[2]Показатели Е и О'!AQ15+'[2]Показатели Е и О'!$AZ$4*'[2]Показатели Е и О'!AZ15+'[2]Показатели Е и О'!$BJ$4*'[2]Показатели Е и О'!BJ15)*'[2]Показатели Е и О'!BW15</f>
        <v>85.940508941830373</v>
      </c>
      <c r="E7" s="8">
        <v>1</v>
      </c>
      <c r="F7" s="8">
        <f>IF(('[2]Показатели Е и О'!BN15+'[2]Показатели Е и О'!BO15+'[2]Показатели Е и О'!BP15+'[2]Показатели Е и О'!BT15)&gt;0,$G$99,IF('[2]Показатели Е и О'!BX15&lt;1,LOOKUP(D7,$G$98:$H$98,$G$99:$H$99),LOOKUP(D7,$G$98:$I$98,$G$99:$I$99)))</f>
        <v>1</v>
      </c>
    </row>
    <row r="8" spans="1:6" x14ac:dyDescent="0.2">
      <c r="A8" s="16">
        <v>6</v>
      </c>
      <c r="B8" s="12" t="s">
        <v>54</v>
      </c>
      <c r="C8" s="9">
        <f>('[1]Показатели Е и О'!$I$4*'[1]Показатели Е и О'!I10+'[1]Показатели Е и О'!$Q$4*'[1]Показатели Е и О'!Q10+'[1]Показатели Е и О'!$Y$4*'[1]Показатели Е и О'!Y10+'[1]Показатели Е и О'!$AH$4*'[1]Показатели Е и О'!AH10+'[1]Показатели Е и О'!$AQ$4*'[1]Показатели Е и О'!AQ10+'[1]Показатели Е и О'!$AZ$4*'[1]Показатели Е и О'!AZ10+'[1]Показатели Е и О'!$BJ$4*'[1]Показатели Е и О'!BJ10)*'[1]Показатели Е и О'!BV10</f>
        <v>85.921075257515838</v>
      </c>
      <c r="D8" s="9">
        <f>('[2]Показатели Е и О'!$I$4*'[2]Показатели Е и О'!I10+'[2]Показатели Е и О'!$Q$4*'[2]Показатели Е и О'!Q10+'[2]Показатели Е и О'!$Y$4*'[2]Показатели Е и О'!Y10+'[2]Показатели Е и О'!$AH$4*'[2]Показатели Е и О'!AH10+'[2]Показатели Е и О'!$AQ$4*'[2]Показатели Е и О'!AQ10+'[2]Показатели Е и О'!$AZ$4*'[2]Показатели Е и О'!AZ10+'[2]Показатели Е и О'!$BJ$4*'[2]Показатели Е и О'!BJ10)*'[2]Показатели Е и О'!BW10</f>
        <v>85.921075257515838</v>
      </c>
      <c r="E8" s="8">
        <v>1</v>
      </c>
      <c r="F8" s="8">
        <f>IF(('[2]Показатели Е и О'!BN10+'[2]Показатели Е и О'!BO10+'[2]Показатели Е и О'!BP10+'[2]Показатели Е и О'!BT10)&gt;0,$G$99,IF('[2]Показатели Е и О'!BX10&lt;1,LOOKUP(D8,$G$98:$H$98,$G$99:$H$99),LOOKUP(D8,$G$98:$I$98,$G$99:$I$99)))</f>
        <v>1</v>
      </c>
    </row>
    <row r="9" spans="1:6" x14ac:dyDescent="0.2">
      <c r="A9" s="16">
        <v>7</v>
      </c>
      <c r="B9" s="12" t="s">
        <v>107</v>
      </c>
      <c r="C9" s="9">
        <f>('[1]Показатели Е и О'!$I$4*'[1]Показатели Е и О'!I79+'[1]Показатели Е и О'!$Q$4*'[1]Показатели Е и О'!Q79+'[1]Показатели Е и О'!$Y$4*'[1]Показатели Е и О'!Y79+'[1]Показатели Е и О'!$AH$4*'[1]Показатели Е и О'!AH79+'[1]Показатели Е и О'!$AQ$4*'[1]Показатели Е и О'!AQ79+'[1]Показатели Е и О'!$AZ$4*'[1]Показатели Е и О'!AZ79+'[1]Показатели Е и О'!$BJ$4*'[1]Показатели Е и О'!BJ79)*'[1]Показатели Е и О'!BV79</f>
        <v>85.80250578404376</v>
      </c>
      <c r="D9" s="9">
        <f>('[2]Показатели Е и О'!$I$4*'[2]Показатели Е и О'!I79+'[2]Показатели Е и О'!$Q$4*'[2]Показатели Е и О'!Q79+'[2]Показатели Е и О'!$Y$4*'[2]Показатели Е и О'!Y79+'[2]Показатели Е и О'!$AH$4*'[2]Показатели Е и О'!AH79+'[2]Показатели Е и О'!$AQ$4*'[2]Показатели Е и О'!AQ79+'[2]Показатели Е и О'!$AZ$4*'[2]Показатели Е и О'!AZ79+'[2]Показатели Е и О'!$BJ$4*'[2]Показатели Е и О'!BJ79)*'[2]Показатели Е и О'!BW79</f>
        <v>85.80250578404376</v>
      </c>
      <c r="E9" s="8">
        <v>1</v>
      </c>
      <c r="F9" s="8">
        <f>IF(('[2]Показатели Е и О'!BN79+'[2]Показатели Е и О'!BO79+'[2]Показатели Е и О'!BP79+'[2]Показатели Е и О'!BT79)&gt;0,$G$99,IF('[2]Показатели Е и О'!BX79&lt;1,LOOKUP(D9,$G$98:$H$98,$G$99:$H$99),LOOKUP(D9,$G$98:$I$98,$G$99:$I$99)))</f>
        <v>1</v>
      </c>
    </row>
    <row r="10" spans="1:6" x14ac:dyDescent="0.2">
      <c r="A10" s="16">
        <v>8</v>
      </c>
      <c r="B10" s="12" t="s">
        <v>69</v>
      </c>
      <c r="C10" s="9">
        <f>('[1]Показатели Е и О'!$I$4*'[1]Показатели Е и О'!I63+'[1]Показатели Е и О'!$Q$4*'[1]Показатели Е и О'!Q63+'[1]Показатели Е и О'!$Y$4*'[1]Показатели Е и О'!Y63+'[1]Показатели Е и О'!$AH$4*'[1]Показатели Е и О'!AH63+'[1]Показатели Е и О'!$AQ$4*'[1]Показатели Е и О'!AQ63+'[1]Показатели Е и О'!$AZ$4*'[1]Показатели Е и О'!AZ63+'[1]Показатели Е и О'!$BJ$4*'[1]Показатели Е и О'!BJ63)*'[1]Показатели Е и О'!BV63</f>
        <v>85.769322715188466</v>
      </c>
      <c r="D10" s="9">
        <f>('[2]Показатели Е и О'!$I$4*'[2]Показатели Е и О'!I63+'[2]Показатели Е и О'!$Q$4*'[2]Показатели Е и О'!Q63+'[2]Показатели Е и О'!$Y$4*'[2]Показатели Е и О'!Y63+'[2]Показатели Е и О'!$AH$4*'[2]Показатели Е и О'!AH63+'[2]Показатели Е и О'!$AQ$4*'[2]Показатели Е и О'!AQ63+'[2]Показатели Е и О'!$AZ$4*'[2]Показатели Е и О'!AZ63+'[2]Показатели Е и О'!$BJ$4*'[2]Показатели Е и О'!BJ63)*'[2]Показатели Е и О'!BW63</f>
        <v>85.769322715188466</v>
      </c>
      <c r="E10" s="8">
        <v>1</v>
      </c>
      <c r="F10" s="8">
        <f>IF(('[2]Показатели Е и О'!BN63+'[2]Показатели Е и О'!BO63+'[2]Показатели Е и О'!BP63+'[2]Показатели Е и О'!BT63)&gt;0,$G$99,IF('[2]Показатели Е и О'!BX63&lt;1,LOOKUP(D10,$G$98:$H$98,$G$99:$H$99),LOOKUP(D10,$G$98:$I$98,$G$99:$I$99)))</f>
        <v>1</v>
      </c>
    </row>
    <row r="11" spans="1:6" x14ac:dyDescent="0.2">
      <c r="A11" s="16">
        <v>9</v>
      </c>
      <c r="B11" s="12" t="s">
        <v>36</v>
      </c>
      <c r="C11" s="9">
        <f>ROUND('[1]Показатели Е и О'!$I$4*'[1]Показатели Е и О'!I60+'[1]Показатели Е и О'!$Q$4*'[1]Показатели Е и О'!Q60+'[1]Показатели Е и О'!$Y$4*'[1]Показатели Е и О'!Y60+'[1]Показатели Е и О'!$AH$4*'[1]Показатели Е и О'!AH60+'[1]Показатели Е и О'!$AQ$4*'[1]Показатели Е и О'!AQ60+'[1]Показатели Е и О'!$AZ$4*'[1]Показатели Е и О'!AZ60+'[1]Показатели Е и О'!$BJ$4*'[1]Показатели Е и О'!BJ60,1)*'[1]Показатели Е и О'!BV60</f>
        <v>85.2</v>
      </c>
      <c r="D11" s="9">
        <f>ROUND('[2]Показатели Е и О'!$I$4*'[2]Показатели Е и О'!I60+'[2]Показатели Е и О'!$Q$4*'[2]Показатели Е и О'!Q60+'[2]Показатели Е и О'!$Y$4*'[2]Показатели Е и О'!Y60+'[2]Показатели Е и О'!$AH$4*'[2]Показатели Е и О'!AH60+'[2]Показатели Е и О'!$AQ$4*'[2]Показатели Е и О'!AQ60+'[2]Показатели Е и О'!$AZ$4*'[2]Показатели Е и О'!AZ60+'[2]Показатели Е и О'!$BJ$4*'[2]Показатели Е и О'!BJ60,1)*'[2]Показатели Е и О'!BW60</f>
        <v>85.2</v>
      </c>
      <c r="E11" s="8">
        <v>1</v>
      </c>
      <c r="F11" s="8">
        <f>IF(('[2]Показатели Е и О'!BN60+'[2]Показатели Е и О'!BO60+'[2]Показатели Е и О'!BP60+'[2]Показатели Е и О'!BT60)&gt;0,$G$99,IF('[2]Показатели Е и О'!BX60&lt;1,LOOKUP(D11,$G$98:$H$98,$G$99:$H$99),LOOKUP(D11,$G$98:$I$98,$G$99:$I$99)))</f>
        <v>1</v>
      </c>
    </row>
    <row r="12" spans="1:6" x14ac:dyDescent="0.2">
      <c r="A12" s="16">
        <v>10</v>
      </c>
      <c r="B12" s="12" t="s">
        <v>120</v>
      </c>
      <c r="C12" s="9">
        <f>('[1]Показатели Е и О'!$I$4*'[1]Показатели Е и О'!I28+'[1]Показатели Е и О'!$Q$4*'[1]Показатели Е и О'!Q28+'[1]Показатели Е и О'!$Y$4*'[1]Показатели Е и О'!Y28+'[1]Показатели Е и О'!$AH$4*'[1]Показатели Е и О'!AH28+'[1]Показатели Е и О'!$AQ$4*'[1]Показатели Е и О'!AQ28+'[1]Показатели Е и О'!$AZ$4*'[1]Показатели Е и О'!AZ28+'[1]Показатели Е и О'!$BJ$4*'[1]Показатели Е и О'!BJ28)*'[1]Показатели Е и О'!BV28</f>
        <v>85.142813681565642</v>
      </c>
      <c r="D12" s="9">
        <f>('[2]Показатели Е и О'!$I$4*'[2]Показатели Е и О'!I28+'[2]Показатели Е и О'!$Q$4*'[2]Показатели Е и О'!Q28+'[2]Показатели Е и О'!$Y$4*'[2]Показатели Е и О'!Y28+'[2]Показатели Е и О'!$AH$4*'[2]Показатели Е и О'!AH28+'[2]Показатели Е и О'!$AQ$4*'[2]Показатели Е и О'!AQ28+'[2]Показатели Е и О'!$AZ$4*'[2]Показатели Е и О'!AZ28+'[2]Показатели Е и О'!$BJ$4*'[2]Показатели Е и О'!BJ28)*'[2]Показатели Е и О'!BW28</f>
        <v>85.142813681565642</v>
      </c>
      <c r="E12" s="8">
        <v>1</v>
      </c>
      <c r="F12" s="8">
        <f>IF(('[2]Показатели Е и О'!BN28+'[2]Показатели Е и О'!BO28+'[2]Показатели Е и О'!BP28+'[2]Показатели Е и О'!BT28)&gt;0,$G$99,IF('[2]Показатели Е и О'!BX28&lt;1,LOOKUP(D12,$G$98:$H$98,$G$99:$H$99),LOOKUP(D12,$G$98:$I$98,$G$99:$I$99)))</f>
        <v>1</v>
      </c>
    </row>
    <row r="13" spans="1:6" x14ac:dyDescent="0.2">
      <c r="A13" s="16">
        <v>11</v>
      </c>
      <c r="B13" s="12" t="s">
        <v>57</v>
      </c>
      <c r="C13" s="9">
        <f>('[1]Показатели Е и О'!$I$4*'[1]Показатели Е и О'!I75+'[1]Показатели Е и О'!$Q$4*'[1]Показатели Е и О'!Q75+'[1]Показатели Е и О'!$Y$4*'[1]Показатели Е и О'!Y75+'[1]Показатели Е и О'!$AH$4*'[1]Показатели Е и О'!AH75+'[1]Показатели Е и О'!$AQ$4*'[1]Показатели Е и О'!AQ75+'[1]Показатели Е и О'!$AZ$4*'[1]Показатели Е и О'!AZ75+'[1]Показатели Е и О'!$BJ$4*'[1]Показатели Е и О'!BJ75)*'[1]Показатели Е и О'!BV75</f>
        <v>85.092484489952895</v>
      </c>
      <c r="D13" s="9">
        <f>('[2]Показатели Е и О'!$I$4*'[2]Показатели Е и О'!I75+'[2]Показатели Е и О'!$Q$4*'[2]Показатели Е и О'!Q75+'[2]Показатели Е и О'!$Y$4*'[2]Показатели Е и О'!Y75+'[2]Показатели Е и О'!$AH$4*'[2]Показатели Е и О'!AH75+'[2]Показатели Е и О'!$AQ$4*'[2]Показатели Е и О'!AQ75+'[2]Показатели Е и О'!$AZ$4*'[2]Показатели Е и О'!AZ75+'[2]Показатели Е и О'!$BJ$4*'[2]Показатели Е и О'!BJ75)*'[2]Показатели Е и О'!BW75</f>
        <v>85.092484489952895</v>
      </c>
      <c r="E13" s="8">
        <v>1</v>
      </c>
      <c r="F13" s="8">
        <f>IF(('[2]Показатели Е и О'!BN75+'[2]Показатели Е и О'!BO75+'[2]Показатели Е и О'!BP75+'[2]Показатели Е и О'!BT75)&gt;0,$G$99,IF('[2]Показатели Е и О'!BX75&lt;1,LOOKUP(D13,$G$98:$H$98,$G$99:$H$99),LOOKUP(D13,$G$98:$I$98,$G$99:$I$99)))</f>
        <v>1</v>
      </c>
    </row>
    <row r="14" spans="1:6" x14ac:dyDescent="0.2">
      <c r="A14" s="16">
        <v>12</v>
      </c>
      <c r="B14" s="12" t="s">
        <v>55</v>
      </c>
      <c r="C14" s="9">
        <f>('[1]Показатели Е и О'!$I$4*'[1]Показатели Е и О'!I51+'[1]Показатели Е и О'!$Q$4*'[1]Показатели Е и О'!Q51+'[1]Показатели Е и О'!$Y$4*'[1]Показатели Е и О'!Y51+'[1]Показатели Е и О'!$AH$4*'[1]Показатели Е и О'!AH51+'[1]Показатели Е и О'!$AQ$4*'[1]Показатели Е и О'!AQ51+'[1]Показатели Е и О'!$AZ$4*'[1]Показатели Е и О'!AZ51+'[1]Показатели Е и О'!$BJ$4*'[1]Показатели Е и О'!BJ51)*'[1]Показатели Е и О'!BV51</f>
        <v>84.934889743850007</v>
      </c>
      <c r="D14" s="9">
        <f>('[2]Показатели Е и О'!$I$4*'[2]Показатели Е и О'!I51+'[2]Показатели Е и О'!$Q$4*'[2]Показатели Е и О'!Q51+'[2]Показатели Е и О'!$Y$4*'[2]Показатели Е и О'!Y51+'[2]Показатели Е и О'!$AH$4*'[2]Показатели Е и О'!AH51+'[2]Показатели Е и О'!$AQ$4*'[2]Показатели Е и О'!AQ51+'[2]Показатели Е и О'!$AZ$4*'[2]Показатели Е и О'!AZ51+'[2]Показатели Е и О'!$BJ$4*'[2]Показатели Е и О'!BJ51)*'[2]Показатели Е и О'!BW51</f>
        <v>84.934889743850007</v>
      </c>
      <c r="E14" s="8">
        <v>1</v>
      </c>
      <c r="F14" s="8">
        <f>IF(('[2]Показатели Е и О'!BN51+'[2]Показатели Е и О'!BO51+'[2]Показатели Е и О'!BP51+'[2]Показатели Е и О'!BT51)&gt;0,$G$99,IF('[2]Показатели Е и О'!BX51&lt;1,LOOKUP(D14,$G$98:$H$98,$G$99:$H$99),LOOKUP(D14,$G$98:$I$98,$G$99:$I$99)))</f>
        <v>1</v>
      </c>
    </row>
    <row r="15" spans="1:6" x14ac:dyDescent="0.2">
      <c r="A15" s="16">
        <v>13</v>
      </c>
      <c r="B15" s="12" t="s">
        <v>105</v>
      </c>
      <c r="C15" s="9">
        <f>('[1]Показатели Е и О'!$I$4*'[1]Показатели Е и О'!I85+'[1]Показатели Е и О'!$Q$4*'[1]Показатели Е и О'!Q85+'[1]Показатели Е и О'!$Y$4*'[1]Показатели Е и О'!Y85+'[1]Показатели Е и О'!$AH$4*'[1]Показатели Е и О'!AH85+'[1]Показатели Е и О'!$AQ$4*'[1]Показатели Е и О'!AQ85+'[1]Показатели Е и О'!$AZ$4*'[1]Показатели Е и О'!AZ85+'[1]Показатели Е и О'!$BJ$4*'[1]Показатели Е и О'!BJ85)*'[1]Показатели Е и О'!BV85</f>
        <v>84.679722893128442</v>
      </c>
      <c r="D15" s="9">
        <f>('[2]Показатели Е и О'!$I$4*'[2]Показатели Е и О'!I85+'[2]Показатели Е и О'!$Q$4*'[2]Показатели Е и О'!Q85+'[2]Показатели Е и О'!$Y$4*'[2]Показатели Е и О'!Y85+'[2]Показатели Е и О'!$AH$4*'[2]Показатели Е и О'!AH85+'[2]Показатели Е и О'!$AQ$4*'[2]Показатели Е и О'!AQ85+'[2]Показатели Е и О'!$AZ$4*'[2]Показатели Е и О'!AZ85+'[2]Показатели Е и О'!$BJ$4*'[2]Показатели Е и О'!BJ85)*'[2]Показатели Е и О'!BW85</f>
        <v>80.445736748472015</v>
      </c>
      <c r="E15" s="8">
        <v>1</v>
      </c>
      <c r="F15" s="8">
        <f>IF(('[2]Показатели Е и О'!BN85+'[2]Показатели Е и О'!BO85+'[2]Показатели Е и О'!BP85+'[2]Показатели Е и О'!BT85)&gt;0,$G$99,IF('[2]Показатели Е и О'!BX85&lt;1,LOOKUP(D15,$G$98:$H$98,$G$99:$H$99),LOOKUP(D15,$G$98:$I$98,$G$99:$I$99)))</f>
        <v>2</v>
      </c>
    </row>
    <row r="16" spans="1:6" x14ac:dyDescent="0.2">
      <c r="A16" s="16">
        <v>14</v>
      </c>
      <c r="B16" s="12" t="s">
        <v>111</v>
      </c>
      <c r="C16" s="9">
        <f>('[1]Показатели Е и О'!$I$4*'[1]Показатели Е и О'!I38+'[1]Показатели Е и О'!$Q$4*'[1]Показатели Е и О'!Q38+'[1]Показатели Е и О'!$Y$4*'[1]Показатели Е и О'!Y38+'[1]Показатели Е и О'!$AH$4*'[1]Показатели Е и О'!AH38+'[1]Показатели Е и О'!$AQ$4*'[1]Показатели Е и О'!AQ38+'[1]Показатели Е и О'!$AZ$4*'[1]Показатели Е и О'!AZ38+'[1]Показатели Е и О'!$BJ$4*'[1]Показатели Е и О'!BJ38)*'[1]Показатели Е и О'!BV38</f>
        <v>84.609964406267494</v>
      </c>
      <c r="D16" s="9">
        <f>('[2]Показатели Е и О'!$I$4*'[2]Показатели Е и О'!I38+'[2]Показатели Е и О'!$Q$4*'[2]Показатели Е и О'!Q38+'[2]Показатели Е и О'!$Y$4*'[2]Показатели Е и О'!Y38+'[2]Показатели Е и О'!$AH$4*'[2]Показатели Е и О'!AH38+'[2]Показатели Е и О'!$AQ$4*'[2]Показатели Е и О'!AQ38+'[2]Показатели Е и О'!$AZ$4*'[2]Показатели Е и О'!AZ38+'[2]Показатели Е и О'!$BJ$4*'[2]Показатели Е и О'!BJ38)*'[2]Показатели Е и О'!BW38</f>
        <v>80.379466185954115</v>
      </c>
      <c r="E16" s="8">
        <v>1</v>
      </c>
      <c r="F16" s="8">
        <f>IF(('[2]Показатели Е и О'!BN38+'[2]Показатели Е и О'!BO38+'[2]Показатели Е и О'!BP38+'[2]Показатели Е и О'!BT38)&gt;0,$G$99,IF('[2]Показатели Е и О'!BX38&lt;1,LOOKUP(D16,$G$98:$H$98,$G$99:$H$99),LOOKUP(D16,$G$98:$I$98,$G$99:$I$99)))</f>
        <v>2</v>
      </c>
    </row>
    <row r="17" spans="1:8" x14ac:dyDescent="0.2">
      <c r="A17" s="16">
        <v>15</v>
      </c>
      <c r="B17" s="12" t="s">
        <v>75</v>
      </c>
      <c r="C17" s="9">
        <f>('[1]Показатели Е и О'!$I$4*'[1]Показатели Е и О'!I82+'[1]Показатели Е и О'!$Q$4*'[1]Показатели Е и О'!Q82+'[1]Показатели Е и О'!$Y$4*'[1]Показатели Е и О'!Y82+'[1]Показатели Е и О'!$AH$4*'[1]Показатели Е и О'!AH82+'[1]Показатели Е и О'!$AQ$4*'[1]Показатели Е и О'!AQ82+'[1]Показатели Е и О'!$AZ$4*'[1]Показатели Е и О'!AZ82+'[1]Показатели Е и О'!$BJ$4*'[1]Показатели Е и О'!BJ82)*'[1]Показатели Е и О'!BV82</f>
        <v>84.574646243866781</v>
      </c>
      <c r="D17" s="9">
        <f>('[2]Показатели Е и О'!$I$4*'[2]Показатели Е и О'!I82+'[2]Показатели Е и О'!$Q$4*'[2]Показатели Е и О'!Q82+'[2]Показатели Е и О'!$Y$4*'[2]Показатели Е и О'!Y82+'[2]Показатели Е и О'!$AH$4*'[2]Показатели Е и О'!AH82+'[2]Показатели Е и О'!$AQ$4*'[2]Показатели Е и О'!AQ82+'[2]Показатели Е и О'!$AZ$4*'[2]Показатели Е и О'!AZ82+'[2]Показатели Е и О'!$BJ$4*'[2]Показатели Е и О'!BJ82)*'[2]Показатели Е и О'!BW82</f>
        <v>84.574646243866781</v>
      </c>
      <c r="E17" s="8">
        <v>1</v>
      </c>
      <c r="F17" s="8">
        <f>IF(('[2]Показатели Е и О'!BN82+'[2]Показатели Е и О'!BO82+'[2]Показатели Е и О'!BP82+'[2]Показатели Е и О'!BT82)&gt;0,$G$99,IF('[2]Показатели Е и О'!BX82&lt;1,LOOKUP(D17,$G$98:$H$98,$G$99:$H$99),LOOKUP(D17,$G$98:$I$98,$G$99:$I$99)))</f>
        <v>1</v>
      </c>
    </row>
    <row r="18" spans="1:8" x14ac:dyDescent="0.2">
      <c r="A18" s="16">
        <v>16</v>
      </c>
      <c r="B18" s="12" t="s">
        <v>115</v>
      </c>
      <c r="C18" s="9">
        <f>('[1]Показатели Е и О'!$I$4*'[1]Показатели Е и О'!I41+'[1]Показатели Е и О'!$Q$4*'[1]Показатели Е и О'!Q41+'[1]Показатели Е и О'!$Y$4*'[1]Показатели Е и О'!Y41+'[1]Показатели Е и О'!$AH$4*'[1]Показатели Е и О'!AH41+'[1]Показатели Е и О'!$AQ$4*'[1]Показатели Е и О'!AQ41+'[1]Показатели Е и О'!$AZ$4*'[1]Показатели Е и О'!AZ41+'[1]Показатели Е и О'!$BJ$4*'[1]Показатели Е и О'!BJ41)*'[1]Показатели Е и О'!BV41</f>
        <v>84.15814355770047</v>
      </c>
      <c r="D18" s="9">
        <f>('[2]Показатели Е и О'!$I$4*'[2]Показатели Е и О'!I41+'[2]Показатели Е и О'!$Q$4*'[2]Показатели Е и О'!Q41+'[2]Показатели Е и О'!$Y$4*'[2]Показатели Е и О'!Y41+'[2]Показатели Е и О'!$AH$4*'[2]Показатели Е и О'!AH41+'[2]Показатели Е и О'!$AQ$4*'[2]Показатели Е и О'!AQ41+'[2]Показатели Е и О'!$AZ$4*'[2]Показатели Е и О'!AZ41+'[2]Показатели Е и О'!$BJ$4*'[2]Показатели Е и О'!BJ41)*'[2]Показатели Е и О'!BW41</f>
        <v>79.950236379815436</v>
      </c>
      <c r="E18" s="8">
        <v>1</v>
      </c>
      <c r="F18" s="8">
        <f>IF(('[2]Показатели Е и О'!BN41+'[2]Показатели Е и О'!BO41+'[2]Показатели Е и О'!BP41+'[2]Показатели Е и О'!BT41)&gt;0,$G$99,IF('[2]Показатели Е и О'!BX41&lt;1,LOOKUP(D18,$G$98:$H$98,$G$99:$H$99),LOOKUP(D18,$G$98:$I$98,$G$99:$I$99)))</f>
        <v>2</v>
      </c>
    </row>
    <row r="19" spans="1:8" s="24" customFormat="1" x14ac:dyDescent="0.2">
      <c r="A19" s="16">
        <v>17</v>
      </c>
      <c r="B19" s="12" t="s">
        <v>131</v>
      </c>
      <c r="C19" s="9">
        <f>('[1]Показатели Е и О'!$I$4*'[1]Показатели Е и О'!I53+'[1]Показатели Е и О'!$Q$4*'[1]Показатели Е и О'!Q53+'[1]Показатели Е и О'!$Y$4*'[1]Показатели Е и О'!Y53+'[1]Показатели Е и О'!$AH$4*'[1]Показатели Е и О'!AH53+'[1]Показатели Е и О'!$AQ$4*'[1]Показатели Е и О'!AQ53+'[1]Показатели Е и О'!$AZ$4*'[1]Показатели Е и О'!AZ53+'[1]Показатели Е и О'!$BJ$4*'[1]Показатели Е и О'!BJ53)*'[1]Показатели Е и О'!BV53</f>
        <v>84.109593147624111</v>
      </c>
      <c r="D19" s="9">
        <f>('[2]Показатели Е и О'!$I$4*'[2]Показатели Е и О'!I53+'[2]Показатели Е и О'!$Q$4*'[2]Показатели Е и О'!Q53+'[2]Показатели Е и О'!$Y$4*'[2]Показатели Е и О'!Y53+'[2]Показатели Е и О'!$AH$4*'[2]Показатели Е и О'!AH53+'[2]Показатели Е и О'!$AQ$4*'[2]Показатели Е и О'!AQ53+'[2]Показатели Е и О'!$AZ$4*'[2]Показатели Е и О'!AZ53+'[2]Показатели Е и О'!$BJ$4*'[2]Показатели Е и О'!BJ53)*'[2]Показатели Е и О'!BW53</f>
        <v>84.109593147624111</v>
      </c>
      <c r="E19" s="8">
        <v>1</v>
      </c>
      <c r="F19" s="8">
        <f>IF(('[2]Показатели Е и О'!BN53+'[2]Показатели Е и О'!BO53+'[2]Показатели Е и О'!BP53+'[2]Показатели Е и О'!BT53)&gt;0,$G$99,IF('[2]Показатели Е и О'!BX53&lt;1,LOOKUP(D19,$G$98:$H$98,$G$99:$H$99),LOOKUP(D19,$G$98:$I$98,$G$99:$I$99)))</f>
        <v>1</v>
      </c>
    </row>
    <row r="20" spans="1:8" x14ac:dyDescent="0.2">
      <c r="A20" s="16">
        <v>18</v>
      </c>
      <c r="B20" s="12" t="s">
        <v>66</v>
      </c>
      <c r="C20" s="9">
        <f>('[1]Показатели Е и О'!$I$4*'[1]Показатели Е и О'!I54+'[1]Показатели Е и О'!$Q$4*'[1]Показатели Е и О'!Q54+'[1]Показатели Е и О'!$Y$4*'[1]Показатели Е и О'!Y54+'[1]Показатели Е и О'!$AH$4*'[1]Показатели Е и О'!AH54+'[1]Показатели Е и О'!$AQ$4*'[1]Показатели Е и О'!AQ54+'[1]Показатели Е и О'!$AZ$4*'[1]Показатели Е и О'!AZ54+'[1]Показатели Е и О'!$BJ$4*'[1]Показатели Е и О'!BJ54)*'[1]Показатели Е и О'!BV54</f>
        <v>83.879783667066434</v>
      </c>
      <c r="D20" s="9">
        <f>('[2]Показатели Е и О'!$I$4*'[2]Показатели Е и О'!I54+'[2]Показатели Е и О'!$Q$4*'[2]Показатели Е и О'!Q54+'[2]Показатели Е и О'!$Y$4*'[2]Показатели Е и О'!Y54+'[2]Показатели Е и О'!$AH$4*'[2]Показатели Е и О'!AH54+'[2]Показатели Е и О'!$AQ$4*'[2]Показатели Е и О'!AQ54+'[2]Показатели Е и О'!$AZ$4*'[2]Показатели Е и О'!AZ54+'[2]Показатели Е и О'!$BJ$4*'[2]Показатели Е и О'!BJ54)*'[2]Показатели Е и О'!BW54</f>
        <v>79.68579448371311</v>
      </c>
      <c r="E20" s="8">
        <v>1</v>
      </c>
      <c r="F20" s="8">
        <f>IF(('[2]Показатели Е и О'!BN54+'[2]Показатели Е и О'!BO54+'[2]Показатели Е и О'!BP54+'[2]Показатели Е и О'!BT54)&gt;0,$G$99,IF('[2]Показатели Е и О'!BX54&lt;1,LOOKUP(D20,$G$98:$H$98,$G$99:$H$99),LOOKUP(D20,$G$98:$I$98,$G$99:$I$99)))</f>
        <v>2</v>
      </c>
    </row>
    <row r="21" spans="1:8" x14ac:dyDescent="0.2">
      <c r="A21" s="16">
        <v>19</v>
      </c>
      <c r="B21" s="12" t="s">
        <v>62</v>
      </c>
      <c r="C21" s="9">
        <f>('[1]Показатели Е и О'!$I$4*'[1]Показатели Е и О'!I71+'[1]Показатели Е и О'!$Q$4*'[1]Показатели Е и О'!Q71+'[1]Показатели Е и О'!$Y$4*'[1]Показатели Е и О'!Y71+'[1]Показатели Е и О'!$AH$4*'[1]Показатели Е и О'!AH71+'[1]Показатели Е и О'!$AQ$4*'[1]Показатели Е и О'!AQ71+'[1]Показатели Е и О'!$AZ$4*'[1]Показатели Е и О'!AZ71+'[1]Показатели Е и О'!$BJ$4*'[1]Показатели Е и О'!BJ71)*'[1]Показатели Е и О'!BV71</f>
        <v>83.886666643751809</v>
      </c>
      <c r="D21" s="9">
        <f>('[2]Показатели Е и О'!$I$4*'[2]Показатели Е и О'!I71+'[2]Показатели Е и О'!$Q$4*'[2]Показатели Е и О'!Q71+'[2]Показатели Е и О'!$Y$4*'[2]Показатели Е и О'!Y71+'[2]Показатели Е и О'!$AH$4*'[2]Показатели Е и О'!AH71+'[2]Показатели Е и О'!$AQ$4*'[2]Показатели Е и О'!AQ71+'[2]Показатели Е и О'!$AZ$4*'[2]Показатели Е и О'!AZ71+'[2]Показатели Е и О'!$BJ$4*'[2]Показатели Е и О'!BJ71)*'[2]Показатели Е и О'!BW71</f>
        <v>83.886666643751809</v>
      </c>
      <c r="E21" s="8">
        <v>1</v>
      </c>
      <c r="F21" s="8">
        <f>IF(('[2]Показатели Е и О'!BN71+'[2]Показатели Е и О'!BO71+'[2]Показатели Е и О'!BP71+'[2]Показатели Е и О'!BT71)&gt;0,$G$99,IF('[2]Показатели Е и О'!BX71&lt;1,LOOKUP(D21,$G$98:$H$98,$G$99:$H$99),LOOKUP(D21,$G$98:$I$98,$G$99:$I$99)))</f>
        <v>1</v>
      </c>
    </row>
    <row r="22" spans="1:8" x14ac:dyDescent="0.2">
      <c r="A22" s="16">
        <v>20</v>
      </c>
      <c r="B22" s="12" t="s">
        <v>68</v>
      </c>
      <c r="C22" s="9">
        <f>('[1]Показатели Е и О'!$I$4*'[1]Показатели Е и О'!I76+'[1]Показатели Е и О'!$Q$4*'[1]Показатели Е и О'!Q76+'[1]Показатели Е и О'!$Y$4*'[1]Показатели Е и О'!Y76+'[1]Показатели Е и О'!$AH$4*'[1]Показатели Е и О'!AH76+'[1]Показатели Е и О'!$AQ$4*'[1]Показатели Е и О'!AQ76+'[1]Показатели Е и О'!$AZ$4*'[1]Показатели Е и О'!AZ76+'[1]Показатели Е и О'!$BJ$4*'[1]Показатели Е и О'!BJ76)*'[1]Показатели Е и О'!BV76</f>
        <v>83.81086233945706</v>
      </c>
      <c r="D22" s="9">
        <f>('[2]Показатели Е и О'!$I$4*'[2]Показатели Е и О'!I76+'[2]Показатели Е и О'!$Q$4*'[2]Показатели Е и О'!Q76+'[2]Показатели Е и О'!$Y$4*'[2]Показатели Е и О'!Y76+'[2]Показатели Е и О'!$AH$4*'[2]Показатели Е и О'!AH76+'[2]Показатели Е и О'!$AQ$4*'[2]Показатели Е и О'!AQ76+'[2]Показатели Е и О'!$AZ$4*'[2]Показатели Е и О'!AZ76+'[2]Показатели Е и О'!$BJ$4*'[2]Показатели Е и О'!BJ76)*'[2]Показатели Е и О'!BW76</f>
        <v>83.81086233945706</v>
      </c>
      <c r="E22" s="8">
        <v>1</v>
      </c>
      <c r="F22" s="8">
        <f>IF(('[2]Показатели Е и О'!BN76+'[2]Показатели Е и О'!BO76+'[2]Показатели Е и О'!BP76+'[2]Показатели Е и О'!BT76)&gt;0,$G$99,IF('[2]Показатели Е и О'!BX76&lt;1,LOOKUP(D22,$G$98:$H$98,$G$99:$H$99),LOOKUP(D22,$G$98:$I$98,$G$99:$I$99)))</f>
        <v>1</v>
      </c>
    </row>
    <row r="23" spans="1:8" x14ac:dyDescent="0.2">
      <c r="A23" s="16">
        <v>21</v>
      </c>
      <c r="B23" s="12" t="s">
        <v>42</v>
      </c>
      <c r="C23" s="9">
        <f>('[1]Показатели Е и О'!$I$4*'[1]Показатели Е и О'!I19+'[1]Показатели Е и О'!$Q$4*'[1]Показатели Е и О'!Q19+'[1]Показатели Е и О'!$Y$4*'[1]Показатели Е и О'!Y19+'[1]Показатели Е и О'!$AH$4*'[1]Показатели Е и О'!AH19+'[1]Показатели Е и О'!$AQ$4*'[1]Показатели Е и О'!AQ19+'[1]Показатели Е и О'!$AZ$4*'[1]Показатели Е и О'!AZ19+'[1]Показатели Е и О'!$BJ$4*'[1]Показатели Е и О'!BJ19)*'[1]Показатели Е и О'!BV19</f>
        <v>83.704808906734698</v>
      </c>
      <c r="D23" s="9">
        <f>('[2]Показатели Е и О'!$I$4*'[2]Показатели Е и О'!I19+'[2]Показатели Е и О'!$Q$4*'[2]Показатели Е и О'!Q19+'[2]Показатели Е и О'!$Y$4*'[2]Показатели Е и О'!Y19+'[2]Показатели Е и О'!$AH$4*'[2]Показатели Е и О'!AH19+'[2]Показатели Е и О'!$AQ$4*'[2]Показатели Е и О'!AQ19+'[2]Показатели Е и О'!$AZ$4*'[2]Показатели Е и О'!AZ19+'[2]Показатели Е и О'!$BJ$4*'[2]Показатели Е и О'!BJ19)*'[2]Показатели Е и О'!BW19</f>
        <v>79.519568461397952</v>
      </c>
      <c r="E23" s="8">
        <v>1</v>
      </c>
      <c r="F23" s="8">
        <f>IF(('[2]Показатели Е и О'!BN19+'[2]Показатели Е и О'!BO19+'[2]Показатели Е и О'!BP19+'[2]Показатели Е и О'!BT19)&gt;0,$G$99,IF('[2]Показатели Е и О'!BX19&lt;1,LOOKUP(D23,$G$98:$H$98,$G$99:$H$99),LOOKUP(D23,$G$98:$I$98,$G$99:$I$99)))</f>
        <v>2</v>
      </c>
    </row>
    <row r="24" spans="1:8" x14ac:dyDescent="0.2">
      <c r="A24" s="16">
        <v>22</v>
      </c>
      <c r="B24" s="12" t="s">
        <v>33</v>
      </c>
      <c r="C24" s="9">
        <f>('[1]Показатели Е и О'!$I$4*'[1]Показатели Е и О'!I43+'[1]Показатели Е и О'!$Q$4*'[1]Показатели Е и О'!Q43+'[1]Показатели Е и О'!$Y$4*'[1]Показатели Е и О'!Y43+'[1]Показатели Е и О'!$AH$4*'[1]Показатели Е и О'!AH43+'[1]Показатели Е и О'!$AQ$4*'[1]Показатели Е и О'!AQ43+'[1]Показатели Е и О'!$AZ$4*'[1]Показатели Е и О'!AZ43+'[1]Показатели Е и О'!$BJ$4*'[1]Показатели Е и О'!BJ43)*'[1]Показатели Е и О'!BV43</f>
        <v>83.589267897983049</v>
      </c>
      <c r="D24" s="9">
        <f>('[2]Показатели Е и О'!$I$4*'[2]Показатели Е и О'!I43+'[2]Показатели Е и О'!$Q$4*'[2]Показатели Е и О'!Q43+'[2]Показатели Е и О'!$Y$4*'[2]Показатели Е и О'!Y43+'[2]Показатели Е и О'!$AH$4*'[2]Показатели Е и О'!AH43+'[2]Показатели Е и О'!$AQ$4*'[2]Показатели Е и О'!AQ43+'[2]Показатели Е и О'!$AZ$4*'[2]Показатели Е и О'!AZ43+'[2]Показатели Е и О'!$BJ$4*'[2]Показатели Е и О'!BJ43)*'[2]Показатели Е и О'!BW43</f>
        <v>83.589267897983049</v>
      </c>
      <c r="E24" s="8">
        <v>1</v>
      </c>
      <c r="F24" s="8">
        <f>IF(('[2]Показатели Е и О'!BN43+'[2]Показатели Е и О'!BO43+'[2]Показатели Е и О'!BP43+'[2]Показатели Е и О'!BT43)&gt;0,$G$99,IF('[2]Показатели Е и О'!BX43&lt;1,LOOKUP(D24,$G$98:$H$98,$G$99:$H$99),LOOKUP(D24,$G$98:$I$98,$G$99:$I$99)))</f>
        <v>1</v>
      </c>
    </row>
    <row r="25" spans="1:8" x14ac:dyDescent="0.2">
      <c r="A25" s="16">
        <v>23</v>
      </c>
      <c r="B25" s="12" t="s">
        <v>119</v>
      </c>
      <c r="C25" s="9">
        <f>('[1]Показатели Е и О'!$I$4*'[1]Показатели Е и О'!I69+'[1]Показатели Е и О'!$Q$4*'[1]Показатели Е и О'!Q69+'[1]Показатели Е и О'!$Y$4*'[1]Показатели Е и О'!Y69+'[1]Показатели Е и О'!$AH$4*'[1]Показатели Е и О'!AH69+'[1]Показатели Е и О'!$AQ$4*'[1]Показатели Е и О'!AQ69+'[1]Показатели Е и О'!$AZ$4*'[1]Показатели Е и О'!AZ69+'[1]Показатели Е и О'!$BJ$4*'[1]Показатели Е и О'!BJ69)*'[1]Показатели Е и О'!BV69</f>
        <v>83.532755936783701</v>
      </c>
      <c r="D25" s="9">
        <f>('[2]Показатели Е и О'!$I$4*'[2]Показатели Е и О'!I69+'[2]Показатели Е и О'!$Q$4*'[2]Показатели Е и О'!Q69+'[2]Показатели Е и О'!$Y$4*'[2]Показатели Е и О'!Y69+'[2]Показатели Е и О'!$AH$4*'[2]Показатели Е и О'!AH69+'[2]Показатели Е и О'!$AQ$4*'[2]Показатели Е и О'!AQ69+'[2]Показатели Е и О'!$AZ$4*'[2]Показатели Е и О'!AZ69+'[2]Показатели Е и О'!$BJ$4*'[2]Показатели Е и О'!BJ69)*'[2]Показатели Е и О'!BW69</f>
        <v>83.532755936783701</v>
      </c>
      <c r="E25" s="8">
        <v>1</v>
      </c>
      <c r="F25" s="8">
        <f>IF(('[2]Показатели Е и О'!BN69+'[2]Показатели Е и О'!BO69+'[2]Показатели Е и О'!BP69+'[2]Показатели Е и О'!BT69)&gt;0,$G$99,IF('[2]Показатели Е и О'!BX69&lt;1,LOOKUP(D25,$G$98:$H$98,$G$99:$H$99),LOOKUP(D25,$G$98:$I$98,$G$99:$I$99)))</f>
        <v>1</v>
      </c>
    </row>
    <row r="26" spans="1:8" x14ac:dyDescent="0.2">
      <c r="A26" s="16">
        <v>24</v>
      </c>
      <c r="B26" s="12" t="s">
        <v>106</v>
      </c>
      <c r="C26" s="9">
        <f>('[1]Показатели Е и О'!$I$4*'[1]Показатели Е и О'!I86+'[1]Показатели Е и О'!$Q$4*'[1]Показатели Е и О'!Q86+'[1]Показатели Е и О'!$Y$4*'[1]Показатели Е и О'!Y86+'[1]Показатели Е и О'!$AH$4*'[1]Показатели Е и О'!AH86+'[1]Показатели Е и О'!$AQ$4*'[1]Показатели Е и О'!AQ86+'[1]Показатели Е и О'!$AZ$4*'[1]Показатели Е и О'!AZ86+'[1]Показатели Е и О'!$BJ$4*'[1]Показатели Е и О'!BJ86)*'[1]Показатели Е и О'!BV86</f>
        <v>83.521275351215678</v>
      </c>
      <c r="D26" s="9">
        <f>('[2]Показатели Е и О'!$I$4*'[2]Показатели Е и О'!I86+'[2]Показатели Е и О'!$Q$4*'[2]Показатели Е и О'!Q86+'[2]Показатели Е и О'!$Y$4*'[2]Показатели Е и О'!Y86+'[2]Показатели Е и О'!$AH$4*'[2]Показатели Е и О'!AH86+'[2]Показатели Е и О'!$AQ$4*'[2]Показатели Е и О'!AQ86+'[2]Показатели Е и О'!$AZ$4*'[2]Показатели Е и О'!AZ86+'[2]Показатели Е и О'!$BJ$4*'[2]Показатели Е и О'!BJ86)*'[2]Показатели Е и О'!BW86</f>
        <v>79.345211583654887</v>
      </c>
      <c r="E26" s="8">
        <v>1</v>
      </c>
      <c r="F26" s="8">
        <f>IF(('[2]Показатели Е и О'!BN86+'[2]Показатели Е и О'!BO86+'[2]Показатели Е и О'!BP86+'[2]Показатели Е и О'!BT86)&gt;0,$G$99,IF('[2]Показатели Е и О'!BX86&lt;1,LOOKUP(D26,$G$98:$H$98,$G$99:$H$99),LOOKUP(D26,$G$98:$I$98,$G$99:$I$99)))</f>
        <v>2</v>
      </c>
    </row>
    <row r="27" spans="1:8" s="24" customFormat="1" x14ac:dyDescent="0.2">
      <c r="A27" s="16">
        <v>25</v>
      </c>
      <c r="B27" s="12" t="s">
        <v>88</v>
      </c>
      <c r="C27" s="9">
        <f>('[1]Показатели Е и О'!$I$4*'[1]Показатели Е и О'!I73+'[1]Показатели Е и О'!$Q$4*'[1]Показатели Е и О'!Q73+'[1]Показатели Е и О'!$Y$4*'[1]Показатели Е и О'!Y73+'[1]Показатели Е и О'!$AH$4*'[1]Показатели Е и О'!AH73+'[1]Показатели Е и О'!$AQ$4*'[1]Показатели Е и О'!AQ73+'[1]Показатели Е и О'!$AZ$4*'[1]Показатели Е и О'!AZ73+'[1]Показатели Е и О'!$BJ$4*'[1]Показатели Е и О'!BJ73)*'[1]Показатели Е и О'!BV73</f>
        <v>83.051653434430293</v>
      </c>
      <c r="D27" s="9">
        <f>('[2]Показатели Е и О'!$I$4*'[2]Показатели Е и О'!I73+'[2]Показатели Е и О'!$Q$4*'[2]Показатели Е и О'!Q73+'[2]Показатели Е и О'!$Y$4*'[2]Показатели Е и О'!Y73+'[2]Показатели Е и О'!$AH$4*'[2]Показатели Е и О'!AH73+'[2]Показатели Е и О'!$AQ$4*'[2]Показатели Е и О'!AQ73+'[2]Показатели Е и О'!$AZ$4*'[2]Показатели Е и О'!AZ73+'[2]Показатели Е и О'!$BJ$4*'[2]Показатели Е и О'!BJ73)*'[2]Показатели Е и О'!BW73</f>
        <v>83.051653434430293</v>
      </c>
      <c r="E27" s="8">
        <v>2</v>
      </c>
      <c r="F27" s="8">
        <f>IF(('[2]Показатели Е и О'!BN73+'[2]Показатели Е и О'!BO73+'[2]Показатели Е и О'!BP73+'[2]Показатели Е и О'!BT73)&gt;0,$G$99,IF('[2]Показатели Е и О'!BX73&lt;1,LOOKUP(D27,$G$98:$H$98,$G$99:$H$99),LOOKUP(D27,$G$98:$I$98,$G$99:$I$99)))</f>
        <v>1</v>
      </c>
    </row>
    <row r="28" spans="1:8" x14ac:dyDescent="0.2">
      <c r="A28" s="16">
        <v>26</v>
      </c>
      <c r="B28" s="12" t="s">
        <v>52</v>
      </c>
      <c r="C28" s="9">
        <f>('[1]Показатели Е и О'!$I$4*'[1]Показатели Е и О'!I11+'[1]Показатели Е и О'!$Q$4*'[1]Показатели Е и О'!Q11+'[1]Показатели Е и О'!$Y$4*'[1]Показатели Е и О'!Y11+'[1]Показатели Е и О'!$AH$4*'[1]Показатели Е и О'!AH11+'[1]Показатели Е и О'!$AQ$4*'[1]Показатели Е и О'!AQ11+'[1]Показатели Е и О'!$AZ$4*'[1]Показатели Е и О'!AZ11+'[1]Показатели Е и О'!$BJ$4*'[1]Показатели Е и О'!BJ11)*'[1]Показатели Е и О'!BV11</f>
        <v>82.910835412637482</v>
      </c>
      <c r="D28" s="9">
        <f>('[2]Показатели Е и О'!$I$4*'[2]Показатели Е и О'!I11+'[2]Показатели Е и О'!$Q$4*'[2]Показатели Е и О'!Q11+'[2]Показатели Е и О'!$Y$4*'[2]Показатели Е и О'!Y11+'[2]Показатели Е и О'!$AH$4*'[2]Показатели Е и О'!AH11+'[2]Показатели Е и О'!$AQ$4*'[2]Показатели Е и О'!AQ11+'[2]Показатели Е и О'!$AZ$4*'[2]Показатели Е и О'!AZ11+'[2]Показатели Е и О'!$BJ$4*'[2]Показатели Е и О'!BJ11)*'[2]Показатели Е и О'!BW11</f>
        <v>78.765293642005602</v>
      </c>
      <c r="E28" s="8">
        <v>2</v>
      </c>
      <c r="F28" s="8">
        <f>IF(('[2]Показатели Е и О'!BN11+'[2]Показатели Е и О'!BO11+'[2]Показатели Е и О'!BP11+'[2]Показатели Е и О'!BT11)&gt;0,$G$99,IF('[2]Показатели Е и О'!BX11&lt;1,LOOKUP(D28,$G$98:$H$98,$G$99:$H$99),LOOKUP(D28,$G$98:$I$98,$G$99:$I$99)))</f>
        <v>2</v>
      </c>
    </row>
    <row r="29" spans="1:8" x14ac:dyDescent="0.2">
      <c r="A29" s="16">
        <v>27</v>
      </c>
      <c r="B29" s="12" t="s">
        <v>45</v>
      </c>
      <c r="C29" s="9">
        <f>('[1]Показатели Е и О'!$I$4*'[1]Показатели Е и О'!I23+'[1]Показатели Е и О'!$Q$4*'[1]Показатели Е и О'!Q23+'[1]Показатели Е и О'!$Y$4*'[1]Показатели Е и О'!Y23+'[1]Показатели Е и О'!$AH$4*'[1]Показатели Е и О'!AH23+'[1]Показатели Е и О'!$AQ$4*'[1]Показатели Е и О'!AQ23+'[1]Показатели Е и О'!$AZ$4*'[1]Показатели Е и О'!AZ23+'[1]Показатели Е и О'!$BJ$4*'[1]Показатели Е и О'!BJ23)*'[1]Показатели Е и О'!BV23</f>
        <v>82.591263106467323</v>
      </c>
      <c r="D29" s="9">
        <f>('[2]Показатели Е и О'!$I$4*'[2]Показатели Е и О'!I23+'[2]Показатели Е и О'!$Q$4*'[2]Показатели Е и О'!Q23+'[2]Показатели Е и О'!$Y$4*'[2]Показатели Е и О'!Y23+'[2]Показатели Е и О'!$AH$4*'[2]Показатели Е и О'!AH23+'[2]Показатели Е и О'!$AQ$4*'[2]Показатели Е и О'!AQ23+'[2]Показатели Е и О'!$AZ$4*'[2]Показатели Е и О'!AZ23+'[2]Показатели Е и О'!$BJ$4*'[2]Показатели Е и О'!BJ23)*'[2]Показатели Е и О'!BW23</f>
        <v>82.591263106467323</v>
      </c>
      <c r="E29" s="8">
        <v>2</v>
      </c>
      <c r="F29" s="8">
        <f>IF(('[2]Показатели Е и О'!BN23+'[2]Показатели Е и О'!BO23+'[2]Показатели Е и О'!BP23+'[2]Показатели Е и О'!BT23)&gt;0,$G$99,IF('[2]Показатели Е и О'!BX23&lt;1,LOOKUP(D29,$G$98:$H$98,$G$99:$H$99),LOOKUP(D29,$G$98:$I$98,$G$99:$I$99)))</f>
        <v>1</v>
      </c>
    </row>
    <row r="30" spans="1:8" x14ac:dyDescent="0.2">
      <c r="A30" s="16">
        <v>28</v>
      </c>
      <c r="B30" s="12" t="s">
        <v>73</v>
      </c>
      <c r="C30" s="9">
        <f>('[1]Показатели Е и О'!$I$4*'[1]Показатели Е и О'!I78+'[1]Показатели Е и О'!$Q$4*'[1]Показатели Е и О'!Q78+'[1]Показатели Е и О'!$Y$4*'[1]Показатели Е и О'!Y78+'[1]Показатели Е и О'!$AH$4*'[1]Показатели Е и О'!AH78+'[1]Показатели Е и О'!$AQ$4*'[1]Показатели Е и О'!AQ78+'[1]Показатели Е и О'!$AZ$4*'[1]Показатели Е и О'!AZ78+'[1]Показатели Е и О'!$BJ$4*'[1]Показатели Е и О'!BJ78)*'[1]Показатели Е и О'!BV78</f>
        <v>82.413410031300771</v>
      </c>
      <c r="D30" s="9">
        <f>('[2]Показатели Е и О'!$I$4*'[2]Показатели Е и О'!I78+'[2]Показатели Е и О'!$Q$4*'[2]Показатели Е и О'!Q78+'[2]Показатели Е и О'!$Y$4*'[2]Показатели Е и О'!Y78+'[2]Показатели Е и О'!$AH$4*'[2]Показатели Е и О'!AH78+'[2]Показатели Е и О'!$AQ$4*'[2]Показатели Е и О'!AQ78+'[2]Показатели Е и О'!$AZ$4*'[2]Показатели Е и О'!AZ78+'[2]Показатели Е и О'!$BJ$4*'[2]Показатели Е и О'!BJ78)*'[2]Показатели Е и О'!BW78</f>
        <v>78.292739529735726</v>
      </c>
      <c r="E30" s="8">
        <v>2</v>
      </c>
      <c r="F30" s="8">
        <f>IF(('[2]Показатели Е и О'!BN78+'[2]Показатели Е и О'!BO78+'[2]Показатели Е и О'!BP78+'[2]Показатели Е и О'!BT78)&gt;0,$G$99,IF('[2]Показатели Е и О'!BX78&lt;1,LOOKUP(D30,$G$98:$H$98,$G$99:$H$99),LOOKUP(D30,$G$98:$I$98,$G$99:$I$99)))</f>
        <v>2</v>
      </c>
    </row>
    <row r="31" spans="1:8" x14ac:dyDescent="0.2">
      <c r="A31" s="16">
        <v>29</v>
      </c>
      <c r="B31" s="12" t="s">
        <v>44</v>
      </c>
      <c r="C31" s="9">
        <f>('[1]Показатели Е и О'!$I$4*'[1]Показатели Е и О'!I18+'[1]Показатели Е и О'!$Q$4*'[1]Показатели Е и О'!Q18+'[1]Показатели Е и О'!$Y$4*'[1]Показатели Е и О'!Y18+'[1]Показатели Е и О'!$AH$4*'[1]Показатели Е и О'!AH18+'[1]Показатели Е и О'!$AQ$4*'[1]Показатели Е и О'!AQ18+'[1]Показатели Е и О'!$AZ$4*'[1]Показатели Е и О'!AZ18+'[1]Показатели Е и О'!$BJ$4*'[1]Показатели Е и О'!BJ18)*'[1]Показатели Е и О'!BV18</f>
        <v>82.323087304112647</v>
      </c>
      <c r="D31" s="9">
        <f>('[2]Показатели Е и О'!$I$4*'[2]Показатели Е и О'!I18+'[2]Показатели Е и О'!$Q$4*'[2]Показатели Е и О'!Q18+'[2]Показатели Е и О'!$Y$4*'[2]Показатели Е и О'!Y18+'[2]Показатели Е и О'!$AH$4*'[2]Показатели Е и О'!AH18+'[2]Показатели Е и О'!$AQ$4*'[2]Показатели Е и О'!AQ18+'[2]Показатели Е и О'!$AZ$4*'[2]Показатели Е и О'!AZ18+'[2]Показатели Е и О'!$BJ$4*'[2]Показатели Е и О'!BJ18)*'[2]Показатели Е и О'!BW18</f>
        <v>82.323087304112647</v>
      </c>
      <c r="E31" s="8">
        <v>2</v>
      </c>
      <c r="F31" s="8">
        <f>IF(('[2]Показатели Е и О'!BN18+'[2]Показатели Е и О'!BO18+'[2]Показатели Е и О'!BP18+'[2]Показатели Е и О'!BT18)&gt;0,$G$99,IF('[2]Показатели Е и О'!BX18&lt;1,LOOKUP(D31,$G$98:$H$98,$G$99:$H$99),LOOKUP(D31,$G$98:$I$98,$G$99:$I$99)))</f>
        <v>1</v>
      </c>
    </row>
    <row r="32" spans="1:8" x14ac:dyDescent="0.2">
      <c r="A32" s="16">
        <v>30</v>
      </c>
      <c r="B32" s="12" t="s">
        <v>123</v>
      </c>
      <c r="C32" s="9">
        <f>('[1]Показатели Е и О'!$I$4*'[1]Показатели Е и О'!I84+'[1]Показатели Е и О'!$Q$4*'[1]Показатели Е и О'!Q84+'[1]Показатели Е и О'!$Y$4*'[1]Показатели Е и О'!Y84+'[1]Показатели Е и О'!$AH$4*'[1]Показатели Е и О'!AH84+'[1]Показатели Е и О'!$AQ$4*'[1]Показатели Е и О'!AQ84+'[1]Показатели Е и О'!$AZ$4*'[1]Показатели Е и О'!AZ84+'[1]Показатели Е и О'!$BJ$4*'[1]Показатели Е и О'!BJ84)*'[1]Показатели Е и О'!BV84</f>
        <v>82.207454861651627</v>
      </c>
      <c r="D32" s="9">
        <f>('[2]Показатели Е и О'!$I$4*'[2]Показатели Е и О'!I84+'[2]Показатели Е и О'!$Q$4*'[2]Показатели Е и О'!Q84+'[2]Показатели Е и О'!$Y$4*'[2]Показатели Е и О'!Y84+'[2]Показатели Е и О'!$AH$4*'[2]Показатели Е и О'!AH84+'[2]Показатели Е и О'!$AQ$4*'[2]Показатели Е и О'!AQ84+'[2]Показатели Е и О'!$AZ$4*'[2]Показатели Е и О'!AZ84+'[2]Показатели Е и О'!$BJ$4*'[2]Показатели Е и О'!BJ84)*'[2]Показатели Е и О'!BW84</f>
        <v>82.207454861651627</v>
      </c>
      <c r="E32" s="8">
        <v>2</v>
      </c>
      <c r="F32" s="8">
        <f>IF(('[2]Показатели Е и О'!BN84+'[2]Показатели Е и О'!BO84+'[2]Показатели Е и О'!BP84+'[2]Показатели Е и О'!BT84)&gt;0,$G$99,IF('[2]Показатели Е и О'!BX84&lt;1,LOOKUP(D32,$G$98:$H$98,$G$99:$H$99),LOOKUP(D32,$G$98:$I$98,$G$99:$I$99)))</f>
        <v>1</v>
      </c>
      <c r="H32" s="23"/>
    </row>
    <row r="33" spans="1:8" x14ac:dyDescent="0.2">
      <c r="A33" s="16">
        <v>31</v>
      </c>
      <c r="B33" s="12" t="s">
        <v>56</v>
      </c>
      <c r="C33" s="9">
        <f>('[1]Показатели Е и О'!$I$4*'[1]Показатели Е и О'!I32+'[1]Показатели Е и О'!$Q$4*'[1]Показатели Е и О'!Q32+'[1]Показатели Е и О'!$Y$4*'[1]Показатели Е и О'!Y32+'[1]Показатели Е и О'!$AH$4*'[1]Показатели Е и О'!AH32+'[1]Показатели Е и О'!$AQ$4*'[1]Показатели Е и О'!AQ32+'[1]Показатели Е и О'!$AZ$4*'[1]Показатели Е и О'!AZ32+'[1]Показатели Е и О'!$BJ$4*'[1]Показатели Е и О'!BJ32)*'[1]Показатели Е и О'!BV32</f>
        <v>82.14183531240198</v>
      </c>
      <c r="D33" s="9">
        <f>('[2]Показатели Е и О'!$I$4*'[2]Показатели Е и О'!I32+'[2]Показатели Е и О'!$Q$4*'[2]Показатели Е и О'!Q32+'[2]Показатели Е и О'!$Y$4*'[2]Показатели Е и О'!Y32+'[2]Показатели Е и О'!$AH$4*'[2]Показатели Е и О'!AH32+'[2]Показатели Е и О'!$AQ$4*'[2]Показатели Е и О'!AQ32+'[2]Показатели Е и О'!$AZ$4*'[2]Показатели Е и О'!AZ32+'[2]Показатели Е и О'!$BJ$4*'[2]Показатели Е и О'!BJ32)*'[2]Показатели Е и О'!BW32</f>
        <v>78.034743546781883</v>
      </c>
      <c r="E33" s="8">
        <v>2</v>
      </c>
      <c r="F33" s="8">
        <f>IF(('[2]Показатели Е и О'!BN32+'[2]Показатели Е и О'!BO32+'[2]Показатели Е и О'!BP32+'[2]Показатели Е и О'!BT32)&gt;0,$G$99,IF('[2]Показатели Е и О'!BX32&lt;1,LOOKUP(D33,$G$98:$H$98,$G$99:$H$99),LOOKUP(D33,$G$98:$I$98,$G$99:$I$99)))</f>
        <v>2</v>
      </c>
    </row>
    <row r="34" spans="1:8" x14ac:dyDescent="0.2">
      <c r="A34" s="16">
        <v>32</v>
      </c>
      <c r="B34" s="12" t="s">
        <v>97</v>
      </c>
      <c r="C34" s="9">
        <f>('[1]Показатели Е и О'!$I$4*'[1]Показатели Е и О'!I59+'[1]Показатели Е и О'!$Q$4*'[1]Показатели Е и О'!Q59+'[1]Показатели Е и О'!$Y$4*'[1]Показатели Е и О'!Y59+'[1]Показатели Е и О'!$AH$4*'[1]Показатели Е и О'!AH59+'[1]Показатели Е и О'!$AQ$4*'[1]Показатели Е и О'!AQ59+'[1]Показатели Е и О'!$AZ$4*'[1]Показатели Е и О'!AZ59+'[1]Показатели Е и О'!$BJ$4*'[1]Показатели Е и О'!BJ59)*'[1]Показатели Е и О'!BV59</f>
        <v>82.047803550151215</v>
      </c>
      <c r="D34" s="9">
        <f>('[2]Показатели Е и О'!$I$4*'[2]Показатели Е и О'!I59+'[2]Показатели Е и О'!$Q$4*'[2]Показатели Е и О'!Q59+'[2]Показатели Е и О'!$Y$4*'[2]Показатели Е и О'!Y59+'[2]Показатели Е и О'!$AH$4*'[2]Показатели Е и О'!AH59+'[2]Показатели Е и О'!$AQ$4*'[2]Показатели Е и О'!AQ59+'[2]Показатели Е и О'!$AZ$4*'[2]Показатели Е и О'!AZ59+'[2]Показатели Е и О'!$BJ$4*'[2]Показатели Е и О'!BJ59)*'[2]Показатели Е и О'!BW59</f>
        <v>82.047803550151215</v>
      </c>
      <c r="E34" s="8">
        <v>2</v>
      </c>
      <c r="F34" s="8">
        <f>IF(('[2]Показатели Е и О'!BN59+'[2]Показатели Е и О'!BO59+'[2]Показатели Е и О'!BP59+'[2]Показатели Е и О'!BT59)&gt;0,$G$99,IF('[2]Показатели Е и О'!BX59&lt;1,LOOKUP(D34,$G$98:$H$98,$G$99:$H$99),LOOKUP(D34,$G$98:$I$98,$G$99:$I$99)))</f>
        <v>1</v>
      </c>
      <c r="H34" s="23"/>
    </row>
    <row r="35" spans="1:8" x14ac:dyDescent="0.2">
      <c r="A35" s="16">
        <v>33</v>
      </c>
      <c r="B35" s="12" t="s">
        <v>58</v>
      </c>
      <c r="C35" s="9">
        <f>('[1]Показатели Е и О'!$I$4*'[1]Показатели Е и О'!I20+'[1]Показатели Е и О'!$Q$4*'[1]Показатели Е и О'!Q20+'[1]Показатели Е и О'!$Y$4*'[1]Показатели Е и О'!Y20+'[1]Показатели Е и О'!$AH$4*'[1]Показатели Е и О'!AH20+'[1]Показатели Е и О'!$AQ$4*'[1]Показатели Е и О'!AQ20+'[1]Показатели Е и О'!$AZ$4*'[1]Показатели Е и О'!AZ20+'[1]Показатели Е и О'!$BJ$4*'[1]Показатели Е и О'!BJ20)*'[1]Показатели Е и О'!BV20</f>
        <v>81.00950441279906</v>
      </c>
      <c r="D35" s="9">
        <f>('[2]Показатели Е и О'!$I$4*'[2]Показатели Е и О'!I20+'[2]Показатели Е и О'!$Q$4*'[2]Показатели Е и О'!Q20+'[2]Показатели Е и О'!$Y$4*'[2]Показатели Е и О'!Y20+'[2]Показатели Е и О'!$AH$4*'[2]Показатели Е и О'!AH20+'[2]Показатели Е и О'!$AQ$4*'[2]Показатели Е и О'!AQ20+'[2]Показатели Е и О'!$AZ$4*'[2]Показатели Е и О'!AZ20+'[2]Показатели Е и О'!$BJ$4*'[2]Показатели Е и О'!BJ20)*'[2]Показатели Е и О'!BW20</f>
        <v>76.959029192159107</v>
      </c>
      <c r="E35" s="8">
        <v>2</v>
      </c>
      <c r="F35" s="8">
        <f>IF(('[2]Показатели Е и О'!BN20+'[2]Показатели Е и О'!BO20+'[2]Показатели Е и О'!BP20+'[2]Показатели Е и О'!BT20)&gt;0,$G$99,IF('[2]Показатели Е и О'!BX20&lt;1,LOOKUP(D35,$G$98:$H$98,$G$99:$H$99),LOOKUP(D35,$G$98:$I$98,$G$99:$I$99)))</f>
        <v>2</v>
      </c>
    </row>
    <row r="36" spans="1:8" x14ac:dyDescent="0.2">
      <c r="A36" s="16">
        <v>34</v>
      </c>
      <c r="B36" s="12" t="s">
        <v>116</v>
      </c>
      <c r="C36" s="9">
        <f>('[1]Показатели Е и О'!$I$4*'[1]Показатели Е и О'!I61+'[1]Показатели Е и О'!$Q$4*'[1]Показатели Е и О'!Q61+'[1]Показатели Е и О'!$Y$4*'[1]Показатели Е и О'!Y61+'[1]Показатели Е и О'!$AH$4*'[1]Показатели Е и О'!AH61+'[1]Показатели Е и О'!$AQ$4*'[1]Показатели Е и О'!AQ61+'[1]Показатели Е и О'!$AZ$4*'[1]Показатели Е и О'!AZ61+'[1]Показатели Е и О'!$BJ$4*'[1]Показатели Е и О'!BJ61)*'[1]Показатели Е и О'!BV61</f>
        <v>80.935316221680353</v>
      </c>
      <c r="D36" s="9">
        <f>('[2]Показатели Е и О'!$I$4*'[2]Показатели Е и О'!I61+'[2]Показатели Е и О'!$Q$4*'[2]Показатели Е и О'!Q61+'[2]Показатели Е и О'!$Y$4*'[2]Показатели Е и О'!Y61+'[2]Показатели Е и О'!$AH$4*'[2]Показатели Е и О'!AH61+'[2]Показатели Е и О'!$AQ$4*'[2]Показатели Е и О'!AQ61+'[2]Показатели Е и О'!$AZ$4*'[2]Показатели Е и О'!AZ61+'[2]Показатели Е и О'!$BJ$4*'[2]Показатели Е и О'!BJ61)*'[2]Показатели Е и О'!BW61</f>
        <v>80.935316221680353</v>
      </c>
      <c r="E36" s="8">
        <v>2</v>
      </c>
      <c r="F36" s="8">
        <f>IF(('[2]Показатели Е и О'!BN61+'[2]Показатели Е и О'!BO61+'[2]Показатели Е и О'!BP61+'[2]Показатели Е и О'!BT61)&gt;0,$G$99,IF('[2]Показатели Е и О'!BX61&lt;1,LOOKUP(D36,$G$98:$H$98,$G$99:$H$99),LOOKUP(D36,$G$98:$I$98,$G$99:$I$99)))</f>
        <v>2</v>
      </c>
    </row>
    <row r="37" spans="1:8" x14ac:dyDescent="0.2">
      <c r="A37" s="16">
        <v>35</v>
      </c>
      <c r="B37" s="12" t="s">
        <v>98</v>
      </c>
      <c r="C37" s="9">
        <f>('[1]Показатели Е и О'!$I$4*'[1]Показатели Е и О'!I14+'[1]Показатели Е и О'!$Q$4*'[1]Показатели Е и О'!Q14+'[1]Показатели Е и О'!$Y$4*'[1]Показатели Е и О'!Y14+'[1]Показатели Е и О'!$AH$4*'[1]Показатели Е и О'!AH14+'[1]Показатели Е и О'!$AQ$4*'[1]Показатели Е и О'!AQ14+'[1]Показатели Е и О'!$AZ$4*'[1]Показатели Е и О'!AZ14+'[1]Показатели Е и О'!$BJ$4*'[1]Показатели Е и О'!BJ14)*'[1]Показатели Е и О'!BV14</f>
        <v>80.651486357113384</v>
      </c>
      <c r="D37" s="9">
        <f>('[2]Показатели Е и О'!$I$4*'[2]Показатели Е и О'!I14+'[2]Показатели Е и О'!$Q$4*'[2]Показатели Е и О'!Q14+'[2]Показатели Е и О'!$Y$4*'[2]Показатели Е и О'!Y14+'[2]Показатели Е и О'!$AH$4*'[2]Показатели Е и О'!AH14+'[2]Показатели Е и О'!$AQ$4*'[2]Показатели Е и О'!AQ14+'[2]Показатели Е и О'!$AZ$4*'[2]Показатели Е и О'!AZ14+'[2]Показатели Е и О'!$BJ$4*'[2]Показатели Е и О'!BJ14)*'[2]Показатели Е и О'!BW14</f>
        <v>80.651486357113384</v>
      </c>
      <c r="E37" s="8">
        <v>2</v>
      </c>
      <c r="F37" s="8">
        <f>IF(('[2]Показатели Е и О'!BN14+'[2]Показатели Е и О'!BO14+'[2]Показатели Е и О'!BP14+'[2]Показатели Е и О'!BT14)&gt;0,$G$99,IF('[2]Показатели Е и О'!BX14&lt;1,LOOKUP(D37,$G$98:$H$98,$G$99:$H$99),LOOKUP(D37,$G$98:$I$98,$G$99:$I$99)))</f>
        <v>2</v>
      </c>
    </row>
    <row r="38" spans="1:8" s="24" customFormat="1" x14ac:dyDescent="0.2">
      <c r="A38" s="16">
        <v>36</v>
      </c>
      <c r="B38" s="12" t="s">
        <v>70</v>
      </c>
      <c r="C38" s="9">
        <f>('[1]Показатели Е и О'!$I$4*'[1]Показатели Е и О'!I35+'[1]Показатели Е и О'!$Q$4*'[1]Показатели Е и О'!Q35+'[1]Показатели Е и О'!$Y$4*'[1]Показатели Е и О'!Y35+'[1]Показатели Е и О'!$AH$4*'[1]Показатели Е и О'!AH35+'[1]Показатели Е и О'!$AQ$4*'[1]Показатели Е и О'!AQ35+'[1]Показатели Е и О'!$AZ$4*'[1]Показатели Е и О'!AZ35+'[1]Показатели Е и О'!$BJ$4*'[1]Показатели Е и О'!BJ35)*'[1]Показатели Е и О'!BV35</f>
        <v>80.64789089559693</v>
      </c>
      <c r="D38" s="9">
        <f>('[2]Показатели Е и О'!$I$4*'[2]Показатели Е и О'!I35+'[2]Показатели Е и О'!$Q$4*'[2]Показатели Е и О'!Q35+'[2]Показатели Е и О'!$Y$4*'[2]Показатели Е и О'!Y35+'[2]Показатели Е и О'!$AH$4*'[2]Показатели Е и О'!AH35+'[2]Показатели Е и О'!$AQ$4*'[2]Показатели Е и О'!AQ35+'[2]Показатели Е и О'!$AZ$4*'[2]Показатели Е и О'!AZ35+'[2]Показатели Е и О'!$BJ$4*'[2]Показатели Е и О'!BJ35)*'[2]Показатели Е и О'!BW35</f>
        <v>80.64789089559693</v>
      </c>
      <c r="E38" s="8">
        <v>2</v>
      </c>
      <c r="F38" s="8">
        <f>IF(('[2]Показатели Е и О'!BN35+'[2]Показатели Е и О'!BO35+'[2]Показатели Е и О'!BP35+'[2]Показатели Е и О'!BT35)&gt;0,$G$99,IF('[2]Показатели Е и О'!BX35&lt;1,LOOKUP(D38,$G$98:$H$98,$G$99:$H$99),LOOKUP(D38,$G$98:$I$98,$G$99:$I$99)))</f>
        <v>2</v>
      </c>
    </row>
    <row r="39" spans="1:8" s="24" customFormat="1" x14ac:dyDescent="0.2">
      <c r="A39" s="16">
        <v>37</v>
      </c>
      <c r="B39" s="12" t="s">
        <v>118</v>
      </c>
      <c r="C39" s="9">
        <f>('[1]Показатели Е и О'!$I$4*'[1]Показатели Е и О'!I33+'[1]Показатели Е и О'!$Q$4*'[1]Показатели Е и О'!Q33+'[1]Показатели Е и О'!$Y$4*'[1]Показатели Е и О'!Y33+'[1]Показатели Е и О'!$AH$4*'[1]Показатели Е и О'!AH33+'[1]Показатели Е и О'!$AQ$4*'[1]Показатели Е и О'!AQ33+'[1]Показатели Е и О'!$AZ$4*'[1]Показатели Е и О'!AZ33+'[1]Показатели Е и О'!$BJ$4*'[1]Показатели Е и О'!BJ33)*'[1]Показатели Е и О'!BV33</f>
        <v>80.636215551779756</v>
      </c>
      <c r="D39" s="9">
        <f>('[2]Показатели Е и О'!$I$4*'[2]Показатели Е и О'!I33+'[2]Показатели Е и О'!$Q$4*'[2]Показатели Е и О'!Q33+'[2]Показатели Е и О'!$Y$4*'[2]Показатели Е и О'!Y33+'[2]Показатели Е и О'!$AH$4*'[2]Показатели Е и О'!AH33+'[2]Показатели Е и О'!$AQ$4*'[2]Показатели Е и О'!AQ33+'[2]Показатели Е и О'!$AZ$4*'[2]Показатели Е и О'!AZ33+'[2]Показатели Е и О'!$BJ$4*'[2]Показатели Е и О'!BJ33)*'[2]Показатели Е и О'!BW33</f>
        <v>76.604404774190769</v>
      </c>
      <c r="E39" s="8">
        <v>2</v>
      </c>
      <c r="F39" s="8">
        <f>IF(('[2]Показатели Е и О'!BN33+'[2]Показатели Е и О'!BO33+'[2]Показатели Е и О'!BP33+'[2]Показатели Е и О'!BT33)&gt;0,$G$99,IF('[2]Показатели Е и О'!BX33&lt;1,LOOKUP(D39,$G$98:$H$98,$G$99:$H$99),LOOKUP(D39,$G$98:$I$98,$G$99:$I$99)))</f>
        <v>2</v>
      </c>
    </row>
    <row r="40" spans="1:8" x14ac:dyDescent="0.2">
      <c r="A40" s="16">
        <v>38</v>
      </c>
      <c r="B40" s="12" t="s">
        <v>113</v>
      </c>
      <c r="C40" s="9">
        <f>('[1]Показатели Е и О'!$I$4*'[1]Показатели Е и О'!I88+'[1]Показатели Е и О'!$Q$4*'[1]Показатели Е и О'!Q88+'[1]Показатели Е и О'!$Y$4*'[1]Показатели Е и О'!Y88+'[1]Показатели Е и О'!$AH$4*'[1]Показатели Е и О'!AH88+'[1]Показатели Е и О'!$AQ$4*'[1]Показатели Е и О'!AQ88+'[1]Показатели Е и О'!$AZ$4*'[1]Показатели Е и О'!AZ88+'[1]Показатели Е и О'!$BJ$4*'[1]Показатели Е и О'!BJ88)*'[1]Показатели Е и О'!BV88</f>
        <v>80.472826670332125</v>
      </c>
      <c r="D40" s="9">
        <f>('[2]Показатели Е и О'!$I$4*'[2]Показатели Е и О'!I88+'[2]Показатели Е и О'!$Q$4*'[2]Показатели Е и О'!Q88+'[2]Показатели Е и О'!$Y$4*'[2]Показатели Е и О'!Y88+'[2]Показатели Е и О'!$AH$4*'[2]Показатели Е и О'!AH88+'[2]Показатели Е и О'!$AQ$4*'[2]Показатели Е и О'!AQ88+'[2]Показатели Е и О'!$AZ$4*'[2]Показатели Е и О'!AZ88+'[2]Показатели Е и О'!$BJ$4*'[2]Показатели Е и О'!BJ88)*'[2]Показатели Е и О'!BW88</f>
        <v>80.472826670332125</v>
      </c>
      <c r="E40" s="8">
        <v>2</v>
      </c>
      <c r="F40" s="8">
        <f>IF(('[2]Показатели Е и О'!BN88+'[2]Показатели Е и О'!BO88+'[2]Показатели Е и О'!BP88+'[2]Показатели Е и О'!BT88)&gt;0,$G$99,IF('[2]Показатели Е и О'!BX88&lt;1,LOOKUP(D40,$G$98:$H$98,$G$99:$H$99),LOOKUP(D40,$G$98:$I$98,$G$99:$I$99)))</f>
        <v>2</v>
      </c>
    </row>
    <row r="41" spans="1:8" x14ac:dyDescent="0.2">
      <c r="A41" s="16">
        <v>39</v>
      </c>
      <c r="B41" s="12" t="s">
        <v>40</v>
      </c>
      <c r="C41" s="9">
        <f>('[1]Показатели Е и О'!$I$4*'[1]Показатели Е и О'!I22+'[1]Показатели Е и О'!$Q$4*'[1]Показатели Е и О'!Q22+'[1]Показатели Е и О'!$Y$4*'[1]Показатели Е и О'!Y22+'[1]Показатели Е и О'!$AH$4*'[1]Показатели Е и О'!AH22+'[1]Показатели Е и О'!$AQ$4*'[1]Показатели Е и О'!AQ22+'[1]Показатели Е и О'!$AZ$4*'[1]Показатели Е и О'!AZ22+'[1]Показатели Е и О'!$BJ$4*'[1]Показатели Е и О'!BJ22)*'[1]Показатели Е и О'!BV22</f>
        <v>80.38962293473827</v>
      </c>
      <c r="D41" s="9">
        <f>('[2]Показатели Е и О'!$I$4*'[2]Показатели Е и О'!I22+'[2]Показатели Е и О'!$Q$4*'[2]Показатели Е и О'!Q22+'[2]Показатели Е и О'!$Y$4*'[2]Показатели Е и О'!Y22+'[2]Показатели Е и О'!$AH$4*'[2]Показатели Е и О'!AH22+'[2]Показатели Е и О'!$AQ$4*'[2]Показатели Е и О'!AQ22+'[2]Показатели Е и О'!$AZ$4*'[2]Показатели Е и О'!AZ22+'[2]Показатели Е и О'!$BJ$4*'[2]Показатели Е и О'!BJ22)*'[2]Показатели Е и О'!BW22</f>
        <v>80.38962293473827</v>
      </c>
      <c r="E41" s="8">
        <v>2</v>
      </c>
      <c r="F41" s="8">
        <f>IF(('[2]Показатели Е и О'!BN22+'[2]Показатели Е и О'!BO22+'[2]Показатели Е и О'!BP22+'[2]Показатели Е и О'!BT22)&gt;0,$G$99,IF('[2]Показатели Е и О'!BX22&lt;1,LOOKUP(D41,$G$98:$H$98,$G$99:$H$99),LOOKUP(D41,$G$98:$I$98,$G$99:$I$99)))</f>
        <v>2</v>
      </c>
    </row>
    <row r="42" spans="1:8" x14ac:dyDescent="0.2">
      <c r="A42" s="16">
        <v>40</v>
      </c>
      <c r="B42" s="12" t="s">
        <v>50</v>
      </c>
      <c r="C42" s="9">
        <f>('[1]Показатели Е и О'!$I$4*'[1]Показатели Е и О'!I40+'[1]Показатели Е и О'!$Q$4*'[1]Показатели Е и О'!Q40+'[1]Показатели Е и О'!$Y$4*'[1]Показатели Е и О'!Y40+'[1]Показатели Е и О'!$AH$4*'[1]Показатели Е и О'!AH40+'[1]Показатели Е и О'!$AQ$4*'[1]Показатели Е и О'!AQ40+'[1]Показатели Е и О'!$AZ$4*'[1]Показатели Е и О'!AZ40+'[1]Показатели Е и О'!$BJ$4*'[1]Показатели Е и О'!BJ40)*'[1]Показатели Е и О'!BV40</f>
        <v>80.292979348261525</v>
      </c>
      <c r="D42" s="9">
        <f>('[2]Показатели Е и О'!$I$4*'[2]Показатели Е и О'!I40+'[2]Показатели Е и О'!$Q$4*'[2]Показатели Е и О'!Q40+'[2]Показатели Е и О'!$Y$4*'[2]Показатели Е и О'!Y40+'[2]Показатели Е и О'!$AH$4*'[2]Показатели Е и О'!AH40+'[2]Показатели Е и О'!$AQ$4*'[2]Показатели Е и О'!AQ40+'[2]Показатели Е и О'!$AZ$4*'[2]Показатели Е и О'!AZ40+'[2]Показатели Е и О'!$BJ$4*'[2]Показатели Е и О'!BJ40)*'[2]Показатели Е и О'!BW40</f>
        <v>76.278330380848445</v>
      </c>
      <c r="E42" s="8">
        <v>2</v>
      </c>
      <c r="F42" s="8">
        <f>IF(('[2]Показатели Е и О'!BN40+'[2]Показатели Е и О'!BO40+'[2]Показатели Е и О'!BP40+'[2]Показатели Е и О'!BT40)&gt;0,$G$99,IF('[2]Показатели Е и О'!BX40&lt;1,LOOKUP(D42,$G$98:$H$98,$G$99:$H$99),LOOKUP(D42,$G$98:$I$98,$G$99:$I$99)))</f>
        <v>2</v>
      </c>
    </row>
    <row r="43" spans="1:8" x14ac:dyDescent="0.2">
      <c r="A43" s="16">
        <v>41</v>
      </c>
      <c r="B43" s="27" t="s">
        <v>71</v>
      </c>
      <c r="C43" s="9">
        <f>('[1]Показатели Е и О'!$I$4*'[1]Показатели Е и О'!I83+'[1]Показатели Е и О'!$Q$4*'[1]Показатели Е и О'!Q83+'[1]Показатели Е и О'!$Y$4*'[1]Показатели Е и О'!Y83+'[1]Показатели Е и О'!$AH$4*'[1]Показатели Е и О'!AH83+'[1]Показатели Е и О'!$AQ$4*'[1]Показатели Е и О'!AQ83+'[1]Показатели Е и О'!$AZ$4*'[1]Показатели Е и О'!AZ83+'[1]Показатели Е и О'!$BJ$4*'[1]Показатели Е и О'!BJ83)*'[1]Показатели Е и О'!BV83</f>
        <v>79.920537880461538</v>
      </c>
      <c r="D43" s="9">
        <f>('[2]Показатели Е и О'!$I$4*'[2]Показатели Е и О'!I83+'[2]Показатели Е и О'!$Q$4*'[2]Показатели Е и О'!Q83+'[2]Показатели Е и О'!$Y$4*'[2]Показатели Е и О'!Y83+'[2]Показатели Е и О'!$AH$4*'[2]Показатели Е и О'!AH83+'[2]Показатели Е и О'!$AQ$4*'[2]Показатели Е и О'!AQ83+'[2]Показатели Е и О'!$AZ$4*'[2]Показатели Е и О'!AZ83+'[2]Показатели Е и О'!$BJ$4*'[2]Показатели Е и О'!BJ83)*'[2]Показатели Е и О'!BW83</f>
        <v>79.920537880461538</v>
      </c>
      <c r="E43" s="8">
        <v>2</v>
      </c>
      <c r="F43" s="8">
        <f>IF(('[2]Показатели Е и О'!BN83+'[2]Показатели Е и О'!BO83+'[2]Показатели Е и О'!BP83+'[2]Показатели Е и О'!BT83)&gt;0,$G$99,IF('[2]Показатели Е и О'!BX83&lt;1,LOOKUP(D43,$G$98:$H$98,$G$99:$H$99),LOOKUP(D43,$G$98:$I$98,$G$99:$I$99)))</f>
        <v>2</v>
      </c>
    </row>
    <row r="44" spans="1:8" x14ac:dyDescent="0.2">
      <c r="A44" s="16">
        <v>42</v>
      </c>
      <c r="B44" s="12" t="s">
        <v>130</v>
      </c>
      <c r="C44" s="9">
        <f>('[1]Показатели Е и О'!$I$4*'[1]Показатели Е и О'!I57+'[1]Показатели Е и О'!$Q$4*'[1]Показатели Е и О'!Q57+'[1]Показатели Е и О'!$Y$4*'[1]Показатели Е и О'!Y57+'[1]Показатели Е и О'!$AH$4*'[1]Показатели Е и О'!AH57+'[1]Показатели Е и О'!$AQ$4*'[1]Показатели Е и О'!AQ57+'[1]Показатели Е и О'!$AZ$4*'[1]Показатели Е и О'!AZ57+'[1]Показатели Е и О'!$BJ$4*'[1]Показатели Е и О'!BJ57)*'[1]Показатели Е и О'!BV57</f>
        <v>79.778166592252404</v>
      </c>
      <c r="D44" s="9">
        <f>('[2]Показатели Е и О'!$I$4*'[2]Показатели Е и О'!I57+'[2]Показатели Е и О'!$Q$4*'[2]Показатели Е и О'!Q57+'[2]Показатели Е и О'!$Y$4*'[2]Показатели Е и О'!Y57+'[2]Показатели Е и О'!$AH$4*'[2]Показатели Е и О'!AH57+'[2]Показатели Е и О'!$AQ$4*'[2]Показатели Е и О'!AQ57+'[2]Показатели Е и О'!$AZ$4*'[2]Показатели Е и О'!AZ57+'[2]Показатели Е и О'!$BJ$4*'[2]Показатели Е и О'!BJ57)*'[2]Показатели Е и О'!BW57</f>
        <v>75.789258262639777</v>
      </c>
      <c r="E44" s="8">
        <v>2</v>
      </c>
      <c r="F44" s="8">
        <f>IF(('[2]Показатели Е и О'!BN57+'[2]Показатели Е и О'!BO57+'[2]Показатели Е и О'!BP57+'[2]Показатели Е и О'!BT57)&gt;0,$G$99,IF('[2]Показатели Е и О'!BX57&lt;1,LOOKUP(D44,$G$98:$H$98,$G$99:$H$99),LOOKUP(D44,$G$98:$I$98,$G$99:$I$99)))</f>
        <v>2</v>
      </c>
    </row>
    <row r="45" spans="1:8" x14ac:dyDescent="0.2">
      <c r="A45" s="16">
        <v>43</v>
      </c>
      <c r="B45" s="12" t="s">
        <v>76</v>
      </c>
      <c r="C45" s="9">
        <f>('[1]Показатели Е и О'!$I$4*'[1]Показатели Е и О'!I66+'[1]Показатели Е и О'!$Q$4*'[1]Показатели Е и О'!Q66+'[1]Показатели Е и О'!$Y$4*'[1]Показатели Е и О'!Y66+'[1]Показатели Е и О'!$AH$4*'[1]Показатели Е и О'!AH66+'[1]Показатели Е и О'!$AQ$4*'[1]Показатели Е и О'!AQ66+'[1]Показатели Е и О'!$AZ$4*'[1]Показатели Е и О'!AZ66+'[1]Показатели Е и О'!$BJ$4*'[1]Показатели Е и О'!BJ66)*'[1]Показатели Е и О'!BV66</f>
        <v>79.744705431966963</v>
      </c>
      <c r="D45" s="9">
        <f>('[2]Показатели Е и О'!$I$4*'[2]Показатели Е и О'!I66+'[2]Показатели Е и О'!$Q$4*'[2]Показатели Е и О'!Q66+'[2]Показатели Е и О'!$Y$4*'[2]Показатели Е и О'!Y66+'[2]Показатели Е и О'!$AH$4*'[2]Показатели Е и О'!AH66+'[2]Показатели Е и О'!$AQ$4*'[2]Показатели Е и О'!AQ66+'[2]Показатели Е и О'!$AZ$4*'[2]Показатели Е и О'!AZ66+'[2]Показатели Е и О'!$BJ$4*'[2]Показатели Е и О'!BJ66)*'[2]Показатели Е и О'!BW66</f>
        <v>79.744705431966963</v>
      </c>
      <c r="E45" s="8">
        <v>2</v>
      </c>
      <c r="F45" s="8">
        <f>IF(('[2]Показатели Е и О'!BN66+'[2]Показатели Е и О'!BO66+'[2]Показатели Е и О'!BP66+'[2]Показатели Е и О'!BT66)&gt;0,$G$99,IF('[2]Показатели Е и О'!BX66&lt;1,LOOKUP(D45,$G$98:$H$98,$G$99:$H$99),LOOKUP(D45,$G$98:$I$98,$G$99:$I$99)))</f>
        <v>2</v>
      </c>
    </row>
    <row r="46" spans="1:8" x14ac:dyDescent="0.2">
      <c r="A46" s="16">
        <v>44</v>
      </c>
      <c r="B46" s="12" t="s">
        <v>74</v>
      </c>
      <c r="C46" s="9">
        <f>('[1]Показатели Е и О'!$I$4*'[1]Показатели Е и О'!I64+'[1]Показатели Е и О'!$Q$4*'[1]Показатели Е и О'!Q64+'[1]Показатели Е и О'!$Y$4*'[1]Показатели Е и О'!Y64+'[1]Показатели Е и О'!$AH$4*'[1]Показатели Е и О'!AH64+'[1]Показатели Е и О'!$AQ$4*'[1]Показатели Е и О'!AQ64+'[1]Показатели Е и О'!$AZ$4*'[1]Показатели Е и О'!AZ64+'[1]Показатели Е и О'!$BJ$4*'[1]Показатели Е и О'!BJ64)*'[1]Показатели Е и О'!BV64</f>
        <v>79.740676379933177</v>
      </c>
      <c r="D46" s="9">
        <f>('[2]Показатели Е и О'!$I$4*'[2]Показатели Е и О'!I64+'[2]Показатели Е и О'!$Q$4*'[2]Показатели Е и О'!Q64+'[2]Показатели Е и О'!$Y$4*'[2]Показатели Е и О'!Y64+'[2]Показатели Е и О'!$AH$4*'[2]Показатели Е и О'!AH64+'[2]Показатели Е и О'!$AQ$4*'[2]Показатели Е и О'!AQ64+'[2]Показатели Е и О'!$AZ$4*'[2]Показатели Е и О'!AZ64+'[2]Показатели Е и О'!$BJ$4*'[2]Показатели Е и О'!BJ64)*'[2]Показатели Е и О'!BW64</f>
        <v>75.753642560936512</v>
      </c>
      <c r="E46" s="8">
        <v>2</v>
      </c>
      <c r="F46" s="8">
        <f>IF(('[2]Показатели Е и О'!BN64+'[2]Показатели Е и О'!BO64+'[2]Показатели Е и О'!BP64+'[2]Показатели Е и О'!BT64)&gt;0,$G$99,IF('[2]Показатели Е и О'!BX64&lt;1,LOOKUP(D46,$G$98:$H$98,$G$99:$H$99),LOOKUP(D46,$G$98:$I$98,$G$99:$I$99)))</f>
        <v>2</v>
      </c>
    </row>
    <row r="47" spans="1:8" x14ac:dyDescent="0.2">
      <c r="A47" s="16">
        <v>45</v>
      </c>
      <c r="B47" s="12" t="s">
        <v>39</v>
      </c>
      <c r="C47" s="9">
        <f>('[1]Показатели Е и О'!$I$4*'[1]Показатели Е и О'!I29+'[1]Показатели Е и О'!$Q$4*'[1]Показатели Е и О'!Q29+'[1]Показатели Е и О'!$Y$4*'[1]Показатели Е и О'!Y29+'[1]Показатели Е и О'!$AH$4*'[1]Показатели Е и О'!AH29+'[1]Показатели Е и О'!$AQ$4*'[1]Показатели Е и О'!AQ29+'[1]Показатели Е и О'!$AZ$4*'[1]Показатели Е и О'!AZ29+'[1]Показатели Е и О'!$BJ$4*'[1]Показатели Е и О'!BJ29)*'[1]Показатели Е и О'!BV29</f>
        <v>79.420723249019943</v>
      </c>
      <c r="D47" s="9">
        <f>('[2]Показатели Е и О'!$I$4*'[2]Показатели Е и О'!I29+'[2]Показатели Е и О'!$Q$4*'[2]Показатели Е и О'!Q29+'[2]Показатели Е и О'!$Y$4*'[2]Показатели Е и О'!Y29+'[2]Показатели Е и О'!$AH$4*'[2]Показатели Е и О'!AH29+'[2]Показатели Е и О'!$AQ$4*'[2]Показатели Е и О'!AQ29+'[2]Показатели Е и О'!$AZ$4*'[2]Показатели Е и О'!AZ29+'[2]Показатели Е и О'!$BJ$4*'[2]Показатели Е и О'!BJ29)*'[2]Показатели Е и О'!BW29</f>
        <v>79.420723249019943</v>
      </c>
      <c r="E47" s="8">
        <v>2</v>
      </c>
      <c r="F47" s="8">
        <f>IF(('[2]Показатели Е и О'!BN29+'[2]Показатели Е и О'!BO29+'[2]Показатели Е и О'!BP29+'[2]Показатели Е и О'!BT29)&gt;0,$G$99,IF('[2]Показатели Е и О'!BX29&lt;1,LOOKUP(D47,$G$98:$H$98,$G$99:$H$99),LOOKUP(D47,$G$98:$I$98,$G$99:$I$99)))</f>
        <v>2</v>
      </c>
    </row>
    <row r="48" spans="1:8" x14ac:dyDescent="0.2">
      <c r="A48" s="16">
        <v>46</v>
      </c>
      <c r="B48" s="12" t="s">
        <v>85</v>
      </c>
      <c r="C48" s="9">
        <f>('[1]Показатели Е и О'!$I$4*'[1]Показатели Е и О'!I58+'[1]Показатели Е и О'!$Q$4*'[1]Показатели Е и О'!Q58+'[1]Показатели Е и О'!$Y$4*'[1]Показатели Е и О'!Y58+'[1]Показатели Е и О'!$AH$4*'[1]Показатели Е и О'!AH58+'[1]Показатели Е и О'!$AQ$4*'[1]Показатели Е и О'!AQ58+'[1]Показатели Е и О'!$AZ$4*'[1]Показатели Е и О'!AZ58+'[1]Показатели Е и О'!$BJ$4*'[1]Показатели Е и О'!BJ58)*'[1]Показатели Е и О'!BV58</f>
        <v>79.328223058914432</v>
      </c>
      <c r="D48" s="9">
        <f>('[2]Показатели Е и О'!$I$4*'[2]Показатели Е и О'!I58+'[2]Показатели Е и О'!$Q$4*'[2]Показатели Е и О'!Q58+'[2]Показатели Е и О'!$Y$4*'[2]Показатели Е и О'!Y58+'[2]Показатели Е и О'!$AH$4*'[2]Показатели Е и О'!AH58+'[2]Показатели Е и О'!$AQ$4*'[2]Показатели Е и О'!AQ58+'[2]Показатели Е и О'!$AZ$4*'[2]Показатели Е и О'!AZ58+'[2]Показатели Е и О'!$BJ$4*'[2]Показатели Е и О'!BJ58)*'[2]Показатели Е и О'!BW58</f>
        <v>79.328223058914432</v>
      </c>
      <c r="E48" s="8">
        <v>2</v>
      </c>
      <c r="F48" s="8">
        <f>IF(('[2]Показатели Е и О'!BN58+'[2]Показатели Е и О'!BO58+'[2]Показатели Е и О'!BP58+'[2]Показатели Е и О'!BT58)&gt;0,$G$99,IF('[2]Показатели Е и О'!BX58&lt;1,LOOKUP(D48,$G$98:$H$98,$G$99:$H$99),LOOKUP(D48,$G$98:$I$98,$G$99:$I$99)))</f>
        <v>2</v>
      </c>
    </row>
    <row r="49" spans="1:8" x14ac:dyDescent="0.2">
      <c r="A49" s="16">
        <v>47</v>
      </c>
      <c r="B49" s="27" t="s">
        <v>65</v>
      </c>
      <c r="C49" s="9">
        <f>('[1]Показатели Е и О'!$I$4*'[1]Показатели Е и О'!I81+'[1]Показатели Е и О'!$Q$4*'[1]Показатели Е и О'!Q81+'[1]Показатели Е и О'!$Y$4*'[1]Показатели Е и О'!Y81+'[1]Показатели Е и О'!$AH$4*'[1]Показатели Е и О'!AH81+'[1]Показатели Е и О'!$AQ$4*'[1]Показатели Е и О'!AQ81+'[1]Показатели Е и О'!$AZ$4*'[1]Показатели Е и О'!AZ81+'[1]Показатели Е и О'!$BJ$4*'[1]Показатели Е и О'!BJ81)*'[1]Показатели Е и О'!BV81</f>
        <v>79.285820665518969</v>
      </c>
      <c r="D49" s="9">
        <f>('[2]Показатели Е и О'!$I$4*'[2]Показатели Е и О'!I81+'[2]Показатели Е и О'!$Q$4*'[2]Показатели Е и О'!Q81+'[2]Показатели Е и О'!$Y$4*'[2]Показатели Е и О'!Y81+'[2]Показатели Е и О'!$AH$4*'[2]Показатели Е и О'!AH81+'[2]Показатели Е и О'!$AQ$4*'[2]Показатели Е и О'!AQ81+'[2]Показатели Е и О'!$AZ$4*'[2]Показатели Е и О'!AZ81+'[2]Показатели Е и О'!$BJ$4*'[2]Показатели Е и О'!BJ81)*'[2]Показатели Е и О'!BW81</f>
        <v>79.285820665518969</v>
      </c>
      <c r="E49" s="8">
        <v>2</v>
      </c>
      <c r="F49" s="8">
        <f>IF(('[2]Показатели Е и О'!BN81+'[2]Показатели Е и О'!BO81+'[2]Показатели Е и О'!BP81+'[2]Показатели Е и О'!BT81)&gt;0,$G$99,IF('[2]Показатели Е и О'!BX81&lt;1,LOOKUP(D49,$G$98:$H$98,$G$99:$H$99),LOOKUP(D49,$G$98:$I$98,$G$99:$I$99)))</f>
        <v>2</v>
      </c>
    </row>
    <row r="50" spans="1:8" s="24" customFormat="1" x14ac:dyDescent="0.2">
      <c r="A50" s="16">
        <v>48</v>
      </c>
      <c r="B50" s="12" t="s">
        <v>59</v>
      </c>
      <c r="C50" s="9">
        <f>('[1]Показатели Е и О'!$I$4*'[1]Показатели Е и О'!I21+'[1]Показатели Е и О'!$Q$4*'[1]Показатели Е и О'!Q21+'[1]Показатели Е и О'!$Y$4*'[1]Показатели Е и О'!Y21+'[1]Показатели Е и О'!$AH$4*'[1]Показатели Е и О'!AH21+'[1]Показатели Е и О'!$AQ$4*'[1]Показатели Е и О'!AQ21+'[1]Показатели Е и О'!$AZ$4*'[1]Показатели Е и О'!AZ21+'[1]Показатели Е и О'!$BJ$4*'[1]Показатели Е и О'!BJ21)*'[1]Показатели Е и О'!BV21</f>
        <v>79.123003467552252</v>
      </c>
      <c r="D50" s="9">
        <f>('[2]Показатели Е и О'!$I$4*'[2]Показатели Е и О'!I21+'[2]Показатели Е и О'!$Q$4*'[2]Показатели Е и О'!Q21+'[2]Показатели Е и О'!$Y$4*'[2]Показатели Е и О'!Y21+'[2]Показатели Е и О'!$AH$4*'[2]Показатели Е и О'!AH21+'[2]Показатели Е и О'!$AQ$4*'[2]Показатели Е и О'!AQ21+'[2]Показатели Е и О'!$AZ$4*'[2]Показатели Е и О'!AZ21+'[2]Показатели Е и О'!$BJ$4*'[2]Показатели Е и О'!BJ21)*'[2]Показатели Е и О'!BW21</f>
        <v>79.123003467552252</v>
      </c>
      <c r="E50" s="8">
        <v>2</v>
      </c>
      <c r="F50" s="8">
        <f>IF(('[2]Показатели Е и О'!BN21+'[2]Показатели Е и О'!BO21+'[2]Показатели Е и О'!BP21+'[2]Показатели Е и О'!BT21)&gt;0,$G$99,IF('[2]Показатели Е и О'!BX21&lt;1,LOOKUP(D50,$G$98:$H$98,$G$99:$H$99),LOOKUP(D50,$G$98:$I$98,$G$99:$I$99)))</f>
        <v>2</v>
      </c>
      <c r="G50" s="22" t="s">
        <v>84</v>
      </c>
      <c r="H50" s="23">
        <f>AVERAGE(D3:D85)</f>
        <v>77.551022122660072</v>
      </c>
    </row>
    <row r="51" spans="1:8" x14ac:dyDescent="0.2">
      <c r="A51" s="16">
        <v>49</v>
      </c>
      <c r="B51" s="12" t="s">
        <v>6</v>
      </c>
      <c r="C51" s="9">
        <f>('[1]Показатели Е и О'!$I$4*'[1]Показатели Е и О'!I56+'[1]Показатели Е и О'!$Q$4*'[1]Показатели Е и О'!Q56+'[1]Показатели Е и О'!$Y$4*'[1]Показатели Е и О'!Y56+'[1]Показатели Е и О'!$AH$4*'[1]Показатели Е и О'!AH56+'[1]Показатели Е и О'!$AQ$4*'[1]Показатели Е и О'!AQ56+'[1]Показатели Е и О'!$AZ$4*'[1]Показатели Е и О'!AZ56+'[1]Показатели Е и О'!$BJ$4*'[1]Показатели Е и О'!BJ56)*'[1]Показатели Е и О'!BV56</f>
        <v>78.808886603802591</v>
      </c>
      <c r="D51" s="9">
        <f>('[2]Показатели Е и О'!$I$4*'[2]Показатели Е и О'!I56+'[2]Показатели Е и О'!$Q$4*'[2]Показатели Е и О'!Q56+'[2]Показатели Е и О'!$Y$4*'[2]Показатели Е и О'!Y56+'[2]Показатели Е и О'!$AH$4*'[2]Показатели Е и О'!AH56+'[2]Показатели Е и О'!$AQ$4*'[2]Показатели Е и О'!AQ56+'[2]Показатели Е и О'!$AZ$4*'[2]Показатели Е и О'!AZ56+'[2]Показатели Е и О'!$BJ$4*'[2]Показатели Е и О'!BJ56)*'[2]Показатели Е и О'!BW56</f>
        <v>78.808886603802591</v>
      </c>
      <c r="E51" s="8">
        <v>2</v>
      </c>
      <c r="F51" s="8">
        <f>IF(('[2]Показатели Е и О'!BN56+'[2]Показатели Е и О'!BO56+'[2]Показатели Е и О'!BP56+'[2]Показатели Е и О'!BT56)&gt;0,$G$99,IF('[2]Показатели Е и О'!BX56&lt;1,LOOKUP(D51,$G$98:$H$98,$G$99:$H$99),LOOKUP(D51,$G$98:$I$98,$G$99:$I$99)))</f>
        <v>2</v>
      </c>
    </row>
    <row r="52" spans="1:8" x14ac:dyDescent="0.2">
      <c r="A52" s="16">
        <v>50</v>
      </c>
      <c r="B52" s="12" t="s">
        <v>34</v>
      </c>
      <c r="C52" s="9">
        <f>('[1]Показатели Е и О'!$I$4*'[1]Показатели Е и О'!I39+'[1]Показатели Е и О'!$Q$4*'[1]Показатели Е и О'!Q39+'[1]Показатели Е и О'!$Y$4*'[1]Показатели Е и О'!Y39+'[1]Показатели Е и О'!$AH$4*'[1]Показатели Е и О'!AH39+'[1]Показатели Е и О'!$AQ$4*'[1]Показатели Е и О'!AQ39+'[1]Показатели Е и О'!$AZ$4*'[1]Показатели Е и О'!AZ39+'[1]Показатели Е и О'!$BJ$4*'[1]Показатели Е и О'!BJ39)*'[1]Показатели Е и О'!BV39</f>
        <v>78.798195514038028</v>
      </c>
      <c r="D52" s="9">
        <f>('[2]Показатели Е и О'!$I$4*'[2]Показатели Е и О'!I39+'[2]Показатели Е и О'!$Q$4*'[2]Показатели Е и О'!Q39+'[2]Показатели Е и О'!$Y$4*'[2]Показатели Е и О'!Y39+'[2]Показатели Е и О'!$AH$4*'[2]Показатели Е и О'!AH39+'[2]Показатели Е и О'!$AQ$4*'[2]Показатели Е и О'!AQ39+'[2]Показатели Е и О'!$AZ$4*'[2]Показатели Е и О'!AZ39+'[2]Показатели Е и О'!$BJ$4*'[2]Показатели Е и О'!BJ39)*'[2]Показатели Е и О'!BW39</f>
        <v>78.798195514038028</v>
      </c>
      <c r="E52" s="8">
        <v>2</v>
      </c>
      <c r="F52" s="8">
        <f>IF(('[2]Показатели Е и О'!BN39+'[2]Показатели Е и О'!BO39+'[2]Показатели Е и О'!BP39+'[2]Показатели Е и О'!BT39)&gt;0,$G$99,IF('[2]Показатели Е и О'!BX39&lt;1,LOOKUP(D52,$G$98:$H$98,$G$99:$H$99),LOOKUP(D52,$G$98:$I$98,$G$99:$I$99)))</f>
        <v>2</v>
      </c>
    </row>
    <row r="53" spans="1:8" x14ac:dyDescent="0.2">
      <c r="A53" s="16">
        <v>51</v>
      </c>
      <c r="B53" s="12" t="s">
        <v>32</v>
      </c>
      <c r="C53" s="9">
        <f>('[1]Показатели Е и О'!$I$4*'[1]Показатели Е и О'!I26+'[1]Показатели Е и О'!$Q$4*'[1]Показатели Е и О'!Q26+'[1]Показатели Е и О'!$Y$4*'[1]Показатели Е и О'!Y26+'[1]Показатели Е и О'!$AH$4*'[1]Показатели Е и О'!AH26+'[1]Показатели Е и О'!$AQ$4*'[1]Показатели Е и О'!AQ26+'[1]Показатели Е и О'!$AZ$4*'[1]Показатели Е и О'!AZ26+'[1]Показатели Е и О'!$BJ$4*'[1]Показатели Е и О'!BJ26)*'[1]Показатели Е и О'!BV26</f>
        <v>78.792816233645681</v>
      </c>
      <c r="D53" s="9">
        <f>('[2]Показатели Е и О'!$I$4*'[2]Показатели Е и О'!I26+'[2]Показатели Е и О'!$Q$4*'[2]Показатели Е и О'!Q26+'[2]Показатели Е и О'!$Y$4*'[2]Показатели Е и О'!Y26+'[2]Показатели Е и О'!$AH$4*'[2]Показатели Е и О'!AH26+'[2]Показатели Е и О'!$AQ$4*'[2]Показатели Е и О'!AQ26+'[2]Показатели Е и О'!$AZ$4*'[2]Показатели Е и О'!AZ26+'[2]Показатели Е и О'!$BJ$4*'[2]Показатели Е и О'!BJ26)*'[2]Показатели Е и О'!BW26</f>
        <v>74.8531754219634</v>
      </c>
      <c r="E53" s="8">
        <v>2</v>
      </c>
      <c r="F53" s="8">
        <f>IF(('[2]Показатели Е и О'!BN26+'[2]Показатели Е и О'!BO26+'[2]Показатели Е и О'!BP26+'[2]Показатели Е и О'!BT26)&gt;0,$G$99,IF('[2]Показатели Е и О'!BX26&lt;1,LOOKUP(D53,$G$98:$H$98,$G$99:$H$99),LOOKUP(D53,$G$98:$I$98,$G$99:$I$99)))</f>
        <v>2</v>
      </c>
    </row>
    <row r="54" spans="1:8" x14ac:dyDescent="0.2">
      <c r="A54" s="16">
        <v>52</v>
      </c>
      <c r="B54" s="12" t="s">
        <v>128</v>
      </c>
      <c r="C54" s="9">
        <f>('[1]Показатели Е и О'!$I$4*'[1]Показатели Е и О'!I31+'[1]Показатели Е и О'!$Q$4*'[1]Показатели Е и О'!Q31+'[1]Показатели Е и О'!$Y$4*'[1]Показатели Е и О'!Y31+'[1]Показатели Е и О'!$AH$4*'[1]Показатели Е и О'!AH31+'[1]Показатели Е и О'!$AQ$4*'[1]Показатели Е и О'!AQ31+'[1]Показатели Е и О'!$AZ$4*'[1]Показатели Е и О'!AZ31+'[1]Показатели Е и О'!$BJ$4*'[1]Показатели Е и О'!BJ31)*'[1]Показатели Е и О'!BV31</f>
        <v>78.728217577141834</v>
      </c>
      <c r="D54" s="9">
        <f>('[2]Показатели Е и О'!$I$4*'[2]Показатели Е и О'!I31+'[2]Показатели Е и О'!$Q$4*'[2]Показатели Е и О'!Q31+'[2]Показатели Е и О'!$Y$4*'[2]Показатели Е и О'!Y31+'[2]Показатели Е и О'!$AH$4*'[2]Показатели Е и О'!AH31+'[2]Показатели Е и О'!$AQ$4*'[2]Показатели Е и О'!AQ31+'[2]Показатели Е и О'!$AZ$4*'[2]Показатели Е и О'!AZ31+'[2]Показатели Е и О'!$BJ$4*'[2]Показатели Е и О'!BJ31)*'[2]Показатели Е и О'!BW31</f>
        <v>78.728217577141834</v>
      </c>
      <c r="E54" s="8">
        <v>2</v>
      </c>
      <c r="F54" s="8">
        <f>IF(('[2]Показатели Е и О'!BN31+'[2]Показатели Е и О'!BO31+'[2]Показатели Е и О'!BP31+'[2]Показатели Е и О'!BT31)&gt;0,$G$99,IF('[2]Показатели Е и О'!BX31&lt;1,LOOKUP(D54,$G$98:$H$98,$G$99:$H$99),LOOKUP(D54,$G$98:$I$98,$G$99:$I$99)))</f>
        <v>2</v>
      </c>
      <c r="G54" s="22" t="s">
        <v>61</v>
      </c>
      <c r="H54" s="23">
        <f>AVERAGE(D73:D85)</f>
        <v>65.609335372031211</v>
      </c>
    </row>
    <row r="55" spans="1:8" x14ac:dyDescent="0.2">
      <c r="A55" s="16">
        <v>53</v>
      </c>
      <c r="B55" s="12" t="s">
        <v>79</v>
      </c>
      <c r="C55" s="9">
        <f>('[1]Показатели Е и О'!$I$4*'[1]Показатели Е и О'!I91+'[1]Показатели Е и О'!$Q$4*'[1]Показатели Е и О'!Q91+'[1]Показатели Е и О'!$Y$4*'[1]Показатели Е и О'!Y91+'[1]Показатели Е и О'!$AH$4*'[1]Показатели Е и О'!AH91+'[1]Показатели Е и О'!$AQ$4*'[1]Показатели Е и О'!AQ91+'[1]Показатели Е и О'!$AZ$4*'[1]Показатели Е и О'!AZ91+'[1]Показатели Е и О'!$BJ$4*'[1]Показатели Е и О'!BJ91)*'[1]Показатели Е и О'!BV91</f>
        <v>79.124113647179229</v>
      </c>
      <c r="D55" s="9">
        <f>('[2]Показатели Е и О'!$I$4*'[2]Показатели Е и О'!I91+'[2]Показатели Е и О'!$Q$4*'[2]Показатели Е и О'!Q91+'[2]Показатели Е и О'!$Y$4*'[2]Показатели Е и О'!Y91+'[2]Показатели Е и О'!$AH$4*'[2]Показатели Е и О'!AH91+'[2]Показатели Е и О'!$AQ$4*'[2]Показатели Е и О'!AQ91+'[2]Показатели Е и О'!$AZ$4*'[2]Показатели Е и О'!AZ91+'[2]Показатели Е и О'!$BJ$4*'[2]Показатели Е и О'!BJ91)*'[2]Показатели Е и О'!BW91</f>
        <v>75.167907964820259</v>
      </c>
      <c r="E55" s="8">
        <v>2</v>
      </c>
      <c r="F55" s="8">
        <f>IF(('[2]Показатели Е и О'!BN91+'[2]Показатели Е и О'!BO91+'[2]Показатели Е и О'!BP91+'[2]Показатели Е и О'!BT91)&gt;0,$G$99,IF('[2]Показатели Е и О'!BX91&lt;1,LOOKUP(D55,$G$98:$H$98,$G$99:$H$99),LOOKUP(D55,$G$98:$I$98,$G$99:$I$99)))</f>
        <v>2</v>
      </c>
    </row>
    <row r="56" spans="1:8" x14ac:dyDescent="0.2">
      <c r="A56" s="16">
        <v>54</v>
      </c>
      <c r="B56" s="12" t="s">
        <v>43</v>
      </c>
      <c r="C56" s="9">
        <f>('[1]Показатели Е и О'!$I$4*'[1]Показатели Е и О'!I16+'[1]Показатели Е и О'!$Q$4*'[1]Показатели Е и О'!Q16+'[1]Показатели Е и О'!$Y$4*'[1]Показатели Е и О'!Y16+'[1]Показатели Е и О'!$AH$4*'[1]Показатели Е и О'!AH16+'[1]Показатели Е и О'!$AQ$4*'[1]Показатели Е и О'!AQ16+'[1]Показатели Е и О'!$AZ$4*'[1]Показатели Е и О'!AZ16+'[1]Показатели Е и О'!$BJ$4*'[1]Показатели Е и О'!BJ16)*'[1]Показатели Е и О'!BV16</f>
        <v>78.472217415116205</v>
      </c>
      <c r="D56" s="9">
        <f>('[2]Показатели Е и О'!$I$4*'[2]Показатели Е и О'!I16+'[2]Показатели Е и О'!$Q$4*'[2]Показатели Е и О'!Q16+'[2]Показатели Е и О'!$Y$4*'[2]Показатели Е и О'!Y16+'[2]Показатели Е и О'!$AH$4*'[2]Показатели Е и О'!AH16+'[2]Показатели Е и О'!$AQ$4*'[2]Показатели Е и О'!AQ16+'[2]Показатели Е и О'!$AZ$4*'[2]Показатели Е и О'!AZ16+'[2]Показатели Е и О'!$BJ$4*'[2]Показатели Е и О'!BJ16)*'[2]Показатели Е и О'!BW16</f>
        <v>78.472217415116205</v>
      </c>
      <c r="E56" s="8">
        <v>2</v>
      </c>
      <c r="F56" s="8">
        <f>IF(('[2]Показатели Е и О'!BN16+'[2]Показатели Е и О'!BO16+'[2]Показатели Е и О'!BP16+'[2]Показатели Е и О'!BT16)&gt;0,$G$99,IF('[2]Показатели Е и О'!BX16&lt;1,LOOKUP(D56,$G$98:$H$98,$G$99:$H$99),LOOKUP(D56,$G$98:$I$98,$G$99:$I$99)))</f>
        <v>2</v>
      </c>
    </row>
    <row r="57" spans="1:8" x14ac:dyDescent="0.2">
      <c r="A57" s="16">
        <v>55</v>
      </c>
      <c r="B57" s="12" t="s">
        <v>124</v>
      </c>
      <c r="C57" s="9">
        <f>('[1]Показатели Е и О'!$I$4*'[1]Показатели Е и О'!I7+'[1]Показатели Е и О'!$Q$4*'[1]Показатели Е и О'!Q7+'[1]Показатели Е и О'!$Y$4*'[1]Показатели Е и О'!Y7+'[1]Показатели Е и О'!$AH$4*'[1]Показатели Е и О'!AH7+'[1]Показатели Е и О'!$AQ$4*'[1]Показатели Е и О'!AQ7+'[1]Показатели Е и О'!$AZ$4*'[1]Показатели Е и О'!AZ7+'[1]Показатели Е и О'!$BJ$4*'[1]Показатели Е и О'!BJ7)*'[1]Показатели Е и О'!BV7</f>
        <v>78.467152733388673</v>
      </c>
      <c r="D57" s="9">
        <f>('[2]Показатели Е и О'!$I$4*'[2]Показатели Е и О'!I7+'[2]Показатели Е и О'!$Q$4*'[2]Показатели Е и О'!Q7+'[2]Показатели Е и О'!$Y$4*'[2]Показатели Е и О'!Y7+'[2]Показатели Е и О'!$AH$4*'[2]Показатели Е и О'!AH7+'[2]Показатели Е и О'!$AQ$4*'[2]Показатели Е и О'!AQ7+'[2]Показатели Е и О'!$AZ$4*'[2]Показатели Е и О'!AZ7+'[2]Показатели Е и О'!$BJ$4*'[2]Показатели Е и О'!BJ7)*'[2]Показатели Е и О'!BW7</f>
        <v>78.467152733388673</v>
      </c>
      <c r="E57" s="8">
        <v>2</v>
      </c>
      <c r="F57" s="8">
        <f>IF(('[2]Показатели Е и О'!BN7+'[2]Показатели Е и О'!BO7+'[2]Показатели Е и О'!BP7+'[2]Показатели Е и О'!BT7)&gt;0,$G$99,IF('[2]Показатели Е и О'!BX7&lt;1,LOOKUP(D57,$G$98:$H$98,$G$99:$H$99),LOOKUP(D57,$G$98:$I$98,$G$99:$I$99)))</f>
        <v>2</v>
      </c>
    </row>
    <row r="58" spans="1:8" x14ac:dyDescent="0.2">
      <c r="A58" s="16">
        <v>56</v>
      </c>
      <c r="B58" s="27" t="s">
        <v>64</v>
      </c>
      <c r="C58" s="9">
        <f>('[1]Показатели Е и О'!$I$4*'[1]Показатели Е и О'!I70+'[1]Показатели Е и О'!$Q$4*'[1]Показатели Е и О'!Q70+'[1]Показатели Е и О'!$Y$4*'[1]Показатели Е и О'!Y70+'[1]Показатели Е и О'!$AH$4*'[1]Показатели Е и О'!AH70+'[1]Показатели Е и О'!$AQ$4*'[1]Показатели Е и О'!AQ70+'[1]Показатели Е и О'!$AZ$4*'[1]Показатели Е и О'!AZ70+'[1]Показатели Е и О'!$BJ$4*'[1]Показатели Е и О'!BJ70)*'[1]Показатели Е и О'!BV70</f>
        <v>78.435633969991144</v>
      </c>
      <c r="D58" s="9">
        <f>('[2]Показатели Е и О'!$I$4*'[2]Показатели Е и О'!I70+'[2]Показатели Е и О'!$Q$4*'[2]Показатели Е и О'!Q70+'[2]Показатели Е и О'!$Y$4*'[2]Показатели Е и О'!Y70+'[2]Показатели Е и О'!$AH$4*'[2]Показатели Е и О'!AH70+'[2]Показатели Е и О'!$AQ$4*'[2]Показатели Е и О'!AQ70+'[2]Показатели Е и О'!$AZ$4*'[2]Показатели Е и О'!AZ70+'[2]Показатели Е и О'!$BJ$4*'[2]Показатели Е и О'!BJ70)*'[2]Показатели Е и О'!BW70</f>
        <v>78.435633969991144</v>
      </c>
      <c r="E58" s="8">
        <v>2</v>
      </c>
      <c r="F58" s="8">
        <f>IF(('[2]Показатели Е и О'!BN70+'[2]Показатели Е и О'!BO70+'[2]Показатели Е и О'!BP70+'[2]Показатели Е и О'!BT70)&gt;0,$G$99,IF('[2]Показатели Е и О'!BX70&lt;1,LOOKUP(D58,$G$98:$H$98,$G$99:$H$99),LOOKUP(D58,$G$98:$I$98,$G$99:$I$99)))</f>
        <v>2</v>
      </c>
    </row>
    <row r="59" spans="1:8" x14ac:dyDescent="0.2">
      <c r="A59" s="16">
        <v>57</v>
      </c>
      <c r="B59" s="12" t="s">
        <v>17</v>
      </c>
      <c r="C59" s="9">
        <f>('[1]Показатели Е и О'!$I$4*'[1]Показатели Е и О'!I24+'[1]Показатели Е и О'!$Q$4*'[1]Показатели Е и О'!Q24+'[1]Показатели Е и О'!$Y$4*'[1]Показатели Е и О'!Y24+'[1]Показатели Е и О'!$AH$4*'[1]Показатели Е и О'!AH24+'[1]Показатели Е и О'!$AQ$4*'[1]Показатели Е и О'!AQ24+'[1]Показатели Е и О'!$AZ$4*'[1]Показатели Е и О'!AZ24+'[1]Показатели Е и О'!$BJ$4*'[1]Показатели Е и О'!BJ24)*'[1]Показатели Е и О'!BV24</f>
        <v>78.229632459983506</v>
      </c>
      <c r="D59" s="9">
        <f>('[2]Показатели Е и О'!$I$4*'[2]Показатели Е и О'!I24+'[2]Показатели Е и О'!$Q$4*'[2]Показатели Е и О'!Q24+'[2]Показатели Е и О'!$Y$4*'[2]Показатели Е и О'!Y24+'[2]Показатели Е и О'!$AH$4*'[2]Показатели Е и О'!AH24+'[2]Показатели Е и О'!$AQ$4*'[2]Показатели Е и О'!AQ24+'[2]Показатели Е и О'!$AZ$4*'[2]Показатели Е и О'!AZ24+'[2]Показатели Е и О'!$BJ$4*'[2]Показатели Е и О'!BJ24)*'[2]Показатели Е и О'!BW24</f>
        <v>78.229632459983506</v>
      </c>
      <c r="E59" s="8">
        <v>2</v>
      </c>
      <c r="F59" s="8">
        <f>IF(('[2]Показатели Е и О'!BN24+'[2]Показатели Е и О'!BO24+'[2]Показатели Е и О'!BP24+'[2]Показатели Е и О'!BT24)&gt;0,$G$99,IF('[2]Показатели Е и О'!BX24&lt;1,LOOKUP(D59,$G$98:$H$98,$G$99:$H$99),LOOKUP(D59,$G$98:$I$98,$G$99:$I$99)))</f>
        <v>2</v>
      </c>
    </row>
    <row r="60" spans="1:8" x14ac:dyDescent="0.2">
      <c r="A60" s="16">
        <v>58</v>
      </c>
      <c r="B60" s="12" t="s">
        <v>93</v>
      </c>
      <c r="C60" s="9">
        <f>('[1]Показатели Е и О'!$I$4*'[1]Показатели Е и О'!I90+'[1]Показатели Е и О'!$Q$4*'[1]Показатели Е и О'!Q90+'[1]Показатели Е и О'!$Y$4*'[1]Показатели Е и О'!Y90+'[1]Показатели Е и О'!$AH$4*'[1]Показатели Е и О'!AH90+'[1]Показатели Е и О'!$AQ$4*'[1]Показатели Е и О'!AQ90+'[1]Показатели Е и О'!$AZ$4*'[1]Показатели Е и О'!AZ90+'[1]Показатели Е и О'!$BJ$4*'[1]Показатели Е и О'!BJ90)*'[1]Показатели Е и О'!BV90</f>
        <v>77.780043036661638</v>
      </c>
      <c r="D60" s="9">
        <f>('[2]Показатели Е и О'!$I$4*'[2]Показатели Е и О'!I90+'[2]Показатели Е и О'!$Q$4*'[2]Показатели Е и О'!Q90+'[2]Показатели Е и О'!$Y$4*'[2]Показатели Е и О'!Y90+'[2]Показатели Е и О'!$AH$4*'[2]Показатели Е и О'!AH90+'[2]Показатели Е и О'!$AQ$4*'[2]Показатели Е и О'!AQ90+'[2]Показатели Е и О'!$AZ$4*'[2]Показатели Е и О'!AZ90+'[2]Показатели Е и О'!$BJ$4*'[2]Показатели Е и О'!BJ90)*'[2]Показатели Е и О'!BW90</f>
        <v>77.780043036661638</v>
      </c>
      <c r="E60" s="8">
        <v>2</v>
      </c>
      <c r="F60" s="8">
        <f>IF(('[2]Показатели Е и О'!BN90+'[2]Показатели Е и О'!BO90+'[2]Показатели Е и О'!BP90+'[2]Показатели Е и О'!BT90)&gt;0,$G$99,IF('[2]Показатели Е и О'!BX90&lt;1,LOOKUP(D60,$G$98:$H$98,$G$99:$H$99),LOOKUP(D60,$G$98:$I$98,$G$99:$I$99)))</f>
        <v>2</v>
      </c>
    </row>
    <row r="61" spans="1:8" x14ac:dyDescent="0.2">
      <c r="A61" s="16">
        <v>59</v>
      </c>
      <c r="B61" s="12" t="s">
        <v>63</v>
      </c>
      <c r="C61" s="9">
        <f>('[1]Показатели Е и О'!$I$4*'[1]Показатели Е и О'!I94+'[1]Показатели Е и О'!$Q$4*'[1]Показатели Е и О'!Q94+'[1]Показатели Е и О'!$Y$4*'[1]Показатели Е и О'!Y94+'[1]Показатели Е и О'!$AH$4*'[1]Показатели Е и О'!AH94+'[1]Показатели Е и О'!$AQ$4*'[1]Показатели Е и О'!AQ94+'[1]Показатели Е и О'!$AZ$4*'[1]Показатели Е и О'!AZ94+'[1]Показатели Е и О'!$BJ$4*'[1]Показатели Е и О'!BJ94)*'[1]Показатели Е и О'!BV94</f>
        <v>77.687633075932354</v>
      </c>
      <c r="D61" s="9">
        <f>('[2]Показатели Е и О'!$I$4*'[2]Показатели Е и О'!I94+'[2]Показатели Е и О'!$Q$4*'[2]Показатели Е и О'!Q94+'[2]Показатели Е и О'!$Y$4*'[2]Показатели Е и О'!Y94+'[2]Показатели Е и О'!$AH$4*'[2]Показатели Е и О'!AH94+'[2]Показатели Е и О'!$AQ$4*'[2]Показатели Е и О'!AQ94+'[2]Показатели Е и О'!$AZ$4*'[2]Показатели Е и О'!AZ94+'[2]Показатели Е и О'!$BJ$4*'[2]Показатели Е и О'!BJ94)*'[2]Показатели Е и О'!BW94</f>
        <v>77.687633075932354</v>
      </c>
      <c r="E61" s="8">
        <v>2</v>
      </c>
      <c r="F61" s="8">
        <f>IF(('[2]Показатели Е и О'!BN94+'[2]Показатели Е и О'!BO94+'[2]Показатели Е и О'!BP94+'[2]Показатели Е и О'!BT94)&gt;0,$G$99,IF('[2]Показатели Е и О'!BX94&lt;1,LOOKUP(D61,$G$98:$H$98,$G$99:$H$99),LOOKUP(D61,$G$98:$I$98,$G$99:$I$99)))</f>
        <v>2</v>
      </c>
    </row>
    <row r="62" spans="1:8" x14ac:dyDescent="0.2">
      <c r="A62" s="16">
        <v>60</v>
      </c>
      <c r="B62" s="12" t="s">
        <v>80</v>
      </c>
      <c r="C62" s="9">
        <f>('[1]Показатели Е и О'!$I$4*'[1]Показатели Е и О'!I65+'[1]Показатели Е и О'!$Q$4*'[1]Показатели Е и О'!Q65+'[1]Показатели Е и О'!$Y$4*'[1]Показатели Е и О'!Y65+'[1]Показатели Е и О'!$AH$4*'[1]Показатели Е и О'!AH65+'[1]Показатели Е и О'!$AQ$4*'[1]Показатели Е и О'!AQ65+'[1]Показатели Е и О'!$AZ$4*'[1]Показатели Е и О'!AZ65+'[1]Показатели Е и О'!$BJ$4*'[1]Показатели Е и О'!BJ65)*'[1]Показатели Е и О'!BV65</f>
        <v>77.323964227659857</v>
      </c>
      <c r="D62" s="9">
        <f>('[2]Показатели Е и О'!$I$4*'[2]Показатели Е и О'!I65+'[2]Показатели Е и О'!$Q$4*'[2]Показатели Е и О'!Q65+'[2]Показатели Е и О'!$Y$4*'[2]Показатели Е и О'!Y65+'[2]Показатели Е и О'!$AH$4*'[2]Показатели Е и О'!AH65+'[2]Показатели Е и О'!$AQ$4*'[2]Показатели Е и О'!AQ65+'[2]Показатели Е и О'!$AZ$4*'[2]Показатели Е и О'!AZ65+'[2]Показатели Е и О'!$BJ$4*'[2]Показатели Е и О'!BJ65)*'[2]Показатели Е и О'!BW65</f>
        <v>77.323964227659857</v>
      </c>
      <c r="E62" s="8">
        <v>2</v>
      </c>
      <c r="F62" s="8">
        <f>IF(('[2]Показатели Е и О'!BN65+'[2]Показатели Е и О'!BO65+'[2]Показатели Е и О'!BP65+'[2]Показатели Е и О'!BT65)&gt;0,$G$99,IF('[2]Показатели Е и О'!BX65&lt;1,LOOKUP(D62,$G$98:$H$98,$G$99:$H$99),LOOKUP(D62,$G$98:$I$98,$G$99:$I$99)))</f>
        <v>2</v>
      </c>
      <c r="G62" s="22" t="s">
        <v>109</v>
      </c>
      <c r="H62" s="23">
        <f>H54/H65</f>
        <v>0.78346564705789123</v>
      </c>
    </row>
    <row r="63" spans="1:8" x14ac:dyDescent="0.2">
      <c r="A63" s="16">
        <v>61</v>
      </c>
      <c r="B63" s="12" t="s">
        <v>112</v>
      </c>
      <c r="C63" s="9">
        <f>('[1]Показатели Е и О'!$I$4*'[1]Показатели Е и О'!I36+'[1]Показатели Е и О'!$Q$4*'[1]Показатели Е и О'!Q36+'[1]Показатели Е и О'!$Y$4*'[1]Показатели Е и О'!Y36+'[1]Показатели Е и О'!$AH$4*'[1]Показатели Е и О'!AH36+'[1]Показатели Е и О'!$AQ$4*'[1]Показатели Е и О'!AQ36+'[1]Показатели Е и О'!$AZ$4*'[1]Показатели Е и О'!AZ36+'[1]Показатели Е и О'!$BJ$4*'[1]Показатели Е и О'!BJ36)*'[1]Показатели Е и О'!BV36</f>
        <v>76.398685974783888</v>
      </c>
      <c r="D63" s="9">
        <f>('[2]Показатели Е и О'!$I$4*'[2]Показатели Е и О'!I36+'[2]Показатели Е и О'!$Q$4*'[2]Показатели Е и О'!Q36+'[2]Показатели Е и О'!$Y$4*'[2]Показатели Е и О'!Y36+'[2]Показатели Е и О'!$AH$4*'[2]Показатели Е и О'!AH36+'[2]Показатели Е и О'!$AQ$4*'[2]Показатели Е и О'!AQ36+'[2]Показатели Е и О'!$AZ$4*'[2]Показатели Е и О'!AZ36+'[2]Показатели Е и О'!$BJ$4*'[2]Показатели Е и О'!BJ36)*'[2]Показатели Е и О'!BW36</f>
        <v>76.398685974783888</v>
      </c>
      <c r="E63" s="8">
        <v>2</v>
      </c>
      <c r="F63" s="8">
        <f>IF(('[2]Показатели Е и О'!BN36+'[2]Показатели Е и О'!BO36+'[2]Показатели Е и О'!BP36+'[2]Показатели Е и О'!BT36)&gt;0,$G$99,IF('[2]Показатели Е и О'!BX36&lt;1,LOOKUP(D63,$G$98:$H$98,$G$99:$H$99),LOOKUP(D63,$G$98:$I$98,$G$99:$I$99)))</f>
        <v>2</v>
      </c>
    </row>
    <row r="64" spans="1:8" x14ac:dyDescent="0.2">
      <c r="A64" s="16">
        <v>62</v>
      </c>
      <c r="B64" s="27" t="s">
        <v>94</v>
      </c>
      <c r="C64" s="9">
        <f>('[1]Показатели Е и О'!$I$4*'[1]Показатели Е и О'!I89+'[1]Показатели Е и О'!$Q$4*'[1]Показатели Е и О'!Q89+'[1]Показатели Е и О'!$Y$4*'[1]Показатели Е и О'!Y89+'[1]Показатели Е и О'!$AH$4*'[1]Показатели Е и О'!AH89+'[1]Показатели Е и О'!$AQ$4*'[1]Показатели Е и О'!AQ89+'[1]Показатели Е и О'!$AZ$4*'[1]Показатели Е и О'!AZ89+'[1]Показатели Е и О'!$BJ$4*'[1]Показатели Е и О'!BJ89)*'[1]Показатели Е и О'!BV89</f>
        <v>76.368079527172284</v>
      </c>
      <c r="D64" s="9">
        <f>('[2]Показатели Е и О'!$I$4*'[2]Показатели Е и О'!I89+'[2]Показатели Е и О'!$Q$4*'[2]Показатели Е и О'!Q89+'[2]Показатели Е и О'!$Y$4*'[2]Показатели Е и О'!Y89+'[2]Показатели Е и О'!$AH$4*'[2]Показатели Е и О'!AH89+'[2]Показатели Е и О'!$AQ$4*'[2]Показатели Е и О'!AQ89+'[2]Показатели Е и О'!$AZ$4*'[2]Показатели Е и О'!AZ89+'[2]Показатели Е и О'!$BJ$4*'[2]Показатели Е и О'!BJ89)*'[2]Показатели Е и О'!BW89</f>
        <v>76.368079527172284</v>
      </c>
      <c r="E64" s="8">
        <v>2</v>
      </c>
      <c r="F64" s="8">
        <f>IF(('[2]Показатели Е и О'!BN89+'[2]Показатели Е и О'!BO89+'[2]Показатели Е и О'!BP89+'[2]Показатели Е и О'!BT89)&gt;0,$G$99,IF('[2]Показатели Е и О'!BX89&lt;1,LOOKUP(D64,$G$98:$H$98,$G$99:$H$99),LOOKUP(D64,$G$98:$I$98,$G$99:$I$99)))</f>
        <v>2</v>
      </c>
    </row>
    <row r="65" spans="1:8" x14ac:dyDescent="0.2">
      <c r="A65" s="16">
        <v>63</v>
      </c>
      <c r="B65" s="12" t="s">
        <v>67</v>
      </c>
      <c r="C65" s="9">
        <f>('[1]Показатели Е и О'!$I$4*'[1]Показатели Е и О'!I92+'[1]Показатели Е и О'!$Q$4*'[1]Показатели Е и О'!Q92+'[1]Показатели Е и О'!$Y$4*'[1]Показатели Е и О'!Y92+'[1]Показатели Е и О'!$AH$4*'[1]Показатели Е и О'!AH92+'[1]Показатели Е и О'!$AQ$4*'[1]Показатели Е и О'!AQ92+'[1]Показатели Е и О'!$AZ$4*'[1]Показатели Е и О'!AZ92+'[1]Показатели Е и О'!$BJ$4*'[1]Показатели Е и О'!BJ92)*'[1]Показатели Е и О'!BV92</f>
        <v>76.113505577768805</v>
      </c>
      <c r="D65" s="9">
        <f>('[2]Показатели Е и О'!$I$4*'[2]Показатели Е и О'!I92+'[2]Показатели Е и О'!$Q$4*'[2]Показатели Е и О'!Q92+'[2]Показатели Е и О'!$Y$4*'[2]Показатели Е и О'!Y92+'[2]Показатели Е и О'!$AH$4*'[2]Показатели Е и О'!AH92+'[2]Показатели Е и О'!$AQ$4*'[2]Показатели Е и О'!AQ92+'[2]Показатели Е и О'!$AZ$4*'[2]Показатели Е и О'!AZ92+'[2]Показатели Е и О'!$BJ$4*'[2]Показатели Е и О'!BJ92)*'[2]Показатели Е и О'!BW92</f>
        <v>72.307830298880361</v>
      </c>
      <c r="E65" s="8">
        <v>2</v>
      </c>
      <c r="F65" s="8">
        <f>IF(('[2]Показатели Е и О'!BN92+'[2]Показатели Е и О'!BO92+'[2]Показатели Е и О'!BP92+'[2]Показатели Е и О'!BT92)&gt;0,$G$99,IF('[2]Показатели Е и О'!BX92&lt;1,LOOKUP(D65,$G$98:$H$98,$G$99:$H$99),LOOKUP(D65,$G$98:$I$98,$G$99:$I$99)))</f>
        <v>2</v>
      </c>
      <c r="G65" s="22" t="s">
        <v>83</v>
      </c>
      <c r="H65" s="23">
        <f>AVERAGE(D3:D26)</f>
        <v>83.742453314207992</v>
      </c>
    </row>
    <row r="66" spans="1:8" x14ac:dyDescent="0.2">
      <c r="A66" s="16">
        <v>64</v>
      </c>
      <c r="B66" s="12" t="s">
        <v>51</v>
      </c>
      <c r="C66" s="9">
        <f>('[1]Показатели Е и О'!$I$4*'[1]Показатели Е и О'!I12+'[1]Показатели Е и О'!$Q$4*'[1]Показатели Е и О'!Q12+'[1]Показатели Е и О'!$Y$4*'[1]Показатели Е и О'!Y12+'[1]Показатели Е и О'!$AH$4*'[1]Показатели Е и О'!AH12+'[1]Показатели Е и О'!$AQ$4*'[1]Показатели Е и О'!AQ12+'[1]Показатели Е и О'!$AZ$4*'[1]Показатели Е и О'!AZ12+'[1]Показатели Е и О'!$BJ$4*'[1]Показатели Е и О'!BJ12)*'[1]Показатели Е и О'!BV12</f>
        <v>75.916474557959859</v>
      </c>
      <c r="D66" s="9">
        <f>('[2]Показатели Е и О'!$I$4*'[2]Показатели Е и О'!I12+'[2]Показатели Е и О'!$Q$4*'[2]Показатели Е и О'!Q12+'[2]Показатели Е и О'!$Y$4*'[2]Показатели Е и О'!Y12+'[2]Показатели Е и О'!$AH$4*'[2]Показатели Е и О'!AH12+'[2]Показатели Е и О'!$AQ$4*'[2]Показатели Е и О'!AQ12+'[2]Показатели Е и О'!$AZ$4*'[2]Показатели Е и О'!AZ12+'[2]Показатели Е и О'!$BJ$4*'[2]Показатели Е и О'!BJ12)*'[2]Показатели Е и О'!BW12</f>
        <v>75.916474557959859</v>
      </c>
      <c r="E66" s="8">
        <v>2</v>
      </c>
      <c r="F66" s="8">
        <f>IF(('[2]Показатели Е и О'!BN12+'[2]Показатели Е и О'!BO12+'[2]Показатели Е и О'!BP12+'[2]Показатели Е и О'!BT12)&gt;0,$G$99,IF('[2]Показатели Е и О'!BX12&lt;1,LOOKUP(D66,$G$98:$H$98,$G$99:$H$99),LOOKUP(D66,$G$98:$I$98,$G$99:$I$99)))</f>
        <v>2</v>
      </c>
    </row>
    <row r="67" spans="1:8" x14ac:dyDescent="0.2">
      <c r="A67" s="16">
        <v>65</v>
      </c>
      <c r="B67" s="12" t="s">
        <v>121</v>
      </c>
      <c r="C67" s="9">
        <f>('[1]Показатели Е и О'!$I$4*'[1]Показатели Е и О'!I42+'[1]Показатели Е и О'!$Q$4*'[1]Показатели Е и О'!Q42+'[1]Показатели Е и О'!$Y$4*'[1]Показатели Е и О'!Y42+'[1]Показатели Е и О'!$AH$4*'[1]Показатели Е и О'!AH42+'[1]Показатели Е и О'!$AQ$4*'[1]Показатели Е и О'!AQ42+'[1]Показатели Е и О'!$AZ$4*'[1]Показатели Е и О'!AZ42+'[1]Показатели Е и О'!$BJ$4*'[1]Показатели Е и О'!BJ42)*'[1]Показатели Е и О'!BV42</f>
        <v>74.956861300626727</v>
      </c>
      <c r="D67" s="9">
        <f>('[2]Показатели Е и О'!$I$4*'[2]Показатели Е и О'!I42+'[2]Показатели Е и О'!$Q$4*'[2]Показатели Е и О'!Q42+'[2]Показатели Е и О'!$Y$4*'[2]Показатели Е и О'!Y42+'[2]Показатели Е и О'!$AH$4*'[2]Показатели Е и О'!AH42+'[2]Показатели Е и О'!$AQ$4*'[2]Показатели Е и О'!AQ42+'[2]Показатели Е и О'!$AZ$4*'[2]Показатели Е и О'!AZ42+'[2]Показатели Е и О'!$BJ$4*'[2]Показатели Е и О'!BJ42)*'[2]Показатели Е и О'!BW42</f>
        <v>74.956861300626727</v>
      </c>
      <c r="E67" s="8">
        <v>2</v>
      </c>
      <c r="F67" s="8">
        <f>IF(('[2]Показатели Е и О'!BN42+'[2]Показатели Е и О'!BO42+'[2]Показатели Е и О'!BP42+'[2]Показатели Е и О'!BT42)&gt;0,$G$99,IF('[2]Показатели Е и О'!BX42&lt;1,LOOKUP(D67,$G$98:$H$98,$G$99:$H$99),LOOKUP(D67,$G$98:$I$98,$G$99:$I$99)))</f>
        <v>2</v>
      </c>
    </row>
    <row r="68" spans="1:8" x14ac:dyDescent="0.2">
      <c r="A68" s="16">
        <v>66</v>
      </c>
      <c r="B68" s="12" t="s">
        <v>127</v>
      </c>
      <c r="C68" s="9">
        <f>('[1]Показатели Е и О'!$I$4*'[1]Показатели Е и О'!I50+'[1]Показатели Е и О'!$Q$4*'[1]Показатели Е и О'!Q50+'[1]Показатели Е и О'!$Y$4*'[1]Показатели Е и О'!Y50+'[1]Показатели Е и О'!$AH$4*'[1]Показатели Е и О'!AH50+'[1]Показатели Е и О'!$AQ$4*'[1]Показатели Е и О'!AQ50+'[1]Показатели Е и О'!$AZ$4*'[1]Показатели Е и О'!AZ50+'[1]Показатели Е и О'!$BJ$4*'[1]Показатели Е и О'!BJ50)*'[1]Показатели Е и О'!BV50</f>
        <v>74.337585086760086</v>
      </c>
      <c r="D68" s="9">
        <f>('[2]Показатели Е и О'!$I$4*'[2]Показатели Е и О'!I50+'[2]Показатели Е и О'!$Q$4*'[2]Показатели Е и О'!Q50+'[2]Показатели Е и О'!$Y$4*'[2]Показатели Е и О'!Y50+'[2]Показатели Е и О'!$AH$4*'[2]Показатели Е и О'!AH50+'[2]Показатели Е и О'!$AQ$4*'[2]Показатели Е и О'!AQ50+'[2]Показатели Е и О'!$AZ$4*'[2]Показатели Е и О'!AZ50+'[2]Показатели Е и О'!$BJ$4*'[2]Показатели Е и О'!BJ50)*'[2]Показатели Е и О'!BW50</f>
        <v>74.337585086760086</v>
      </c>
      <c r="E68" s="8">
        <v>2</v>
      </c>
      <c r="F68" s="8">
        <f>IF(('[2]Показатели Е и О'!BN50+'[2]Показатели Е и О'!BO50+'[2]Показатели Е и О'!BP50+'[2]Показатели Е и О'!BT50)&gt;0,$G$99,IF('[2]Показатели Е и О'!BX50&lt;1,LOOKUP(D68,$G$98:$H$98,$G$99:$H$99),LOOKUP(D68,$G$98:$I$98,$G$99:$I$99)))</f>
        <v>2</v>
      </c>
    </row>
    <row r="69" spans="1:8" x14ac:dyDescent="0.2">
      <c r="A69" s="16">
        <v>67</v>
      </c>
      <c r="B69" s="12" t="s">
        <v>99</v>
      </c>
      <c r="C69" s="9">
        <f>('[1]Показатели Е и О'!$I$4*'[1]Показатели Е и О'!I77+'[1]Показатели Е и О'!$Q$4*'[1]Показатели Е и О'!Q77+'[1]Показатели Е и О'!$Y$4*'[1]Показатели Е и О'!Y77+'[1]Показатели Е и О'!$AH$4*'[1]Показатели Е и О'!AH77+'[1]Показатели Е и О'!$AQ$4*'[1]Показатели Е и О'!AQ77+'[1]Показатели Е и О'!$AZ$4*'[1]Показатели Е и О'!AZ77+'[1]Показатели Е и О'!$BJ$4*'[1]Показатели Е и О'!BJ77)*'[1]Показатели Е и О'!BV77</f>
        <v>72.859453158216638</v>
      </c>
      <c r="D69" s="9">
        <f>('[2]Показатели Е и О'!$I$4*'[2]Показатели Е и О'!I77+'[2]Показатели Е и О'!$Q$4*'[2]Показатели Е и О'!Q77+'[2]Показатели Е и О'!$Y$4*'[2]Показатели Е и О'!Y77+'[2]Показатели Е и О'!$AH$4*'[2]Показатели Е и О'!AH77+'[2]Показатели Е и О'!$AQ$4*'[2]Показатели Е и О'!AQ77+'[2]Показатели Е и О'!$AZ$4*'[2]Показатели Е и О'!AZ77+'[2]Показатели Е и О'!$BJ$4*'[2]Показатели Е и О'!BJ77)*'[2]Показатели Е и О'!BW77</f>
        <v>72.859453158216638</v>
      </c>
      <c r="E69" s="8">
        <v>2</v>
      </c>
      <c r="F69" s="8">
        <f>IF(('[2]Показатели Е и О'!BN77+'[2]Показатели Е и О'!BO77+'[2]Показатели Е и О'!BP77+'[2]Показатели Е и О'!BT77)&gt;0,$G$99,IF('[2]Показатели Е и О'!BX77&lt;1,LOOKUP(D69,$G$98:$H$98,$G$99:$H$99),LOOKUP(D69,$G$98:$I$98,$G$99:$I$99)))</f>
        <v>2</v>
      </c>
    </row>
    <row r="70" spans="1:8" x14ac:dyDescent="0.2">
      <c r="A70" s="16">
        <v>68</v>
      </c>
      <c r="B70" s="27" t="s">
        <v>48</v>
      </c>
      <c r="C70" s="9">
        <f>('[1]Показатели Е и О'!$I$4*'[1]Показатели Е и О'!I34+'[1]Показатели Е и О'!$Q$4*'[1]Показатели Е и О'!Q34+'[1]Показатели Е и О'!$Y$4*'[1]Показатели Е и О'!Y34+'[1]Показатели Е и О'!$AH$4*'[1]Показатели Е и О'!AH34+'[1]Показатели Е и О'!$AQ$4*'[1]Показатели Е и О'!AQ34+'[1]Показатели Е и О'!$AZ$4*'[1]Показатели Е и О'!AZ34+'[1]Показатели Е и О'!$BJ$4*'[1]Показатели Е и О'!BJ34)*'[1]Показатели Е и О'!BV34</f>
        <v>72.586328969541768</v>
      </c>
      <c r="D70" s="9">
        <f>('[2]Показатели Е и О'!$I$4*'[2]Показатели Е и О'!I34+'[2]Показатели Е и О'!$Q$4*'[2]Показатели Е и О'!Q34+'[2]Показатели Е и О'!$Y$4*'[2]Показатели Е и О'!Y34+'[2]Показатели Е и О'!$AH$4*'[2]Показатели Е и О'!AH34+'[2]Показатели Е и О'!$AQ$4*'[2]Показатели Е и О'!AQ34+'[2]Показатели Е и О'!$AZ$4*'[2]Показатели Е и О'!AZ34+'[2]Показатели Е и О'!$BJ$4*'[2]Показатели Е и О'!BJ34)*'[2]Показатели Е и О'!BW34</f>
        <v>68.765995865881678</v>
      </c>
      <c r="E70" s="8">
        <v>2</v>
      </c>
      <c r="F70" s="8">
        <f>IF(('[2]Показатели Е и О'!BN34+'[2]Показатели Е и О'!BO34+'[2]Показатели Е и О'!BP34+'[2]Показатели Е и О'!BT34)&gt;0,$G$99,IF('[2]Показатели Е и О'!BX34&lt;1,LOOKUP(D70,$G$98:$H$98,$G$99:$H$99),LOOKUP(D70,$G$98:$I$98,$G$99:$I$99)))</f>
        <v>3</v>
      </c>
    </row>
    <row r="71" spans="1:8" x14ac:dyDescent="0.2">
      <c r="A71" s="16">
        <v>69</v>
      </c>
      <c r="B71" s="12" t="s">
        <v>46</v>
      </c>
      <c r="C71" s="9">
        <f>('[1]Показатели Е и О'!$I$4*'[1]Показатели Е и О'!I17+'[1]Показатели Е и О'!$Q$4*'[1]Показатели Е и О'!Q17+'[1]Показатели Е и О'!$Y$4*'[1]Показатели Е и О'!Y17+'[1]Показатели Е и О'!$AH$4*'[1]Показатели Е и О'!AH17+'[1]Показатели Е и О'!$AQ$4*'[1]Показатели Е и О'!AQ17+'[1]Показатели Е и О'!$AZ$4*'[1]Показатели Е и О'!AZ17+'[1]Показатели Е и О'!$BJ$4*'[1]Показатели Е и О'!BJ17)*'[1]Показатели Е и О'!BV17</f>
        <v>72.335317080192326</v>
      </c>
      <c r="D71" s="9">
        <f>('[2]Показатели Е и О'!$I$4*'[2]Показатели Е и О'!I17+'[2]Показатели Е и О'!$Q$4*'[2]Показатели Е и О'!Q17+'[2]Показатели Е и О'!$Y$4*'[2]Показатели Е и О'!Y17+'[2]Показатели Е и О'!$AH$4*'[2]Показатели Е и О'!AH17+'[2]Показатели Е и О'!$AQ$4*'[2]Показатели Е и О'!AQ17+'[2]Показатели Е и О'!$AZ$4*'[2]Показатели Е и О'!AZ17+'[2]Показатели Е и О'!$BJ$4*'[2]Показатели Е и О'!BJ17)*'[2]Показатели Е и О'!BW17</f>
        <v>68.718551226182711</v>
      </c>
      <c r="E71" s="8">
        <v>2</v>
      </c>
      <c r="F71" s="8">
        <f>IF(('[2]Показатели Е и О'!BN17+'[2]Показатели Е и О'!BO17+'[2]Показатели Е и О'!BP17+'[2]Показатели Е и О'!BT17)&gt;0,$G$99,IF('[2]Показатели Е и О'!BX17&lt;1,LOOKUP(D71,$G$98:$H$98,$G$99:$H$99),LOOKUP(D71,$G$98:$I$98,$G$99:$I$99)))</f>
        <v>3</v>
      </c>
    </row>
    <row r="72" spans="1:8" x14ac:dyDescent="0.2">
      <c r="A72" s="16">
        <v>70</v>
      </c>
      <c r="B72" s="12" t="s">
        <v>114</v>
      </c>
      <c r="C72" s="9">
        <f>('[1]Показатели Е и О'!$I$4*'[1]Показатели Е и О'!I96+'[1]Показатели Е и О'!$Q$4*'[1]Показатели Е и О'!Q96+'[1]Показатели Е и О'!$Y$4*'[1]Показатели Е и О'!Y96+'[1]Показатели Е и О'!$AH$4*'[1]Показатели Е и О'!AH96+'[1]Показатели Е и О'!$AQ$4*'[1]Показатели Е и О'!AQ96+'[1]Показатели Е и О'!$AZ$4*'[1]Показатели Е и О'!AZ96+'[1]Показатели Е и О'!$BJ$4*'[1]Показатели Е и О'!BJ96)*'[1]Показатели Е и О'!BV96</f>
        <v>71.9935588274233</v>
      </c>
      <c r="D72" s="9">
        <f>('[2]Показатели Е и О'!$I$4*'[2]Показатели Е и О'!I96+'[2]Показатели Е и О'!$Q$4*'[2]Показатели Е и О'!Q96+'[2]Показатели Е и О'!$Y$4*'[2]Показатели Е и О'!Y96+'[2]Показатели Е и О'!$AH$4*'[2]Показатели Е и О'!AH96+'[2]Показатели Е и О'!$AQ$4*'[2]Показатели Е и О'!AQ96+'[2]Показатели Е и О'!$AZ$4*'[2]Показатели Е и О'!AZ96+'[2]Показатели Е и О'!$BJ$4*'[2]Показатели Е и О'!BJ96)*'[2]Показатели Е и О'!BW96</f>
        <v>71.9935588274233</v>
      </c>
      <c r="E72" s="8">
        <v>2</v>
      </c>
      <c r="F72" s="8">
        <f>IF(('[2]Показатели Е и О'!BN96+'[2]Показатели Е и О'!BO96+'[2]Показатели Е и О'!BP96+'[2]Показатели Е и О'!BT96)&gt;0,$G$99,IF('[2]Показатели Е и О'!BX96&lt;1,LOOKUP(D72,$G$98:$H$98,$G$99:$H$99),LOOKUP(D72,$G$98:$I$98,$G$99:$I$99)))</f>
        <v>2</v>
      </c>
    </row>
    <row r="73" spans="1:8" x14ac:dyDescent="0.2">
      <c r="A73" s="16">
        <v>71</v>
      </c>
      <c r="B73" s="26" t="s">
        <v>82</v>
      </c>
      <c r="C73" s="9">
        <f>('[1]Показатели Е и О'!$I$4*'[1]Показатели Е и О'!I68+'[1]Показатели Е и О'!$Q$4*'[1]Показатели Е и О'!Q68+'[1]Показатели Е и О'!$Y$4*'[1]Показатели Е и О'!Y68+'[1]Показатели Е и О'!$AH$4*'[1]Показатели Е и О'!AH68+'[1]Показатели Е и О'!$AQ$4*'[1]Показатели Е и О'!AQ68+'[1]Показатели Е и О'!$AZ$4*'[1]Показатели Е и О'!AZ68+'[1]Показатели Е и О'!$BJ$4*'[1]Показатели Е и О'!BJ68)*'[1]Показатели Е и О'!BV68</f>
        <v>79.533339550851508</v>
      </c>
      <c r="D73" s="9">
        <f>('[2]Показатели Е и О'!$I$4*'[2]Показатели Е и О'!I68+'[2]Показатели Е и О'!$Q$4*'[2]Показатели Е и О'!Q68+'[2]Показатели Е и О'!$Y$4*'[2]Показатели Е и О'!Y68+'[2]Показатели Е и О'!$AH$4*'[2]Показатели Е и О'!AH68+'[2]Показатели Е и О'!$AQ$4*'[2]Показатели Е и О'!AQ68+'[2]Показатели Е и О'!$AZ$4*'[2]Показатели Е и О'!AZ68+'[2]Показатели Е и О'!$BJ$4*'[2]Показатели Е и О'!BJ68)*'[2]Показатели Е и О'!BW68</f>
        <v>79.533339550851508</v>
      </c>
      <c r="E73" s="8">
        <v>3</v>
      </c>
      <c r="F73" s="8">
        <f>IF(('[2]Показатели Е и О'!BN68+'[2]Показатели Е и О'!BO68+'[2]Показатели Е и О'!BP68+'[2]Показатели Е и О'!BT68)&gt;0,$G$99,IF('[2]Показатели Е и О'!BX68&lt;1,LOOKUP(D73,$G$98:$H$98,$G$99:$H$99),LOOKUP(D73,$G$98:$I$98,$G$99:$I$99)))</f>
        <v>3</v>
      </c>
    </row>
    <row r="74" spans="1:8" s="24" customFormat="1" x14ac:dyDescent="0.2">
      <c r="A74" s="16">
        <v>72</v>
      </c>
      <c r="B74" s="26" t="s">
        <v>117</v>
      </c>
      <c r="C74" s="9">
        <f>('[1]Показатели Е и О'!$I$4*'[1]Показатели Е и О'!I62+'[1]Показатели Е и О'!$Q$4*'[1]Показатели Е и О'!Q62+'[1]Показатели Е и О'!$Y$4*'[1]Показатели Е и О'!Y62+'[1]Показатели Е и О'!$AH$4*'[1]Показатели Е и О'!AH62+'[1]Показатели Е и О'!$AQ$4*'[1]Показатели Е и О'!AQ62+'[1]Показатели Е и О'!$AZ$4*'[1]Показатели Е и О'!AZ62+'[1]Показатели Е и О'!$BJ$4*'[1]Показатели Е и О'!BJ62)*'[1]Показатели Е и О'!BV62</f>
        <v>79.217077257485641</v>
      </c>
      <c r="D74" s="9">
        <f>('[2]Показатели Е и О'!$I$4*'[2]Показатели Е и О'!I62+'[2]Показатели Е и О'!$Q$4*'[2]Показатели Е и О'!Q62+'[2]Показатели Е и О'!$Y$4*'[2]Показатели Е и О'!Y62+'[2]Показатели Е и О'!$AH$4*'[2]Показатели Е и О'!AH62+'[2]Показатели Е и О'!$AQ$4*'[2]Показатели Е и О'!AQ62+'[2]Показатели Е и О'!$AZ$4*'[2]Показатели Е и О'!AZ62+'[2]Показатели Е и О'!$BJ$4*'[2]Показатели Е и О'!BJ62)*'[2]Показатели Е и О'!BW62</f>
        <v>79.217077257485641</v>
      </c>
      <c r="E74" s="8">
        <v>3</v>
      </c>
      <c r="F74" s="8">
        <f>IF(('[2]Показатели Е и О'!BN62+'[2]Показатели Е и О'!BO62+'[2]Показатели Е и О'!BP62+'[2]Показатели Е и О'!BT62)&gt;0,$G$99,IF('[2]Показатели Е и О'!BX62&lt;1,LOOKUP(D74,$G$98:$H$98,$G$99:$H$99),LOOKUP(D74,$G$98:$I$98,$G$99:$I$99)))</f>
        <v>3</v>
      </c>
    </row>
    <row r="75" spans="1:8" x14ac:dyDescent="0.2">
      <c r="A75" s="16">
        <v>73</v>
      </c>
      <c r="B75" s="26" t="s">
        <v>104</v>
      </c>
      <c r="C75" s="9">
        <f>('[1]Показатели Е и О'!$I$4*'[1]Показатели Е и О'!I27+'[1]Показатели Е и О'!$Q$4*'[1]Показатели Е и О'!Q27+'[1]Показатели Е и О'!$Y$4*'[1]Показатели Е и О'!Y27+'[1]Показатели Е и О'!$AH$4*'[1]Показатели Е и О'!AH27+'[1]Показатели Е и О'!$AQ$4*'[1]Показатели Е и О'!AQ27+'[1]Показатели Е и О'!$AZ$4*'[1]Показатели Е и О'!AZ27+'[1]Показатели Е и О'!$BJ$4*'[1]Показатели Е и О'!BJ27)*'[1]Показатели Е и О'!BV27</f>
        <v>78.091755365556253</v>
      </c>
      <c r="D75" s="9">
        <f>('[2]Показатели Е и О'!$I$4*'[2]Показатели Е и О'!I27+'[2]Показатели Е и О'!$Q$4*'[2]Показатели Е и О'!Q27+'[2]Показатели Е и О'!$Y$4*'[2]Показатели Е и О'!Y27+'[2]Показатели Е и О'!$AH$4*'[2]Показатели Е и О'!AH27+'[2]Показатели Е и О'!$AQ$4*'[2]Показатели Е и О'!AQ27+'[2]Показатели Е и О'!$AZ$4*'[2]Показатели Е и О'!AZ27+'[2]Показатели Е и О'!$BJ$4*'[2]Показатели Е и О'!BJ27)*'[2]Показатели Е и О'!BW27</f>
        <v>73.981662977895397</v>
      </c>
      <c r="E75" s="8">
        <v>3</v>
      </c>
      <c r="F75" s="8">
        <f>IF(('[2]Показатели Е и О'!BN27+'[2]Показатели Е и О'!BO27+'[2]Показатели Е и О'!BP27+'[2]Показатели Е и О'!BT27)&gt;0,$G$99,IF('[2]Показатели Е и О'!BX27&lt;1,LOOKUP(D75,$G$98:$H$98,$G$99:$H$99),LOOKUP(D75,$G$98:$I$98,$G$99:$I$99)))</f>
        <v>3</v>
      </c>
    </row>
    <row r="76" spans="1:8" x14ac:dyDescent="0.2">
      <c r="A76" s="16">
        <v>74</v>
      </c>
      <c r="B76" s="26" t="s">
        <v>91</v>
      </c>
      <c r="C76" s="9">
        <f>('[1]Показатели Е и О'!$I$4*'[1]Показатели Е и О'!I47+'[1]Показатели Е и О'!$Q$4*'[1]Показатели Е и О'!Q47+'[1]Показатели Е и О'!$Y$4*'[1]Показатели Е и О'!Y47+'[1]Показатели Е и О'!$AH$4*'[1]Показатели Е и О'!AH47+'[1]Показатели Е и О'!$AQ$4*'[1]Показатели Е и О'!AQ47+'[1]Показатели Е и О'!$AZ$4*'[1]Показатели Е и О'!AZ47+'[1]Показатели Е и О'!$BJ$4*'[1]Показатели Е и О'!BJ47)*'[1]Показатели Е и О'!BV47</f>
        <v>73.493401317087077</v>
      </c>
      <c r="D76" s="9">
        <f>('[2]Показатели Е и О'!$I$4*'[2]Показатели Е и О'!I47+'[2]Показатели Е и О'!$Q$4*'[2]Показатели Е и О'!Q47+'[2]Показатели Е и О'!$Y$4*'[2]Показатели Е и О'!Y47+'[2]Показатели Е и О'!$AH$4*'[2]Показатели Е и О'!AH47+'[2]Показатели Е и О'!$AQ$4*'[2]Показатели Е и О'!AQ47+'[2]Показатели Е и О'!$AZ$4*'[2]Показатели Е и О'!AZ47+'[2]Показатели Е и О'!$BJ$4*'[2]Показатели Е и О'!BJ47)*'[2]Показатели Е и О'!BW47</f>
        <v>73.493401317087077</v>
      </c>
      <c r="E76" s="8">
        <v>3</v>
      </c>
      <c r="F76" s="8">
        <f>IF(('[2]Показатели Е и О'!BN47+'[2]Показатели Е и О'!BO47+'[2]Показатели Е и О'!BP47+'[2]Показатели Е и О'!BT47)&gt;0,$G$99,IF('[2]Показатели Е и О'!BX47&lt;1,LOOKUP(D76,$G$98:$H$98,$G$99:$H$99),LOOKUP(D76,$G$98:$I$98,$G$99:$I$99)))</f>
        <v>3</v>
      </c>
    </row>
    <row r="77" spans="1:8" x14ac:dyDescent="0.2">
      <c r="A77" s="16">
        <v>75</v>
      </c>
      <c r="B77" s="12" t="s">
        <v>78</v>
      </c>
      <c r="C77" s="9">
        <f>('[1]Показатели Е и О'!$I$4*'[1]Показатели Е и О'!I55+'[1]Показатели Е и О'!$Q$4*'[1]Показатели Е и О'!Q55+'[1]Показатели Е и О'!$Y$4*'[1]Показатели Е и О'!Y55+'[1]Показатели Е и О'!$AH$4*'[1]Показатели Е и О'!AH55+'[1]Показатели Е и О'!$AQ$4*'[1]Показатели Е и О'!AQ55+'[1]Показатели Е и О'!$AZ$4*'[1]Показатели Е и О'!AZ55+'[1]Показатели Е и О'!$BJ$4*'[1]Показатели Е и О'!BJ55)*'[1]Показатели Е и О'!BV55</f>
        <v>69.331994979718431</v>
      </c>
      <c r="D77" s="9">
        <f>('[2]Показатели Е и О'!$I$4*'[2]Показатели Е и О'!I55+'[2]Показатели Е и О'!$Q$4*'[2]Показатели Е и О'!Q55+'[2]Показатели Е и О'!$Y$4*'[2]Показатели Е и О'!Y55+'[2]Показатели Е и О'!$AH$4*'[2]Показатели Е и О'!AH55+'[2]Показатели Е и О'!$AQ$4*'[2]Показатели Е и О'!AQ55+'[2]Показатели Е и О'!$AZ$4*'[2]Показатели Е и О'!AZ55+'[2]Показатели Е и О'!$BJ$4*'[2]Показатели Е и О'!BJ55)*'[2]Показатели Е и О'!BW55</f>
        <v>65.865395230732503</v>
      </c>
      <c r="E77" s="8">
        <v>3</v>
      </c>
      <c r="F77" s="8">
        <f>IF(('[2]Показатели Е и О'!BN55+'[2]Показатели Е и О'!BO55+'[2]Показатели Е и О'!BP55+'[2]Показатели Е и О'!BT55)&gt;0,$G$99,IF('[2]Показатели Е и О'!BX55&lt;1,LOOKUP(D77,$G$98:$H$98,$G$99:$H$99),LOOKUP(D77,$G$98:$I$98,$G$99:$I$99)))</f>
        <v>3</v>
      </c>
    </row>
    <row r="78" spans="1:8" x14ac:dyDescent="0.2">
      <c r="A78" s="16">
        <v>76</v>
      </c>
      <c r="B78" s="12" t="s">
        <v>38</v>
      </c>
      <c r="C78" s="9">
        <f>('[1]Показатели Е и О'!$I$4*'[1]Показатели Е и О'!I13+'[1]Показатели Е и О'!$Q$4*'[1]Показатели Е и О'!Q13+'[1]Показатели Е и О'!$Y$4*'[1]Показатели Е и О'!Y13+'[1]Показатели Е и О'!$AH$4*'[1]Показатели Е и О'!AH13+'[1]Показатели Е и О'!$AQ$4*'[1]Показатели Е и О'!AQ13+'[1]Показатели Е и О'!$AZ$4*'[1]Показатели Е и О'!AZ13+'[1]Показатели Е и О'!$BJ$4*'[1]Показатели Е и О'!BJ13)*'[1]Показатели Е и О'!BV13</f>
        <v>67.494057280720682</v>
      </c>
      <c r="D78" s="9">
        <f>('[2]Показатели Е и О'!$I$4*'[2]Показатели Е и О'!I13+'[2]Показатели Е и О'!$Q$4*'[2]Показатели Е и О'!Q13+'[2]Показатели Е и О'!$Y$4*'[2]Показатели Е и О'!Y13+'[2]Показатели Е и О'!$AH$4*'[2]Показатели Е и О'!AH13+'[2]Показатели Е и О'!$AQ$4*'[2]Показатели Е и О'!AQ13+'[2]Показатели Е и О'!$AZ$4*'[2]Показатели Е и О'!AZ13+'[2]Показатели Е и О'!$BJ$4*'[2]Показатели Е и О'!BJ13)*'[2]Показатели Е и О'!BW13</f>
        <v>64.119354416684644</v>
      </c>
      <c r="E78" s="8">
        <v>3</v>
      </c>
      <c r="F78" s="8">
        <f>IF(('[2]Показатели Е и О'!BN13+'[2]Показатели Е и О'!BO13+'[2]Показатели Е и О'!BP13+'[2]Показатели Е и О'!BT13)&gt;0,$G$99,IF('[2]Показатели Е и О'!BX13&lt;1,LOOKUP(D78,$G$98:$H$98,$G$99:$H$99),LOOKUP(D78,$G$98:$I$98,$G$99:$I$99)))</f>
        <v>3</v>
      </c>
    </row>
    <row r="79" spans="1:8" x14ac:dyDescent="0.2">
      <c r="A79" s="16">
        <v>77</v>
      </c>
      <c r="B79" s="26" t="s">
        <v>5</v>
      </c>
      <c r="C79" s="9">
        <f>('[1]Показатели Е и О'!$I$4*'[1]Показатели Е и О'!I49+'[1]Показатели Е и О'!$Q$4*'[1]Показатели Е и О'!Q49+'[1]Показатели Е и О'!$Y$4*'[1]Показатели Е и О'!Y49+'[1]Показатели Е и О'!$AH$4*'[1]Показатели Е и О'!AH49+'[1]Показатели Е и О'!$AQ$4*'[1]Показатели Е и О'!AQ49+'[1]Показатели Е и О'!$AZ$4*'[1]Показатели Е и О'!AZ49+'[1]Показатели Е и О'!$BJ$4*'[1]Показатели Е и О'!BJ49)*'[1]Показатели Е и О'!BV49</f>
        <v>66.455552059760976</v>
      </c>
      <c r="D79" s="9">
        <f>('[2]Показатели Е и О'!$I$4*'[2]Показатели Е и О'!I49+'[2]Показатели Е и О'!$Q$4*'[2]Показатели Е и О'!Q49+'[2]Показатели Е и О'!$Y$4*'[2]Показатели Е и О'!Y49+'[2]Показатели Е и О'!$AH$4*'[2]Показатели Е и О'!AH49+'[2]Показатели Е и О'!$AQ$4*'[2]Показатели Е и О'!AQ49+'[2]Показатели Е и О'!$AZ$4*'[2]Показатели Е и О'!AZ49+'[2]Показатели Е и О'!$BJ$4*'[2]Показатели Е и О'!BJ49)*'[2]Показатели Е и О'!BW49</f>
        <v>66.455552059760976</v>
      </c>
      <c r="E79" s="8">
        <v>3</v>
      </c>
      <c r="F79" s="8">
        <f>IF(('[2]Показатели Е и О'!BN49+'[2]Показатели Е и О'!BO49+'[2]Показатели Е и О'!BP49+'[2]Показатели Е и О'!BT49)&gt;0,$G$99,IF('[2]Показатели Е и О'!BX49&lt;1,LOOKUP(D79,$G$98:$H$98,$G$99:$H$99),LOOKUP(D79,$G$98:$I$98,$G$99:$I$99)))</f>
        <v>3</v>
      </c>
      <c r="H79" s="23"/>
    </row>
    <row r="80" spans="1:8" s="24" customFormat="1" x14ac:dyDescent="0.2">
      <c r="A80" s="16">
        <v>78</v>
      </c>
      <c r="B80" s="27" t="s">
        <v>37</v>
      </c>
      <c r="C80" s="9">
        <f>('[1]Показатели Е и О'!$I$4*'[1]Показатели Е и О'!I80+'[1]Показатели Е и О'!$Q$4*'[1]Показатели Е и О'!Q80+'[1]Показатели Е и О'!$Y$4*'[1]Показатели Е и О'!Y80+'[1]Показатели Е и О'!$AH$4*'[1]Показатели Е и О'!AH80+'[1]Показатели Е и О'!$AQ$4*'[1]Показатели Е и О'!AQ80+'[1]Показатели Е и О'!$AZ$4*'[1]Показатели Е и О'!AZ80+'[1]Показатели Е и О'!$BJ$4*'[1]Показатели Е и О'!BJ80)*'[1]Показатели Е и О'!BV80</f>
        <v>66.368214001666416</v>
      </c>
      <c r="D80" s="9">
        <f>('[2]Показатели Е и О'!$I$4*'[2]Показатели Е и О'!I80+'[2]Показатели Е и О'!$Q$4*'[2]Показатели Е и О'!Q80+'[2]Показатели Е и О'!$Y$4*'[2]Показатели Е и О'!Y80+'[2]Показатели Е и О'!$AH$4*'[2]Показатели Е и О'!AH80+'[2]Показатели Е и О'!$AQ$4*'[2]Показатели Е и О'!AQ80+'[2]Показатели Е и О'!$AZ$4*'[2]Показатели Е и О'!AZ80+'[2]Показатели Е и О'!$BJ$4*'[2]Показатели Е и О'!BJ80)*'[2]Показатели Е и О'!BW80</f>
        <v>62.875150106841879</v>
      </c>
      <c r="E80" s="8">
        <v>3</v>
      </c>
      <c r="F80" s="8">
        <f>IF(('[2]Показатели Е и О'!BN80+'[2]Показатели Е и О'!BO80+'[2]Показатели Е и О'!BP80+'[2]Показатели Е и О'!BT80)&gt;0,$G$99,IF('[2]Показатели Е и О'!BX80&lt;1,LOOKUP(D80,$G$98:$H$98,$G$99:$H$99),LOOKUP(D80,$G$98:$I$98,$G$99:$I$99)))</f>
        <v>3</v>
      </c>
    </row>
    <row r="81" spans="1:9" x14ac:dyDescent="0.2">
      <c r="A81" s="16">
        <v>79</v>
      </c>
      <c r="B81" s="26" t="s">
        <v>35</v>
      </c>
      <c r="C81" s="9">
        <f>('[1]Показатели Е и О'!$I$4*'[1]Показатели Е и О'!I93+'[1]Показатели Е и О'!$Q$4*'[1]Показатели Е и О'!Q93+'[1]Показатели Е и О'!$Y$4*'[1]Показатели Е и О'!Y93+'[1]Показатели Е и О'!$AH$4*'[1]Показатели Е и О'!AH93+'[1]Показатели Е и О'!$AQ$4*'[1]Показатели Е и О'!AQ93+'[1]Показатели Е и О'!$AZ$4*'[1]Показатели Е и О'!AZ93+'[1]Показатели Е и О'!$BJ$4*'[1]Показатели Е и О'!BJ93)*'[1]Показатели Е и О'!BV93</f>
        <v>64.41074481041953</v>
      </c>
      <c r="D81" s="9">
        <f>('[2]Показатели Е и О'!$I$4*'[2]Показатели Е и О'!I93+'[2]Показатели Е и О'!$Q$4*'[2]Показатели Е и О'!Q93+'[2]Показатели Е и О'!$Y$4*'[2]Показатели Е и О'!Y93+'[2]Показатели Е и О'!$AH$4*'[2]Показатели Е и О'!AH93+'[2]Показатели Е и О'!$AQ$4*'[2]Показатели Е и О'!AQ93+'[2]Показатели Е и О'!$AZ$4*'[2]Показатели Е и О'!AZ93+'[2]Показатели Е и О'!$BJ$4*'[2]Показатели Е и О'!BJ93)*'[2]Показатели Е и О'!BW93</f>
        <v>64.41074481041953</v>
      </c>
      <c r="E81" s="8">
        <v>3</v>
      </c>
      <c r="F81" s="8">
        <f>IF(('[2]Показатели Е и О'!BN93+'[2]Показатели Е и О'!BO93+'[2]Показатели Е и О'!BP93+'[2]Показатели Е и О'!BT93)&gt;0,$G$99,IF('[2]Показатели Е и О'!BX93&lt;1,LOOKUP(D81,$G$98:$H$98,$G$99:$H$99),LOOKUP(D81,$G$98:$I$98,$G$99:$I$99)))</f>
        <v>3</v>
      </c>
    </row>
    <row r="82" spans="1:9" x14ac:dyDescent="0.2">
      <c r="A82" s="16">
        <v>80</v>
      </c>
      <c r="B82" s="27" t="s">
        <v>129</v>
      </c>
      <c r="C82" s="9">
        <f>('[1]Показатели Е и О'!$I$4*'[1]Показатели Е и О'!I46+'[1]Показатели Е и О'!$Q$4*'[1]Показатели Е и О'!Q46+'[1]Показатели Е и О'!$Y$4*'[1]Показатели Е и О'!Y46+'[1]Показатели Е и О'!$AH$4*'[1]Показатели Е и О'!AH46+'[1]Показатели Е и О'!$AQ$4*'[1]Показатели Е и О'!AQ46+'[1]Показатели Е и О'!$AZ$4*'[1]Показатели Е и О'!AZ46+'[1]Показатели Е и О'!$BJ$4*'[1]Показатели Е и О'!BJ46)*'[1]Показатели Е и О'!BV46</f>
        <v>61.218211080812097</v>
      </c>
      <c r="D82" s="9">
        <f>('[2]Показатели Е и О'!$I$4*'[2]Показатели Е и О'!I46+'[2]Показатели Е и О'!$Q$4*'[2]Показатели Е и О'!Q46+'[2]Показатели Е и О'!$Y$4*'[2]Показатели Е и О'!Y46+'[2]Показатели Е и О'!$AH$4*'[2]Показатели Е и О'!AH46+'[2]Показатели Е и О'!$AQ$4*'[2]Показатели Е и О'!AQ46+'[2]Показатели Е и О'!$AZ$4*'[2]Показатели Е и О'!AZ46+'[2]Показатели Е и О'!$BJ$4*'[2]Показатели Е и О'!BJ46)*'[2]Показатели Е и О'!BW46</f>
        <v>61.218211080812097</v>
      </c>
      <c r="E82" s="8">
        <v>3</v>
      </c>
      <c r="F82" s="8">
        <f>IF(('[2]Показатели Е и О'!BN46+'[2]Показатели Е и О'!BO46+'[2]Показатели Е и О'!BP46+'[2]Показатели Е и О'!BT46)&gt;0,$G$99,IF('[2]Показатели Е и О'!BX46&lt;1,LOOKUP(D82,$G$98:$H$98,$G$99:$H$99),LOOKUP(D82,$G$98:$I$98,$G$99:$I$99)))</f>
        <v>3</v>
      </c>
    </row>
    <row r="83" spans="1:9" x14ac:dyDescent="0.2">
      <c r="A83" s="16">
        <v>81</v>
      </c>
      <c r="B83" s="26" t="s">
        <v>86</v>
      </c>
      <c r="C83" s="9">
        <f>('[1]Показатели Е и О'!$I$4*'[1]Показатели Е и О'!I95+'[1]Показатели Е и О'!$Q$4*'[1]Показатели Е и О'!Q95+'[1]Показатели Е и О'!$Y$4*'[1]Показатели Е и О'!Y95+'[1]Показатели Е и О'!$AH$4*'[1]Показатели Е и О'!AH95+'[1]Показатели Е и О'!$AQ$4*'[1]Показатели Е и О'!AQ95+'[1]Показатели Е и О'!$AZ$4*'[1]Показатели Е и О'!AZ95+'[1]Показатели Е и О'!$BJ$4*'[1]Показатели Е и О'!BJ95)*'[1]Показатели Е и О'!BV95</f>
        <v>58.881611521940833</v>
      </c>
      <c r="D83" s="9">
        <f>('[2]Показатели Е и О'!$I$4*'[2]Показатели Е и О'!I95+'[2]Показатели Е и О'!$Q$4*'[2]Показатели Е и О'!Q95+'[2]Показатели Е и О'!$Y$4*'[2]Показатели Е и О'!Y95+'[2]Показатели Е и О'!$AH$4*'[2]Показатели Е и О'!AH95+'[2]Показатели Е и О'!$AQ$4*'[2]Показатели Е и О'!AQ95+'[2]Показатели Е и О'!$AZ$4*'[2]Показатели Е и О'!AZ95+'[2]Показатели Е и О'!$BJ$4*'[2]Показатели Е и О'!BJ95)*'[2]Показатели Е и О'!BW95</f>
        <v>58.881611521940833</v>
      </c>
      <c r="E83" s="8">
        <v>3</v>
      </c>
      <c r="F83" s="8">
        <f>IF(('[2]Показатели Е и О'!BN95+'[2]Показатели Е и О'!BO95+'[2]Показатели Е и О'!BP95+'[2]Показатели Е и О'!BT95)&gt;0,$G$99,IF('[2]Показатели Е и О'!BX95&lt;1,LOOKUP(D83,$G$98:$H$98,$G$99:$H$99),LOOKUP(D83,$G$98:$I$98,$G$99:$I$99)))</f>
        <v>3</v>
      </c>
    </row>
    <row r="84" spans="1:9" x14ac:dyDescent="0.2">
      <c r="A84" s="16">
        <v>82</v>
      </c>
      <c r="B84" s="12" t="s">
        <v>53</v>
      </c>
      <c r="C84" s="9">
        <f>('[1]Показатели Е и О'!$I$4*'[1]Показатели Е и О'!I45+'[1]Показатели Е и О'!$Q$4*'[1]Показатели Е и О'!Q45+'[1]Показатели Е и О'!$Y$4*'[1]Показатели Е и О'!Y45+'[1]Показатели Е и О'!$AH$4*'[1]Показатели Е и О'!AH45+'[1]Показатели Е и О'!$AQ$4*'[1]Показатели Е и О'!AQ45+'[1]Показатели Е и О'!$AZ$4*'[1]Показатели Е и О'!AZ45+'[1]Показатели Е и О'!$BJ$4*'[1]Показатели Е и О'!BJ45)*'[1]Показатели Е и О'!BV45</f>
        <v>57.90764519681246</v>
      </c>
      <c r="D84" s="9">
        <f>('[2]Показатели Е и О'!$I$4*'[2]Показатели Е и О'!I45+'[2]Показатели Е и О'!$Q$4*'[2]Показатели Е и О'!Q45+'[2]Показатели Е и О'!$Y$4*'[2]Показатели Е и О'!Y45+'[2]Показатели Е и О'!$AH$4*'[2]Показатели Е и О'!AH45+'[2]Показатели Е и О'!$AQ$4*'[2]Показатели Е и О'!AQ45+'[2]Показатели Е и О'!$AZ$4*'[2]Показатели Е и О'!AZ45+'[2]Показатели Е и О'!$BJ$4*'[2]Показатели Е и О'!BJ45)*'[2]Показатели Е и О'!BW45</f>
        <v>55.012262936971837</v>
      </c>
      <c r="E84" s="8">
        <v>3</v>
      </c>
      <c r="F84" s="8">
        <f>IF(('[2]Показатели Е и О'!BN45+'[2]Показатели Е и О'!BO45+'[2]Показатели Е и О'!BP45+'[2]Показатели Е и О'!BT45)&gt;0,$G$99,IF('[2]Показатели Е и О'!BX45&lt;1,LOOKUP(D84,$G$98:$H$98,$G$99:$H$99),LOOKUP(D84,$G$98:$I$98,$G$99:$I$99)))</f>
        <v>3</v>
      </c>
    </row>
    <row r="85" spans="1:9" x14ac:dyDescent="0.2">
      <c r="A85" s="16">
        <v>83</v>
      </c>
      <c r="B85" s="26" t="s">
        <v>89</v>
      </c>
      <c r="C85" s="9">
        <f>('[1]Показатели Е и О'!$I$4*'[1]Показатели Е и О'!I48+'[1]Показатели Е и О'!$Q$4*'[1]Показатели Е и О'!Q48+'[1]Показатели Е и О'!$Y$4*'[1]Показатели Е и О'!Y48+'[1]Показатели Е и О'!$AH$4*'[1]Показатели Е и О'!AH48+'[1]Показатели Е и О'!$AQ$4*'[1]Показатели Е и О'!AQ48+'[1]Показатели Е и О'!$AZ$4*'[1]Показатели Е и О'!AZ48+'[1]Показатели Е и О'!$BJ$4*'[1]Показатели Е и О'!BJ48)*'[1]Показатели Е и О'!BV48</f>
        <v>50.672749308270021</v>
      </c>
      <c r="D85" s="9">
        <f>('[2]Показатели Е и О'!$I$4*'[2]Показатели Е и О'!I48+'[2]Показатели Е и О'!$Q$4*'[2]Показатели Е и О'!Q48+'[2]Показатели Е и О'!$Y$4*'[2]Показатели Е и О'!Y48+'[2]Показатели Е и О'!$AH$4*'[2]Показатели Е и О'!AH48+'[2]Показатели Е и О'!$AQ$4*'[2]Показатели Е и О'!AQ48+'[2]Показатели Е и О'!$AZ$4*'[2]Показатели Е и О'!AZ48+'[2]Показатели Е и О'!$BJ$4*'[2]Показатели Е и О'!BJ48)*'[2]Показатели Е и О'!BW48</f>
        <v>47.857596568921686</v>
      </c>
      <c r="E85" s="8">
        <v>3</v>
      </c>
      <c r="F85" s="8">
        <f>IF(('[2]Показатели Е и О'!BN48+'[2]Показатели Е и О'!BO48+'[2]Показатели Е и О'!BP48+'[2]Показатели Е и О'!BT48)&gt;0,$G$99,IF('[2]Показатели Е и О'!BX48&lt;1,LOOKUP(D85,$G$98:$H$98,$G$99:$H$99),LOOKUP(D85,$G$98:$I$98,$G$99:$I$99)))</f>
        <v>3</v>
      </c>
    </row>
    <row r="86" spans="1:9" ht="7.5" customHeight="1" x14ac:dyDescent="0.2">
      <c r="B86" s="22"/>
      <c r="C86" s="22"/>
    </row>
    <row r="87" spans="1:9" x14ac:dyDescent="0.2">
      <c r="A87" s="28"/>
      <c r="B87" s="84" t="s">
        <v>4</v>
      </c>
      <c r="C87" s="84"/>
      <c r="D87" s="84"/>
      <c r="E87" s="84"/>
      <c r="F87" s="84"/>
    </row>
    <row r="88" spans="1:9" x14ac:dyDescent="0.2">
      <c r="A88" s="29"/>
      <c r="B88" s="84" t="s">
        <v>16</v>
      </c>
      <c r="C88" s="84"/>
      <c r="D88" s="84"/>
      <c r="E88" s="84"/>
      <c r="F88" s="84"/>
    </row>
    <row r="89" spans="1:9" x14ac:dyDescent="0.2">
      <c r="A89" s="30"/>
    </row>
    <row r="90" spans="1:9" x14ac:dyDescent="0.2">
      <c r="A90" s="30"/>
    </row>
    <row r="94" spans="1:9" ht="12.75" customHeight="1" x14ac:dyDescent="0.2">
      <c r="D94" s="15" t="s">
        <v>103</v>
      </c>
      <c r="E94" s="15"/>
      <c r="F94" s="15"/>
      <c r="G94" s="23">
        <v>0</v>
      </c>
      <c r="H94" s="23">
        <v>72.683462348463422</v>
      </c>
      <c r="I94" s="23">
        <v>82.418581896856722</v>
      </c>
    </row>
    <row r="95" spans="1:9" x14ac:dyDescent="0.2">
      <c r="D95" s="15"/>
      <c r="E95" s="15"/>
      <c r="F95" s="15"/>
      <c r="G95" s="22">
        <v>3</v>
      </c>
      <c r="H95" s="22">
        <v>2</v>
      </c>
      <c r="I95" s="22">
        <v>1</v>
      </c>
    </row>
    <row r="98" spans="4:9" ht="12.75" customHeight="1" x14ac:dyDescent="0.2">
      <c r="D98" s="15" t="s">
        <v>110</v>
      </c>
      <c r="E98" s="15"/>
      <c r="F98" s="15"/>
      <c r="G98" s="23">
        <v>0</v>
      </c>
      <c r="H98" s="23">
        <f>IF(H94&lt;70,H94,70)</f>
        <v>70</v>
      </c>
      <c r="I98" s="23">
        <f>IF(I94&lt;85,ROUND(I94,0),85)</f>
        <v>82</v>
      </c>
    </row>
    <row r="99" spans="4:9" x14ac:dyDescent="0.2">
      <c r="D99" s="15"/>
      <c r="E99" s="15"/>
      <c r="F99" s="15"/>
      <c r="G99" s="22">
        <v>3</v>
      </c>
      <c r="H99" s="22">
        <v>2</v>
      </c>
      <c r="I99" s="22">
        <v>1</v>
      </c>
    </row>
  </sheetData>
  <autoFilter ref="B2:F85">
    <sortState ref="B3:F85">
      <sortCondition ref="F3:F85"/>
      <sortCondition descending="1" ref="D3:D85"/>
    </sortState>
  </autoFilter>
  <mergeCells count="3">
    <mergeCell ref="A1:F1"/>
    <mergeCell ref="B87:F87"/>
    <mergeCell ref="B88:F88"/>
  </mergeCells>
  <conditionalFormatting sqref="F3:F85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conditionalFormatting sqref="E3:E85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33000001311302185" right="0.15722222626209259" top="0.23597222566604614" bottom="0.27541667222976685" header="0.19666667282581329" footer="0.19666667282581329"/>
  <pageSetup paperSize="9" scale="85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ColWidth="8.7109375" defaultRowHeight="12.75" x14ac:dyDescent="0.2"/>
  <cols>
    <col min="1" max="1" width="15.85546875" style="22" customWidth="1"/>
    <col min="2" max="2" width="40.28515625" style="25" bestFit="1" customWidth="1"/>
    <col min="3" max="3" width="15.85546875" style="22" customWidth="1"/>
    <col min="4" max="4" width="17.7109375" style="7" customWidth="1"/>
    <col min="5" max="5" width="11.5703125" style="22" customWidth="1"/>
    <col min="6" max="6" width="18.28515625" style="22" bestFit="1" customWidth="1"/>
    <col min="7" max="7" width="21.42578125" style="22" bestFit="1" customWidth="1"/>
    <col min="8" max="255" width="9.140625" style="22" customWidth="1"/>
  </cols>
  <sheetData>
    <row r="1" spans="1:8" ht="27" customHeight="1" x14ac:dyDescent="0.2">
      <c r="A1" s="85" t="s">
        <v>135</v>
      </c>
      <c r="B1" s="85"/>
      <c r="C1" s="85"/>
      <c r="D1" s="85"/>
    </row>
    <row r="2" spans="1:8" ht="63.75" x14ac:dyDescent="0.2">
      <c r="A2" s="13" t="s">
        <v>2</v>
      </c>
      <c r="B2" s="14" t="s">
        <v>90</v>
      </c>
      <c r="C2" s="13" t="s">
        <v>87</v>
      </c>
      <c r="D2" s="13" t="s">
        <v>1</v>
      </c>
    </row>
    <row r="3" spans="1:8" x14ac:dyDescent="0.2">
      <c r="A3" s="16">
        <v>1</v>
      </c>
      <c r="B3" s="12" t="s">
        <v>134</v>
      </c>
      <c r="C3" s="37" t="e">
        <f>(#REF!*#REF!+#REF!*#REF!+#REF!*#REF!+#REF!*#REF!+#REF!*#REF!+#REF!*#REF!+#REF!*#REF!)*#REF!</f>
        <v>#REF!</v>
      </c>
      <c r="D3" s="61" t="e">
        <f>IF(OR((#REF!+#REF!+#REF!)&gt;0,(#REF!+#REF!)&gt;0.05),$E$101,IF(OR(#REF!&lt;1,#REF!&gt;0),LOOKUP(C3,$E$100:$F$100,$E$101:$F$101),LOOKUP(C3,$E$100:$G$100,$E$101:$G$101)))</f>
        <v>#REF!</v>
      </c>
      <c r="G3" s="22" t="s">
        <v>84</v>
      </c>
      <c r="H3" s="23" t="e">
        <f>AVERAGE(C3:C87)</f>
        <v>#REF!</v>
      </c>
    </row>
    <row r="4" spans="1:8" x14ac:dyDescent="0.2">
      <c r="A4" s="16">
        <v>2</v>
      </c>
      <c r="B4" s="12" t="s">
        <v>123</v>
      </c>
      <c r="C4" s="37" t="e">
        <f>(#REF!*#REF!+#REF!*#REF!+#REF!*#REF!+#REF!*#REF!+#REF!*#REF!+#REF!*#REF!+#REF!*#REF!)*#REF!</f>
        <v>#REF!</v>
      </c>
      <c r="D4" s="57" t="e">
        <f>IF(OR((#REF!+#REF!+#REF!)&gt;0,(#REF!+#REF!)&gt;0.05),$E$101,IF(OR(#REF!&lt;1,#REF!&gt;0),LOOKUP(C4,$E$100:$F$100,$E$101:$F$101),LOOKUP(C4,$E$100:$G$100,$E$101:$G$101)))</f>
        <v>#REF!</v>
      </c>
    </row>
    <row r="5" spans="1:8" x14ac:dyDescent="0.2">
      <c r="A5" s="16">
        <v>3</v>
      </c>
      <c r="B5" s="12" t="s">
        <v>117</v>
      </c>
      <c r="C5" s="37" t="e">
        <f>(#REF!*#REF!+#REF!*#REF!+#REF!*#REF!+#REF!*#REF!+#REF!*#REF!+#REF!*#REF!+#REF!*#REF!)*#REF!</f>
        <v>#REF!</v>
      </c>
      <c r="D5" s="36" t="e">
        <f>IF(OR((#REF!+#REF!+#REF!+#REF!)&gt;0,(#REF!+#REF!)&gt;0.05),$E$101,IF(OR(#REF!&lt;1,#REF!&gt;0),LOOKUP(C5,$E$100:$F$100,$E$101:$F$101),LOOKUP(C5,$E$100:$G$100,$E$101:$G$101)))</f>
        <v>#REF!</v>
      </c>
    </row>
    <row r="6" spans="1:8" x14ac:dyDescent="0.2">
      <c r="A6" s="16">
        <v>4</v>
      </c>
      <c r="B6" s="66" t="s">
        <v>70</v>
      </c>
      <c r="C6" s="37" t="e">
        <f>(#REF!*#REF!+#REF!*#REF!+#REF!*#REF!+#REF!*#REF!+#REF!*#REF!+#REF!*#REF!+#REF!*#REF!)*#REF!</f>
        <v>#REF!</v>
      </c>
      <c r="D6" s="42" t="e">
        <f>IF(OR((#REF!+#REF!+#REF!+#REF!)&gt;0,(#REF!+#REF!)&gt;0.05),$E$101,IF(OR(#REF!&lt;1,#REF!&gt;0),LOOKUP(C6,$E$100:$F$100,$E$101:$F$101),LOOKUP(C6,$E$100:$G$100,$E$101:$G$101)))</f>
        <v>#REF!</v>
      </c>
    </row>
    <row r="7" spans="1:8" x14ac:dyDescent="0.2">
      <c r="A7" s="16">
        <v>5</v>
      </c>
      <c r="B7" s="12" t="s">
        <v>133</v>
      </c>
      <c r="C7" s="37" t="e">
        <f>(#REF!*#REF!+#REF!*#REF!+#REF!*#REF!+#REF!*#REF!+#REF!*#REF!+#REF!*#REF!+#REF!*#REF!)*#REF!</f>
        <v>#REF!</v>
      </c>
      <c r="D7" s="42" t="e">
        <f>IF(OR((#REF!+#REF!+#REF!+#REF!)&gt;0,(#REF!+#REF!)&gt;0.05),$E$101,IF(OR(#REF!&lt;1,#REF!&gt;0),LOOKUP(C7,$E$100:$F$100,$E$101:$F$101),LOOKUP(C7,$E$100:$G$100,$E$101:$G$101)))</f>
        <v>#REF!</v>
      </c>
      <c r="G7" s="22" t="s">
        <v>61</v>
      </c>
      <c r="H7" s="35" t="e">
        <f>AVERAGE(C69:C87)</f>
        <v>#REF!</v>
      </c>
    </row>
    <row r="8" spans="1:8" x14ac:dyDescent="0.2">
      <c r="A8" s="16">
        <v>6</v>
      </c>
      <c r="B8" s="12" t="s">
        <v>33</v>
      </c>
      <c r="C8" s="37" t="e">
        <f>(#REF!*#REF!+#REF!*#REF!+#REF!*#REF!+#REF!*#REF!+#REF!*#REF!+#REF!*#REF!+#REF!*#REF!)*#REF!</f>
        <v>#REF!</v>
      </c>
      <c r="D8" s="46" t="e">
        <f>IF(OR((#REF!+#REF!+#REF!+#REF!)&gt;0,(#REF!+#REF!)&gt;0.05),$E$101,IF(OR(#REF!&lt;1,#REF!&gt;0),LOOKUP(C8,$E$100:$F$100,$E$101:$F$101),LOOKUP(C8,$E$100:$G$100,$E$101:$G$101)))</f>
        <v>#REF!</v>
      </c>
    </row>
    <row r="9" spans="1:8" x14ac:dyDescent="0.2">
      <c r="A9" s="16">
        <v>7</v>
      </c>
      <c r="B9" s="12" t="s">
        <v>55</v>
      </c>
      <c r="C9" s="37" t="e">
        <f>(#REF!*#REF!+#REF!*#REF!+#REF!*#REF!+#REF!*#REF!+#REF!*#REF!+#REF!*#REF!+#REF!*#REF!)*#REF!</f>
        <v>#REF!</v>
      </c>
      <c r="D9" s="49" t="e">
        <f>IF(OR((#REF!+#REF!+#REF!+#REF!)&gt;0,(#REF!+#REF!)&gt;0.05),$E$101,IF(OR(#REF!&lt;1,#REF!&gt;0),LOOKUP(C9,$E$100:$F$100,$E$101:$F$101),LOOKUP(C9,$E$100:$G$100,$E$101:$G$101)))</f>
        <v>#REF!</v>
      </c>
    </row>
    <row r="10" spans="1:8" x14ac:dyDescent="0.2">
      <c r="A10" s="16">
        <v>8</v>
      </c>
      <c r="B10" s="12" t="s">
        <v>75</v>
      </c>
      <c r="C10" s="37" t="e">
        <f>(#REF!*#REF!+#REF!*#REF!+#REF!*#REF!+#REF!*#REF!+#REF!*#REF!+#REF!*#REF!+#REF!*#REF!)*#REF!</f>
        <v>#REF!</v>
      </c>
      <c r="D10" s="49" t="e">
        <f>IF(OR((#REF!+#REF!+#REF!+#REF!)&gt;0,(#REF!+#REF!)&gt;0.05),$E$101,IF(OR(#REF!&lt;1,#REF!&gt;0),LOOKUP(C10,$E$100:$F$100,$E$101:$F$101),LOOKUP(C10,$E$100:$G$100,$E$101:$G$101)))</f>
        <v>#REF!</v>
      </c>
      <c r="G10" s="47" t="s">
        <v>122</v>
      </c>
      <c r="H10" s="23" t="e">
        <f>AVERAGE(C28:C66)</f>
        <v>#REF!</v>
      </c>
    </row>
    <row r="11" spans="1:8" x14ac:dyDescent="0.2">
      <c r="A11" s="16">
        <v>9</v>
      </c>
      <c r="B11" s="12" t="s">
        <v>62</v>
      </c>
      <c r="C11" s="37" t="e">
        <f>(#REF!*#REF!+#REF!*#REF!+#REF!*#REF!+#REF!*#REF!+#REF!*#REF!+#REF!*#REF!+#REF!*#REF!)*#REF!</f>
        <v>#REF!</v>
      </c>
      <c r="D11" s="49" t="e">
        <f>IF(OR((#REF!+#REF!+#REF!+#REF!)&gt;0,(#REF!+#REF!)&gt;0.05),$E$101,IF(OR(#REF!&lt;1,#REF!&gt;0),LOOKUP(C11,$E$100:$F$100,$E$101:$F$101),LOOKUP(C11,$E$100:$G$100,$E$101:$G$101)))</f>
        <v>#REF!</v>
      </c>
    </row>
    <row r="12" spans="1:8" x14ac:dyDescent="0.2">
      <c r="A12" s="16">
        <v>10</v>
      </c>
      <c r="B12" s="12" t="s">
        <v>120</v>
      </c>
      <c r="C12" s="37" t="e">
        <f>(#REF!*#REF!+#REF!*#REF!+#REF!*#REF!+#REF!*#REF!+#REF!*#REF!+#REF!*#REF!+#REF!*#REF!)*#REF!</f>
        <v>#REF!</v>
      </c>
      <c r="D12" s="42" t="e">
        <f>IF(OR((#REF!+#REF!+#REF!+#REF!)&gt;0,(#REF!+#REF!)&gt;0.05),$E$101,IF(OR(#REF!&lt;1,#REF!&gt;0),LOOKUP(C12,$E$100:$F$100,$E$101:$F$101),LOOKUP(C12,$E$100:$G$100,$E$101:$G$101)))</f>
        <v>#REF!</v>
      </c>
    </row>
    <row r="13" spans="1:8" x14ac:dyDescent="0.2">
      <c r="A13" s="41">
        <v>11</v>
      </c>
      <c r="B13" s="12" t="s">
        <v>57</v>
      </c>
      <c r="C13" s="37" t="e">
        <f>(#REF!*#REF!+#REF!*#REF!+#REF!*#REF!+#REF!*#REF!+#REF!*#REF!+#REF!*#REF!+#REF!*#REF!)*#REF!</f>
        <v>#REF!</v>
      </c>
      <c r="D13" s="57" t="e">
        <f>IF(OR((#REF!+#REF!+#REF!+#REF!)&gt;0,(#REF!+#REF!)&gt;0.05),$E$101,IF(OR(#REF!&lt;1,#REF!&gt;0),LOOKUP(C13,$E$100:$F$100,$E$101:$F$101),LOOKUP(C13,$E$100:$G$100,$E$101:$G$101)))</f>
        <v>#REF!</v>
      </c>
    </row>
    <row r="14" spans="1:8" x14ac:dyDescent="0.2">
      <c r="A14" s="16">
        <v>12</v>
      </c>
      <c r="B14" s="12" t="s">
        <v>116</v>
      </c>
      <c r="C14" s="37" t="e">
        <f>(#REF!*#REF!+#REF!*#REF!+#REF!*#REF!+#REF!*#REF!+#REF!*#REF!+#REF!*#REF!+#REF!*#REF!)*#REF!</f>
        <v>#REF!</v>
      </c>
      <c r="D14" s="49" t="e">
        <f>IF(OR((#REF!+#REF!+#REF!+#REF!)&gt;0,(#REF!+#REF!)&gt;0.05),$E$101,IF(OR(#REF!&lt;1,#REF!&gt;0),LOOKUP(C14,$E$100:$F$100,$E$101:$F$101),LOOKUP(C14,$E$100:$G$100,$E$101:$G$101)))</f>
        <v>#REF!</v>
      </c>
    </row>
    <row r="15" spans="1:8" x14ac:dyDescent="0.2">
      <c r="A15" s="41">
        <v>13</v>
      </c>
      <c r="B15" s="12" t="s">
        <v>98</v>
      </c>
      <c r="C15" s="37" t="e">
        <f>(#REF!*#REF!+#REF!*#REF!+#REF!*#REF!+#REF!*#REF!+#REF!*#REF!+#REF!*#REF!+#REF!*#REF!)*#REF!</f>
        <v>#REF!</v>
      </c>
      <c r="D15" s="59" t="e">
        <f>IF(OR((#REF!+#REF!+#REF!+#REF!)&gt;0,(#REF!+#REF!)&gt;0.05),$E$101,IF(OR(#REF!&lt;1,#REF!&gt;0),LOOKUP(C15,$E$100:$F$100,$E$101:$F$101),LOOKUP(C15,$E$100:$G$100,$E$101:$G$101)))</f>
        <v>#REF!</v>
      </c>
      <c r="G15" s="22" t="s">
        <v>109</v>
      </c>
      <c r="H15" s="35" t="e">
        <f>H7/H18</f>
        <v>#REF!</v>
      </c>
    </row>
    <row r="16" spans="1:8" x14ac:dyDescent="0.2">
      <c r="A16" s="16">
        <v>14</v>
      </c>
      <c r="B16" s="12" t="s">
        <v>54</v>
      </c>
      <c r="C16" s="37" t="e">
        <f>(#REF!*#REF!+#REF!*#REF!+#REF!*#REF!+#REF!*#REF!+#REF!*#REF!+#REF!*#REF!+#REF!*#REF!)*#REF!</f>
        <v>#REF!</v>
      </c>
      <c r="D16" s="61" t="e">
        <f>IF(OR((#REF!+#REF!+#REF!+#REF!)&gt;0,(#REF!+#REF!)&gt;0.05),$E$101,IF(OR(#REF!&lt;1,#REF!&gt;0),LOOKUP(C16,$E$100:$F$100,$E$101:$F$101),LOOKUP(C16,$E$100:$G$100,$E$101:$G$101)))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6">
        <v>15</v>
      </c>
      <c r="B17" s="28" t="s">
        <v>68</v>
      </c>
      <c r="C17" s="37" t="e">
        <f>(#REF!*#REF!+#REF!*#REF!+#REF!*#REF!+#REF!*#REF!+#REF!*#REF!+#REF!*#REF!+#REF!*#REF!)*#REF!</f>
        <v>#REF!</v>
      </c>
      <c r="D17" s="49" t="e">
        <f>IF(OR((#REF!+#REF!+#REF!+#REF!)&gt;0,(#REF!+#REF!)&gt;0.05),$E$101,IF(OR(#REF!&lt;1,#REF!&gt;0),LOOKUP(C17,$E$100:$F$100,$E$101:$F$101),LOOKUP(C17,$E$100:$G$100,$E$101:$G$101)))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16">
        <v>16</v>
      </c>
      <c r="B18" s="12" t="s">
        <v>126</v>
      </c>
      <c r="C18" s="37" t="e">
        <f>(#REF!*#REF!+#REF!*#REF!+#REF!*#REF!+#REF!*#REF!+#REF!*#REF!+#REF!*#REF!+#REF!*#REF!)*#REF!</f>
        <v>#REF!</v>
      </c>
      <c r="D18" s="46" t="e">
        <f>IF(OR((#REF!+#REF!+#REF!+#REF!)&gt;0,(#REF!+#REF!)&gt;0.05),$E$101,IF(OR(#REF!&lt;1,#REF!&gt;0),LOOKUP(C18,$E$100:$F$100,$E$101:$F$101),LOOKUP(C18,$E$100:$G$100,$E$101:$G$101)))</f>
        <v>#REF!</v>
      </c>
      <c r="G18" s="22" t="s">
        <v>83</v>
      </c>
      <c r="H18" s="35" t="e">
        <f>AVERAGE(C3:C24)</f>
        <v>#REF!</v>
      </c>
    </row>
    <row r="19" spans="1:256" s="24" customFormat="1" x14ac:dyDescent="0.2">
      <c r="A19" s="16">
        <v>17</v>
      </c>
      <c r="B19" s="12" t="s">
        <v>107</v>
      </c>
      <c r="C19" s="37" t="e">
        <f>(#REF!*#REF!+#REF!*#REF!+#REF!*#REF!+#REF!*#REF!+#REF!*#REF!+#REF!*#REF!+#REF!*#REF!)*#REF!</f>
        <v>#REF!</v>
      </c>
      <c r="D19" s="49" t="e">
        <f>IF(OR((#REF!+#REF!+#REF!+#REF!)&gt;0,(#REF!+#REF!)&gt;0.05),$E$101,IF(OR(#REF!&lt;1,#REF!&gt;0),LOOKUP(C19,$E$100:$F$100,$E$101:$F$101),LOOKUP(C19,$E$100:$G$100,$E$101:$G$101)))</f>
        <v>#REF!</v>
      </c>
      <c r="H19" s="22"/>
      <c r="IV19"/>
    </row>
    <row r="20" spans="1:256" x14ac:dyDescent="0.2">
      <c r="A20" s="16">
        <v>18</v>
      </c>
      <c r="B20" s="12" t="s">
        <v>88</v>
      </c>
      <c r="C20" s="37" t="e">
        <f>(#REF!*#REF!+#REF!*#REF!+#REF!*#REF!+#REF!*#REF!+#REF!*#REF!+#REF!*#REF!+#REF!*#REF!)*#REF!</f>
        <v>#REF!</v>
      </c>
      <c r="D20" s="36" t="e">
        <f>IF(OR((#REF!+#REF!+#REF!+#REF!)&gt;0,(#REF!+#REF!)&gt;0.05),$E$101,IF(OR(#REF!&lt;1,#REF!&gt;0),LOOKUP(C20,$E$100:$F$100,$E$101:$F$101),LOOKUP(C20,$E$100:$G$100,$E$101:$G$101)))</f>
        <v>#REF!</v>
      </c>
    </row>
    <row r="21" spans="1:256" x14ac:dyDescent="0.2">
      <c r="A21" s="16">
        <v>19</v>
      </c>
      <c r="B21" s="68" t="s">
        <v>63</v>
      </c>
      <c r="C21" s="37" t="e">
        <f>(#REF!*#REF!+#REF!*#REF!+#REF!*#REF!+#REF!*#REF!+#REF!*#REF!+#REF!*#REF!+#REF!*#REF!)*#REF!</f>
        <v>#REF!</v>
      </c>
      <c r="D21" s="44" t="e">
        <f>IF(OR((#REF!+#REF!+#REF!+#REF!)&gt;0,(#REF!+#REF!)&gt;0.05),$E$101,IF(OR(#REF!&lt;1,#REF!&gt;0),LOOKUP(C21,$E$100:$F$100,$E$101:$F$101),LOOKUP(C21,$E$100:$G$100,$E$101:$G$101)))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41">
        <v>20</v>
      </c>
      <c r="B22" s="28" t="s">
        <v>132</v>
      </c>
      <c r="C22" s="37" t="e">
        <f>(#REF!*#REF!+#REF!*#REF!+#REF!*#REF!+#REF!*#REF!+#REF!*#REF!+#REF!*#REF!+#REF!*#REF!)*#REF!</f>
        <v>#REF!</v>
      </c>
      <c r="D22" s="49" t="e">
        <f>IF(OR((#REF!+#REF!+#REF!+#REF!)&gt;0,(#REF!+#REF!)&gt;0.05),$E$101,IF(OR(#REF!&lt;1,#REF!&gt;0),LOOKUP(C22,$E$100:$F$100,$E$101:$F$101),LOOKUP(C22,$E$100:$G$100,$E$101:$G$101)))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41">
        <v>21</v>
      </c>
      <c r="B23" s="12" t="s">
        <v>74</v>
      </c>
      <c r="C23" s="37" t="e">
        <f>(#REF!*#REF!+#REF!*#REF!+#REF!*#REF!+#REF!*#REF!+#REF!*#REF!+#REF!*#REF!+#REF!*#REF!)*#REF!</f>
        <v>#REF!</v>
      </c>
      <c r="D23" s="49" t="e">
        <f>IF(OR((#REF!+#REF!+#REF!+#REF!)&gt;0,(#REF!+#REF!)&gt;0.05),$E$101,IF(OR(#REF!&lt;1,#REF!&gt;0),LOOKUP(C23,$E$100:$F$100,$E$101:$F$101),LOOKUP(C23,$E$100:$G$100,$E$101:$G$101)))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6">
        <v>22</v>
      </c>
      <c r="B24" s="68" t="s">
        <v>89</v>
      </c>
      <c r="C24" s="37" t="e">
        <f>(#REF!*#REF!+#REF!*#REF!+#REF!*#REF!+#REF!*#REF!+#REF!*#REF!+#REF!*#REF!+#REF!*#REF!)*#REF!</f>
        <v>#REF!</v>
      </c>
      <c r="D24" s="36" t="e">
        <f>IF(OR((#REF!+#REF!+#REF!+#REF!)&gt;0,(#REF!+#REF!)&gt;0.05),$E$101,IF(OR(#REF!&lt;1,#REF!&gt;0),LOOKUP(C24,$E$100:$F$100,$E$101:$F$101),LOOKUP(C24,$E$100:$G$100,$E$101:$G$101)))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6">
        <v>23</v>
      </c>
      <c r="B25" s="53" t="s">
        <v>121</v>
      </c>
      <c r="C25" s="37" t="e">
        <f>(#REF!*#REF!+#REF!*#REF!+#REF!*#REF!+#REF!*#REF!+#REF!*#REF!+#REF!*#REF!+#REF!*#REF!)*#REF!</f>
        <v>#REF!</v>
      </c>
      <c r="D25" s="50" t="e">
        <f>IF(OR((#REF!+#REF!+#REF!+#REF!)&gt;0,(#REF!+#REF!)&gt;0.05),$E$101,IF(OR(#REF!&lt;1,#REF!&gt;0),LOOKUP(C25,$E$100:$F$100,$E$101:$F$101),LOOKUP(C25,$E$100:$G$100,$E$101:$G$101)))</f>
        <v>#REF!</v>
      </c>
    </row>
    <row r="26" spans="1:256" x14ac:dyDescent="0.2">
      <c r="A26" s="16">
        <v>24</v>
      </c>
      <c r="B26" s="12" t="s">
        <v>119</v>
      </c>
      <c r="C26" s="37" t="e">
        <f>(#REF!*#REF!+#REF!*#REF!+#REF!*#REF!+#REF!*#REF!+#REF!*#REF!+#REF!*#REF!+#REF!*#REF!)*#REF!</f>
        <v>#REF!</v>
      </c>
      <c r="D26" s="52" t="e">
        <f>IF(OR((#REF!+#REF!+#REF!+#REF!)&gt;0,(#REF!+#REF!)&gt;0.05),$E$101,IF(OR(#REF!&lt;1,#REF!&gt;0),LOOKUP(C26,$E$100:$F$100,$E$101:$F$101),LOOKUP(C26,$E$100:$G$100,$E$101:$G$101)))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6">
        <v>25</v>
      </c>
      <c r="B27" s="12" t="s">
        <v>50</v>
      </c>
      <c r="C27" s="37" t="e">
        <f>(#REF!*#REF!+#REF!*#REF!+#REF!*#REF!+#REF!*#REF!+#REF!*#REF!+#REF!*#REF!+#REF!*#REF!)*#REF!</f>
        <v>#REF!</v>
      </c>
      <c r="D27" s="49" t="e">
        <f>IF(OR((#REF!+#REF!+#REF!+#REF!)&gt;0,(#REF!+#REF!)&gt;0.05),$E$101,IF(OR(#REF!&lt;1,#REF!&gt;0),LOOKUP(C27,$E$100:$F$100,$E$101:$F$101),LOOKUP(C27,$E$100:$G$100,$E$101:$G$101)))</f>
        <v>#REF!</v>
      </c>
      <c r="IV27"/>
    </row>
    <row r="28" spans="1:256" x14ac:dyDescent="0.2">
      <c r="A28" s="16">
        <v>26</v>
      </c>
      <c r="B28" s="12" t="s">
        <v>44</v>
      </c>
      <c r="C28" s="37" t="e">
        <f>(#REF!*#REF!+#REF!*#REF!+#REF!*#REF!+#REF!*#REF!+#REF!*#REF!+#REF!*#REF!+#REF!*#REF!)*#REF!</f>
        <v>#REF!</v>
      </c>
      <c r="D28" s="50" t="e">
        <f>IF(OR((#REF!+#REF!+#REF!+#REF!)&gt;0,(#REF!+#REF!)&gt;0.05),$E$101,IF(OR(#REF!&lt;1,#REF!&gt;0),LOOKUP(C28,$E$100:$F$100,$E$101:$F$101),LOOKUP(C28,$E$100:$G$100,$E$101:$G$101)))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6">
        <v>27</v>
      </c>
      <c r="B29" s="28" t="s">
        <v>49</v>
      </c>
      <c r="C29" s="37" t="e">
        <f>(#REF!*#REF!+#REF!*#REF!+#REF!*#REF!+#REF!*#REF!+#REF!*#REF!+#REF!*#REF!+#REF!*#REF!)*#REF!</f>
        <v>#REF!</v>
      </c>
      <c r="D29" s="36" t="e">
        <f>IF(OR((#REF!+#REF!+#REF!+#REF!)&gt;0,(#REF!+#REF!)&gt;0.05),$E$101,IF(OR(#REF!&lt;1,#REF!&gt;0),LOOKUP(C29,$E$100:$F$100,$E$101:$F$101),LOOKUP(C29,$E$100:$G$100,$E$101:$G$101)))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6">
        <v>28</v>
      </c>
      <c r="B30" s="68" t="s">
        <v>43</v>
      </c>
      <c r="C30" s="37" t="e">
        <f>(#REF!*#REF!+#REF!*#REF!+#REF!*#REF!+#REF!*#REF!+#REF!*#REF!+#REF!*#REF!+#REF!*#REF!)*#REF!</f>
        <v>#REF!</v>
      </c>
      <c r="D30" s="42" t="e">
        <f>IF(OR((#REF!+#REF!+#REF!+#REF!)&gt;0,(#REF!+#REF!)&gt;0.05),$E$101,IF(OR(#REF!&lt;1,#REF!&gt;0),LOOKUP(C30,$E$100:$F$100,$E$101:$F$101),LOOKUP(C30,$E$100:$G$100,$E$101:$G$101)))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6">
        <v>29</v>
      </c>
      <c r="B31" s="12" t="s">
        <v>93</v>
      </c>
      <c r="C31" s="37" t="e">
        <f>(#REF!*#REF!+#REF!*#REF!+#REF!*#REF!+#REF!*#REF!+#REF!*#REF!+#REF!*#REF!+#REF!*#REF!)*#REF!</f>
        <v>#REF!</v>
      </c>
      <c r="D31" s="57" t="e">
        <f>IF(OR((#REF!+#REF!+#REF!+#REF!)&gt;0,(#REF!+#REF!)&gt;0.05),$E$101,IF(OR(#REF!&lt;1,#REF!&gt;0),LOOKUP(C31,$E$100:$F$100,$E$101:$F$101),LOOKUP(C31,$E$100:$G$100,$E$101:$G$101)))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6">
        <v>30</v>
      </c>
      <c r="B32" s="68" t="s">
        <v>67</v>
      </c>
      <c r="C32" s="37" t="e">
        <f>(#REF!*#REF!+#REF!*#REF!+#REF!*#REF!+#REF!*#REF!+#REF!*#REF!+#REF!*#REF!+#REF!*#REF!)*#REF!</f>
        <v>#REF!</v>
      </c>
      <c r="D32" s="69" t="e">
        <f>IF(OR((#REF!+#REF!+#REF!+#REF!)&gt;0,(#REF!+#REF!)&gt;0.05),$E$101,IF(OR(#REF!&lt;1,#REF!&gt;0),LOOKUP(C32,$E$100:$F$100,$E$101:$F$101),LOOKUP(C32,$E$100:$G$100,$E$101:$G$101)))</f>
        <v>#REF!</v>
      </c>
      <c r="F32" s="23"/>
    </row>
    <row r="33" spans="1:256" x14ac:dyDescent="0.2">
      <c r="A33" s="16">
        <v>31</v>
      </c>
      <c r="B33" s="68" t="s">
        <v>39</v>
      </c>
      <c r="C33" s="37" t="e">
        <f>(#REF!*#REF!+#REF!*#REF!+#REF!*#REF!+#REF!*#REF!+#REF!*#REF!+#REF!*#REF!+#REF!*#REF!)*#REF!</f>
        <v>#REF!</v>
      </c>
      <c r="D33" s="61" t="e">
        <f>IF(OR((#REF!+#REF!+#REF!+#REF!)&gt;0,(#REF!+#REF!)&gt;0.05),$E$101,IF(OR(#REF!&lt;1,#REF!&gt;0),LOOKUP(C33,$E$100:$F$100,$E$101:$F$101),LOOKUP(C33,$E$100:$G$100,$E$101:$G$101)))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6">
        <v>32</v>
      </c>
      <c r="B34" s="12" t="s">
        <v>105</v>
      </c>
      <c r="C34" s="37" t="e">
        <f>(#REF!*#REF!+#REF!*#REF!+#REF!*#REF!+#REF!*#REF!+#REF!*#REF!+#REF!*#REF!+#REF!*#REF!)*#REF!</f>
        <v>#REF!</v>
      </c>
      <c r="D34" s="58" t="e">
        <f>IF(OR((#REF!+#REF!+#REF!+#REF!)&gt;0,(#REF!+#REF!)&gt;0.05),$E$101,IF(OR(#REF!&lt;1,#REF!&gt;0),LOOKUP(C34,$E$100:$F$100,$E$101:$F$101),LOOKUP(C34,$E$100:$G$100,$E$101:$G$101)))</f>
        <v>#REF!</v>
      </c>
      <c r="F34" s="23"/>
    </row>
    <row r="35" spans="1:256" x14ac:dyDescent="0.2">
      <c r="A35" s="16">
        <v>33</v>
      </c>
      <c r="B35" s="12" t="s">
        <v>92</v>
      </c>
      <c r="C35" s="37" t="e">
        <f>(#REF!*#REF!+#REF!*#REF!+#REF!*#REF!+#REF!*#REF!+#REF!*#REF!+#REF!*#REF!+#REF!*#REF!)*#REF!</f>
        <v>#REF!</v>
      </c>
      <c r="D35" s="36" t="e">
        <f>IF(OR((#REF!+#REF!+#REF!+#REF!)&gt;0,(#REF!+#REF!)&gt;0.05),$E$101,IF(OR(#REF!&lt;1,#REF!&gt;0),LOOKUP(C35,$E$100:$F$100,$E$101:$F$101),LOOKUP(C35,$E$100:$G$100,$E$101:$G$101)))</f>
        <v>#REF!</v>
      </c>
    </row>
    <row r="36" spans="1:256" x14ac:dyDescent="0.2">
      <c r="A36" s="16">
        <v>34</v>
      </c>
      <c r="B36" s="68" t="s">
        <v>99</v>
      </c>
      <c r="C36" s="37" t="e">
        <f>(#REF!*#REF!+#REF!*#REF!+#REF!*#REF!+#REF!*#REF!+#REF!*#REF!+#REF!*#REF!+#REF!*#REF!)*#REF!</f>
        <v>#REF!</v>
      </c>
      <c r="D36" s="46" t="e">
        <f>IF(OR((#REF!+#REF!+#REF!+#REF!)&gt;0,(#REF!+#REF!)&gt;0.05),$E$101,IF(OR(#REF!&lt;1,#REF!&gt;0),LOOKUP(C36,$E$100:$F$100,$E$101:$F$101),LOOKUP(C36,$E$100:$G$100,$E$101:$G$101)))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6">
        <v>35</v>
      </c>
      <c r="B37" s="28" t="s">
        <v>69</v>
      </c>
      <c r="C37" s="37" t="e">
        <f>(#REF!*#REF!+#REF!*#REF!+#REF!*#REF!+#REF!*#REF!+#REF!*#REF!+#REF!*#REF!+#REF!*#REF!)*#REF!</f>
        <v>#REF!</v>
      </c>
      <c r="D37" s="8" t="e">
        <f>IF(OR((#REF!+#REF!+#REF!+#REF!)&gt;0,(#REF!+#REF!)&gt;0.05),$E$101,IF(OR(#REF!&lt;1,#REF!&gt;0),LOOKUP(C37,$E$100:$F$100,$E$101:$F$101),LOOKUP(C37,$E$100:$G$100,$E$101:$G$101)))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6">
        <v>36</v>
      </c>
      <c r="B38" s="68" t="s">
        <v>52</v>
      </c>
      <c r="C38" s="37" t="e">
        <f>(#REF!*#REF!+#REF!*#REF!+#REF!*#REF!+#REF!*#REF!+#REF!*#REF!+#REF!*#REF!+#REF!*#REF!)*#REF!</f>
        <v>#REF!</v>
      </c>
      <c r="D38" s="39" t="e">
        <f>IF(OR((#REF!+#REF!+#REF!+#REF!)&gt;0,(#REF!+#REF!)&gt;0.05),$E$101,IF(OR(#REF!&lt;1,#REF!&gt;0),LOOKUP(C38,$E$100:$F$100,$E$101:$F$101),LOOKUP(C38,$E$100:$G$100,$E$101:$G$101)))</f>
        <v>#REF!</v>
      </c>
      <c r="IV38"/>
    </row>
    <row r="39" spans="1:256" s="24" customFormat="1" x14ac:dyDescent="0.2">
      <c r="A39" s="16">
        <v>37</v>
      </c>
      <c r="B39" s="12" t="s">
        <v>17</v>
      </c>
      <c r="C39" s="37" t="e">
        <f>(#REF!*#REF!+#REF!*#REF!+#REF!*#REF!+#REF!*#REF!+#REF!*#REF!+#REF!*#REF!+#REF!*#REF!)*#REF!</f>
        <v>#REF!</v>
      </c>
      <c r="D39" s="40" t="e">
        <f>IF(OR((#REF!+#REF!+#REF!+#REF!)&gt;0,(#REF!+#REF!)&gt;0.05),$E$101,IF(OR(#REF!&lt;1,#REF!&gt;0),LOOKUP(C39,$E$100:$F$100,$E$101:$F$101),LOOKUP(C39,$E$100:$G$100,$E$101:$G$101)))</f>
        <v>#REF!</v>
      </c>
      <c r="IV39"/>
    </row>
    <row r="40" spans="1:256" x14ac:dyDescent="0.2">
      <c r="A40" s="16">
        <v>38</v>
      </c>
      <c r="B40" s="68" t="s">
        <v>130</v>
      </c>
      <c r="C40" s="37" t="e">
        <f>(#REF!*#REF!+#REF!*#REF!+#REF!*#REF!+#REF!*#REF!+#REF!*#REF!+#REF!*#REF!+#REF!*#REF!)*#REF!</f>
        <v>#REF!</v>
      </c>
      <c r="D40" s="8" t="e">
        <f>IF(OR((#REF!+#REF!+#REF!+#REF!)&gt;0,(#REF!+#REF!)&gt;0.05),$E$101,IF(OR(#REF!&lt;1,#REF!&gt;0),LOOKUP(C40,$E$100:$F$100,$E$101:$F$101),LOOKUP(C40,$E$100:$G$100,$E$101:$G$101)))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16">
        <v>39</v>
      </c>
      <c r="B41" s="68" t="s">
        <v>128</v>
      </c>
      <c r="C41" s="37" t="e">
        <f>(#REF!*#REF!+#REF!*#REF!+#REF!*#REF!+#REF!*#REF!+#REF!*#REF!+#REF!*#REF!+#REF!*#REF!)*#REF!</f>
        <v>#REF!</v>
      </c>
      <c r="D41" s="8" t="e">
        <f>IF(OR((#REF!+#REF!+#REF!+#REF!)&gt;0,(#REF!+#REF!)&gt;0.05),$E$101,IF(OR(#REF!&lt;1,#REF!&gt;0),LOOKUP(C41,$E$100:$F$100,$E$101:$F$101),LOOKUP(C41,$E$100:$G$100,$E$101:$G$101)))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41">
        <v>40</v>
      </c>
      <c r="B42" s="68" t="s">
        <v>100</v>
      </c>
      <c r="C42" s="37" t="e">
        <f>(#REF!*#REF!+#REF!*#REF!+#REF!*#REF!+#REF!*#REF!+#REF!*#REF!+#REF!*#REF!+#REF!*#REF!)*#REF!</f>
        <v>#REF!</v>
      </c>
      <c r="D42" s="36" t="e">
        <f>IF(OR((#REF!+#REF!+#REF!+#REF!)&gt;0,(#REF!+#REF!)&gt;0.05),$E$101,IF(OR(#REF!&lt;1,#REF!&gt;0),LOOKUP(C42,$E$100:$F$100,$E$101:$F$101),LOOKUP(C42,$E$100:$G$100,$E$101:$G$101)))</f>
        <v>#REF!</v>
      </c>
    </row>
    <row r="43" spans="1:256" x14ac:dyDescent="0.2">
      <c r="A43" s="16">
        <v>41</v>
      </c>
      <c r="B43" s="12" t="s">
        <v>124</v>
      </c>
      <c r="C43" s="37" t="e">
        <f>(#REF!*#REF!+#REF!*#REF!+#REF!*#REF!+#REF!*#REF!+#REF!*#REF!+#REF!*#REF!+#REF!*#REF!)*#REF!</f>
        <v>#REF!</v>
      </c>
      <c r="D43" s="44" t="e">
        <f>IF(OR((#REF!+#REF!+#REF!+#REF!)&gt;0,(#REF!+#REF!)&gt;0.05),$E$101,IF(OR(#REF!&lt;1,#REF!&gt;0),LOOKUP(C43,$E$100:$F$100,$E$101:$F$101),LOOKUP(C43,$E$100:$G$100,$E$101:$G$101)))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6">
        <v>42</v>
      </c>
      <c r="B44" s="68" t="s">
        <v>64</v>
      </c>
      <c r="C44" s="37" t="e">
        <f>(#REF!*#REF!+#REF!*#REF!+#REF!*#REF!+#REF!*#REF!+#REF!*#REF!+#REF!*#REF!+#REF!*#REF!)*#REF!</f>
        <v>#REF!</v>
      </c>
      <c r="D44" s="42" t="e">
        <f>IF(OR((#REF!+#REF!+#REF!+#REF!)&gt;0,(#REF!+#REF!)&gt;0.05),$E$101,IF(OR(#REF!&lt;1,#REF!&gt;0),LOOKUP(C44,$E$100:$F$100,$E$101:$F$101),LOOKUP(C44,$E$100:$G$100,$E$101:$G$101)))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16">
        <v>43</v>
      </c>
      <c r="B45" s="12" t="s">
        <v>80</v>
      </c>
      <c r="C45" s="37" t="e">
        <f>(#REF!*#REF!+#REF!*#REF!+#REF!*#REF!+#REF!*#REF!+#REF!*#REF!+#REF!*#REF!+#REF!*#REF!)*#REF!</f>
        <v>#REF!</v>
      </c>
      <c r="D45" s="44" t="e">
        <f>IF(OR((#REF!+#REF!+#REF!+#REF!)&gt;0,(#REF!+#REF!)&gt;0.05),$E$101,IF(OR(#REF!&lt;1,#REF!&gt;0),LOOKUP(C45,$E$100:$F$100,$E$101:$F$101),LOOKUP(C45,$E$100:$G$100,$E$101:$G$101)))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6">
        <v>44</v>
      </c>
      <c r="B46" s="12" t="s">
        <v>115</v>
      </c>
      <c r="C46" s="37" t="e">
        <f>(#REF!*#REF!+#REF!*#REF!+#REF!*#REF!+#REF!*#REF!+#REF!*#REF!+#REF!*#REF!+#REF!*#REF!)*#REF!</f>
        <v>#REF!</v>
      </c>
      <c r="D46" s="42" t="e">
        <f>IF(OR((#REF!+#REF!+#REF!+#REF!)&gt;0,(#REF!+#REF!)&gt;0.05),$E$101,IF(OR(#REF!&lt;1,#REF!&gt;0),LOOKUP(C46,$E$100:$F$100,$E$101:$F$101),LOOKUP(C46,$E$100:$G$100,$E$101:$G$101)))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16">
        <v>45</v>
      </c>
      <c r="B47" s="28" t="s">
        <v>31</v>
      </c>
      <c r="C47" s="37" t="e">
        <f>(#REF!*#REF!+#REF!*#REF!+#REF!*#REF!+#REF!*#REF!+#REF!*#REF!+#REF!*#REF!+#REF!*#REF!)*#REF!</f>
        <v>#REF!</v>
      </c>
      <c r="D47" s="45" t="e">
        <f>IF(OR((#REF!+#REF!+#REF!+#REF!)&gt;0,(#REF!+#REF!)&gt;0.05),$E$101,IF(OR(#REF!&lt;1,#REF!&gt;0),LOOKUP(C47,$E$100:$F$100,$E$101:$F$101),LOOKUP(C47,$E$100:$G$100,$E$101:$G$101)))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6">
        <v>46</v>
      </c>
      <c r="B48" s="28" t="s">
        <v>59</v>
      </c>
      <c r="C48" s="37" t="e">
        <f>(#REF!*#REF!+#REF!*#REF!+#REF!*#REF!+#REF!*#REF!+#REF!*#REF!+#REF!*#REF!+#REF!*#REF!)*#REF!</f>
        <v>#REF!</v>
      </c>
      <c r="D48" s="50" t="e">
        <f>IF(OR((#REF!+#REF!+#REF!+#REF!)&gt;0,(#REF!+#REF!)&gt;0.05),$E$101,IF(OR(#REF!&lt;1,#REF!&gt;0),LOOKUP(C48,$E$100:$F$100,$E$101:$F$101),LOOKUP(C48,$E$100:$G$100,$E$101:$G$101)))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41">
        <v>47</v>
      </c>
      <c r="B49" s="68" t="s">
        <v>40</v>
      </c>
      <c r="C49" s="37" t="e">
        <f>(#REF!*#REF!+#REF!*#REF!+#REF!*#REF!+#REF!*#REF!+#REF!*#REF!+#REF!*#REF!+#REF!*#REF!)*#REF!</f>
        <v>#REF!</v>
      </c>
      <c r="D49" s="57" t="e">
        <f>IF(OR((#REF!+#REF!+#REF!+#REF!)&gt;0,(#REF!+#REF!)&gt;0.05),$E$101,IF(OR(#REF!&lt;1,#REF!&gt;0),LOOKUP(C49,$E$100:$F$100,$E$101:$F$101),LOOKUP(C49,$E$100:$G$100,$E$101:$G$101)))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6">
        <v>48</v>
      </c>
      <c r="B50" s="12" t="s">
        <v>36</v>
      </c>
      <c r="C50" s="37" t="e">
        <f>(#REF!*#REF!+#REF!*#REF!+#REF!*#REF!+#REF!*#REF!+#REF!*#REF!+#REF!*#REF!+#REF!*#REF!)*#REF!</f>
        <v>#REF!</v>
      </c>
      <c r="D50" s="45" t="e">
        <f>IF(OR((#REF!+#REF!+#REF!+#REF!)&gt;0,(#REF!+#REF!)&gt;0.05),$E$101,IF(OR(#REF!&lt;1,#REF!&gt;0),LOOKUP(C50,$E$100:$F$100,$E$101:$F$101),LOOKUP(C50,$E$100:$G$100,$E$101:$G$101)))</f>
        <v>#REF!</v>
      </c>
      <c r="IV50"/>
    </row>
    <row r="51" spans="1:256" x14ac:dyDescent="0.2">
      <c r="A51" s="16">
        <v>49</v>
      </c>
      <c r="B51" s="12" t="s">
        <v>45</v>
      </c>
      <c r="C51" s="37" t="e">
        <f>(#REF!*#REF!+#REF!*#REF!+#REF!*#REF!+#REF!*#REF!+#REF!*#REF!+#REF!*#REF!+#REF!*#REF!)*#REF!</f>
        <v>#REF!</v>
      </c>
      <c r="D51" s="61" t="e">
        <f>IF(OR((#REF!+#REF!+#REF!+#REF!)&gt;0,(#REF!+#REF!)&gt;0.05),$E$101,IF(OR(#REF!&lt;1,#REF!&gt;0),LOOKUP(C51,$E$100:$F$100,$E$101:$F$101),LOOKUP(C51,$E$100:$G$100,$E$101:$G$101)))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6">
        <v>50</v>
      </c>
      <c r="B52" s="12" t="s">
        <v>112</v>
      </c>
      <c r="C52" s="37" t="e">
        <f>(#REF!*#REF!+#REF!*#REF!+#REF!*#REF!+#REF!*#REF!+#REF!*#REF!+#REF!*#REF!+#REF!*#REF!)*#REF!</f>
        <v>#REF!</v>
      </c>
      <c r="D52" s="61" t="e">
        <f>IF(OR((#REF!+#REF!+#REF!+#REF!)&gt;0,(#REF!+#REF!)&gt;0.05),$E$101,IF(OR(#REF!&lt;1,#REF!&gt;0),LOOKUP(C52,$E$100:$F$100,$E$101:$F$101),LOOKUP(C52,$E$100:$G$100,$E$101:$G$101)))</f>
        <v>#REF!</v>
      </c>
    </row>
    <row r="53" spans="1:256" x14ac:dyDescent="0.2">
      <c r="A53" s="16">
        <v>51</v>
      </c>
      <c r="B53" s="68" t="s">
        <v>118</v>
      </c>
      <c r="C53" s="37" t="e">
        <f>(#REF!*#REF!+#REF!*#REF!+#REF!*#REF!+#REF!*#REF!+#REF!*#REF!+#REF!*#REF!+#REF!*#REF!)*#REF!</f>
        <v>#REF!</v>
      </c>
      <c r="D53" s="58" t="e">
        <f>IF(OR((#REF!+#REF!+#REF!+#REF!)&gt;0,(#REF!+#REF!)&gt;0.05),$E$101,IF(OR(#REF!&lt;1,#REF!&gt;0),LOOKUP(C53,$E$100:$F$100,$E$101:$F$101),LOOKUP(C53,$E$100:$G$100,$E$101:$G$101)))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6">
        <v>52</v>
      </c>
      <c r="B54" s="28" t="s">
        <v>47</v>
      </c>
      <c r="C54" s="37" t="e">
        <f>(#REF!*#REF!+#REF!*#REF!+#REF!*#REF!+#REF!*#REF!+#REF!*#REF!+#REF!*#REF!+#REF!*#REF!)*#REF!</f>
        <v>#REF!</v>
      </c>
      <c r="D54" s="42" t="e">
        <f>IF(OR((#REF!+#REF!+#REF!+#REF!)&gt;0,(#REF!+#REF!)&gt;0.05),$E$101,IF(OR(#REF!&lt;1,#REF!&gt;0),LOOKUP(C54,$E$100:$F$100,$E$101:$F$101),LOOKUP(C54,$E$100:$G$100,$E$101:$G$101)))</f>
        <v>#REF!</v>
      </c>
    </row>
    <row r="55" spans="1:256" x14ac:dyDescent="0.2">
      <c r="A55" s="16">
        <v>53</v>
      </c>
      <c r="B55" s="12" t="s">
        <v>65</v>
      </c>
      <c r="C55" s="37" t="e">
        <f>(#REF!*#REF!+#REF!*#REF!+#REF!*#REF!+#REF!*#REF!+#REF!*#REF!+#REF!*#REF!+#REF!*#REF!)*#REF!</f>
        <v>#REF!</v>
      </c>
      <c r="D55" s="46" t="e">
        <f>IF(OR((#REF!+#REF!+#REF!+#REF!)&gt;0,(#REF!+#REF!)&gt;0.05),$E$101,IF(OR(#REF!&lt;1,#REF!&gt;0),LOOKUP(C55,$E$100:$F$100,$E$101:$F$101),LOOKUP(C55,$E$100:$G$100,$E$101:$G$101)))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6">
        <v>54</v>
      </c>
      <c r="B56" s="28" t="s">
        <v>42</v>
      </c>
      <c r="C56" s="37" t="e">
        <f>(#REF!*#REF!+#REF!*#REF!+#REF!*#REF!+#REF!*#REF!+#REF!*#REF!+#REF!*#REF!+#REF!*#REF!)*#REF!</f>
        <v>#REF!</v>
      </c>
      <c r="D56" s="48" t="e">
        <f>IF(OR((#REF!+#REF!+#REF!+#REF!)&gt;0,(#REF!+#REF!)&gt;0.05),$E$101,IF(OR(#REF!&lt;1,#REF!&gt;0),LOOKUP(C56,$E$100:$F$100,$E$101:$F$101),LOOKUP(C56,$E$100:$G$100,$E$101:$G$101)))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6">
        <v>54</v>
      </c>
      <c r="B57" s="68" t="s">
        <v>51</v>
      </c>
      <c r="C57" s="37" t="e">
        <f>(#REF!*#REF!+#REF!*#REF!+#REF!*#REF!+#REF!*#REF!+#REF!*#REF!+#REF!*#REF!+#REF!*#REF!)*#REF!</f>
        <v>#REF!</v>
      </c>
      <c r="D57" s="46" t="e">
        <f>IF(OR((#REF!+#REF!+#REF!+#REF!)&gt;0,(#REF!+#REF!)&gt;0.05),$E$101,IF(OR(#REF!&lt;1,#REF!&gt;0),LOOKUP(C57,$E$100:$F$100,$E$101:$F$101),LOOKUP(C57,$E$100:$G$100,$E$101:$G$101)))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16">
        <v>56</v>
      </c>
      <c r="B58" s="68" t="s">
        <v>104</v>
      </c>
      <c r="C58" s="37" t="e">
        <f>(#REF!*#REF!+#REF!*#REF!+#REF!*#REF!+#REF!*#REF!+#REF!*#REF!+#REF!*#REF!+#REF!*#REF!)*#REF!</f>
        <v>#REF!</v>
      </c>
      <c r="D58" s="36" t="e">
        <f>IF(OR((#REF!+#REF!+#REF!+#REF!)&gt;0,(#REF!+#REF!)&gt;0.05),$E$101,IF(OR(#REF!&lt;1,#REF!&gt;0),LOOKUP(C58,$E$100:$F$100,$E$101:$F$101),LOOKUP(C58,$E$100:$G$100,$E$101:$G$101)))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41">
        <v>57</v>
      </c>
      <c r="B59" s="12" t="s">
        <v>129</v>
      </c>
      <c r="C59" s="37" t="e">
        <f>(#REF!*#REF!+#REF!*#REF!+#REF!*#REF!+#REF!*#REF!+#REF!*#REF!+#REF!*#REF!+#REF!*#REF!)*#REF!</f>
        <v>#REF!</v>
      </c>
      <c r="D59" s="36" t="e">
        <f>IF(OR((#REF!+#REF!+#REF!+#REF!)&gt;0,(#REF!+#REF!)&gt;0.05),$E$101,IF(OR(#REF!&lt;1,#REF!&gt;0),LOOKUP(C59,$E$100:$F$100,$E$101:$F$101),LOOKUP(C59,$E$100:$G$100,$E$101:$G$101)))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6">
        <v>58</v>
      </c>
      <c r="B60" s="68" t="s">
        <v>56</v>
      </c>
      <c r="C60" s="37" t="e">
        <f>(#REF!*#REF!+#REF!*#REF!+#REF!*#REF!+#REF!*#REF!+#REF!*#REF!+#REF!*#REF!+#REF!*#REF!)*#REF!</f>
        <v>#REF!</v>
      </c>
      <c r="D60" s="51" t="e">
        <f>IF(OR((#REF!+#REF!+#REF!+#REF!)&gt;0,(#REF!+#REF!)&gt;0.05),$E$101,IF(OR(#REF!&lt;1,#REF!&gt;0),LOOKUP(C60,$E$100:$F$100,$E$101:$F$101),LOOKUP(C60,$E$100:$G$100,$E$101:$G$101)))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16">
        <v>59</v>
      </c>
      <c r="B61" s="68" t="s">
        <v>41</v>
      </c>
      <c r="C61" s="37" t="e">
        <f>(#REF!*#REF!+#REF!*#REF!+#REF!*#REF!+#REF!*#REF!+#REF!*#REF!+#REF!*#REF!+#REF!*#REF!)*#REF!</f>
        <v>#REF!</v>
      </c>
      <c r="D61" s="52" t="e">
        <f>IF(OR((#REF!+#REF!+#REF!+#REF!)&gt;0,(#REF!+#REF!)&gt;0.05),$E$101,IF(OR(#REF!&lt;1,#REF!&gt;0),LOOKUP(C61,$E$100:$F$100,$E$101:$F$101),LOOKUP(C61,$E$100:$G$100,$E$101:$G$101)))</f>
        <v>#REF!</v>
      </c>
    </row>
    <row r="62" spans="1:256" x14ac:dyDescent="0.2">
      <c r="A62" s="16">
        <v>60</v>
      </c>
      <c r="B62" s="68" t="s">
        <v>94</v>
      </c>
      <c r="C62" s="37" t="e">
        <f>(#REF!*#REF!+#REF!*#REF!+#REF!*#REF!+#REF!*#REF!+#REF!*#REF!+#REF!*#REF!+#REF!*#REF!)*#REF!</f>
        <v>#REF!</v>
      </c>
      <c r="D62" s="54" t="e">
        <f>IF(OR((#REF!+#REF!+#REF!+#REF!)&gt;0,(#REF!+#REF!)&gt;0.05),$E$101,IF(OR(#REF!&lt;1,#REF!&gt;0),LOOKUP(C62,$E$100:$F$100,$E$101:$F$101),LOOKUP(C62,$E$100:$G$100,$E$101:$G$101)))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41">
        <v>61</v>
      </c>
      <c r="B63" s="68" t="s">
        <v>131</v>
      </c>
      <c r="C63" s="37" t="e">
        <f>(#REF!*#REF!+#REF!*#REF!+#REF!*#REF!+#REF!*#REF!+#REF!*#REF!+#REF!*#REF!+#REF!*#REF!)*#REF!</f>
        <v>#REF!</v>
      </c>
      <c r="D63" s="61" t="e">
        <f>IF(OR((#REF!+#REF!+#REF!+#REF!)&gt;0,(#REF!+#REF!)&gt;0.05),$E$101,IF(OR(#REF!&lt;1,#REF!&gt;0),LOOKUP(C63,$E$100:$F$100,$E$101:$F$101),LOOKUP(C63,$E$100:$G$100,$E$101:$G$101)))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6">
        <v>62</v>
      </c>
      <c r="B64" s="68" t="s">
        <v>76</v>
      </c>
      <c r="C64" s="37" t="e">
        <f>(#REF!*#REF!+#REF!*#REF!+#REF!*#REF!+#REF!*#REF!+#REF!*#REF!+#REF!*#REF!+#REF!*#REF!)*#REF!</f>
        <v>#REF!</v>
      </c>
      <c r="D64" s="59" t="e">
        <f>IF(OR((#REF!+#REF!+#REF!+#REF!)&gt;0,(#REF!+#REF!)&gt;0.05),$E$101,IF(OR(#REF!&lt;1,#REF!&gt;0),LOOKUP(C64,$E$100:$F$100,$E$101:$F$101),LOOKUP(C64,$E$100:$G$100,$E$101:$G$101)))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6">
        <v>63</v>
      </c>
      <c r="B65" s="12" t="s">
        <v>71</v>
      </c>
      <c r="C65" s="37" t="e">
        <f>(#REF!*#REF!+#REF!*#REF!+#REF!*#REF!+#REF!*#REF!+#REF!*#REF!+#REF!*#REF!+#REF!*#REF!)*#REF!</f>
        <v>#REF!</v>
      </c>
      <c r="D65" s="61" t="e">
        <f>IF(OR((#REF!+#REF!+#REF!+#REF!)&gt;0,(#REF!+#REF!)&gt;0.05),$E$101,IF(OR(#REF!&lt;1,#REF!&gt;0),LOOKUP(C65,$E$100:$F$100,$E$101:$F$101),LOOKUP(C65,$E$100:$G$100,$E$101:$G$101)))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41">
        <v>64</v>
      </c>
      <c r="B66" s="68" t="s">
        <v>38</v>
      </c>
      <c r="C66" s="37" t="e">
        <f>(#REF!*#REF!+#REF!*#REF!+#REF!*#REF!+#REF!*#REF!+#REF!*#REF!+#REF!*#REF!+#REF!*#REF!)*#REF!</f>
        <v>#REF!</v>
      </c>
      <c r="D66" s="36" t="e">
        <f>IF(OR((#REF!+#REF!+#REF!+#REF!)&gt;0,(#REF!+#REF!)&gt;0.05),$E$101,IF(OR(#REF!&lt;1,#REF!&gt;0),LOOKUP(C66,$E$100:$F$100,$E$101:$F$101),LOOKUP(C66,$E$100:$G$100,$E$101:$G$101)))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41">
        <v>65</v>
      </c>
      <c r="B67" s="68" t="s">
        <v>79</v>
      </c>
      <c r="C67" s="37" t="e">
        <f>(#REF!*#REF!+#REF!*#REF!+#REF!*#REF!+#REF!*#REF!+#REF!*#REF!+#REF!*#REF!+#REF!*#REF!)*#REF!</f>
        <v>#REF!</v>
      </c>
      <c r="D67" s="61" t="e">
        <f>IF(OR((#REF!+#REF!+#REF!+#REF!)&gt;0,(#REF!+#REF!)&gt;0.05),$E$101,IF(OR(#REF!&lt;1,#REF!&gt;0),LOOKUP(C67,$E$100:$F$100,$E$101:$F$101),LOOKUP(C67,$E$100:$G$100,$E$101:$G$101)))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6">
        <v>66</v>
      </c>
      <c r="B68" s="68" t="s">
        <v>97</v>
      </c>
      <c r="C68" s="37" t="e">
        <f>(#REF!*#REF!+#REF!*#REF!+#REF!*#REF!+#REF!*#REF!+#REF!*#REF!+#REF!*#REF!+#REF!*#REF!)*#REF!</f>
        <v>#REF!</v>
      </c>
      <c r="D68" s="59" t="e">
        <f>IF(OR((#REF!+#REF!+#REF!+#REF!)&gt;0,(#REF!+#REF!)&gt;0.05),$E$101,IF(OR(#REF!&lt;1,#REF!&gt;0),LOOKUP(C68,$E$100:$F$100,$E$101:$F$101),LOOKUP(C68,$E$100:$G$100,$E$101:$G$101)))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6">
        <v>67</v>
      </c>
      <c r="B69" s="68" t="s">
        <v>58</v>
      </c>
      <c r="C69" s="37" t="e">
        <f>(#REF!*#REF!+#REF!*#REF!+#REF!*#REF!+#REF!*#REF!+#REF!*#REF!+#REF!*#REF!+#REF!*#REF!)*#REF!</f>
        <v>#REF!</v>
      </c>
      <c r="D69" s="59" t="e">
        <f>IF(OR((#REF!+#REF!+#REF!+#REF!)&gt;0,(#REF!+#REF!)&gt;0.05),$E$101,IF(OR(#REF!&lt;1,#REF!&gt;0),LOOKUP(C69,$E$100:$F$100,$E$101:$F$101),LOOKUP(C69,$E$100:$G$100,$E$101:$G$101)))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41">
        <v>68</v>
      </c>
      <c r="B70" s="43" t="s">
        <v>32</v>
      </c>
      <c r="C70" s="37" t="e">
        <f>(#REF!*#REF!+#REF!*#REF!+#REF!*#REF!+#REF!*#REF!+#REF!*#REF!+#REF!*#REF!+#REF!*#REF!)*#REF!</f>
        <v>#REF!</v>
      </c>
      <c r="D70" s="61" t="e">
        <f>IF(OR((#REF!+#REF!+#REF!+#REF!)&gt;0,(#REF!+#REF!)&gt;0.05),$E$101,IF(OR(#REF!&lt;1,#REF!&gt;0),LOOKUP(C70,$E$100:$F$100,$E$101:$F$101),LOOKUP(C70,$E$100:$G$100,$E$101:$G$101)))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41">
        <v>69</v>
      </c>
      <c r="B71" s="53" t="s">
        <v>73</v>
      </c>
      <c r="C71" s="37" t="e">
        <f>(#REF!*#REF!+#REF!*#REF!+#REF!*#REF!+#REF!*#REF!+#REF!*#REF!+#REF!*#REF!+#REF!*#REF!)*#REF!</f>
        <v>#REF!</v>
      </c>
      <c r="D71" s="61" t="e">
        <f>IF(OR((#REF!+#REF!+#REF!+#REF!)&gt;0,(#REF!+#REF!)&gt;0.05),$E$101,IF(OR(#REF!&lt;1,#REF!&gt;0),LOOKUP(C71,$E$100:$F$100,$E$101:$F$101),LOOKUP(C71,$E$100:$G$100,$E$101:$G$101)))</f>
        <v>#REF!</v>
      </c>
    </row>
    <row r="72" spans="1:256" x14ac:dyDescent="0.2">
      <c r="A72" s="16">
        <v>70</v>
      </c>
      <c r="B72" s="68" t="s">
        <v>106</v>
      </c>
      <c r="C72" s="37" t="e">
        <f>(#REF!*#REF!+#REF!*#REF!+#REF!*#REF!+#REF!*#REF!+#REF!*#REF!+#REF!*#REF!+#REF!*#REF!)*#REF!</f>
        <v>#REF!</v>
      </c>
      <c r="D72" s="61" t="e">
        <f>IF(OR((#REF!+#REF!+#REF!+#REF!)&gt;0,(#REF!+#REF!)&gt;0.05),$E$101,IF(OR(#REF!&lt;1,#REF!&gt;0),LOOKUP(C72,$E$100:$F$100,$E$101:$F$101),LOOKUP(C72,$E$100:$G$100,$E$101:$G$101)))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6">
        <v>71</v>
      </c>
      <c r="B73" s="68" t="s">
        <v>53</v>
      </c>
      <c r="C73" s="37" t="e">
        <f>(#REF!*#REF!+#REF!*#REF!+#REF!*#REF!+#REF!*#REF!+#REF!*#REF!+#REF!*#REF!+#REF!*#REF!)*#REF!</f>
        <v>#REF!</v>
      </c>
      <c r="D73" s="36" t="e">
        <f>IF(OR((#REF!+#REF!+#REF!+#REF!)&gt;0,(#REF!+#REF!)&gt;0.05),$E$101,IF(OR(#REF!&lt;1,#REF!&gt;0),LOOKUP(C73,$E$100:$F$100,$E$101:$F$101),LOOKUP(C73,$E$100:$G$100,$E$101:$G$101)))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6">
        <v>72</v>
      </c>
      <c r="B74" s="68" t="s">
        <v>113</v>
      </c>
      <c r="C74" s="37" t="e">
        <f>(#REF!*#REF!+#REF!*#REF!+#REF!*#REF!+#REF!*#REF!+#REF!*#REF!+#REF!*#REF!+#REF!*#REF!)*#REF!</f>
        <v>#REF!</v>
      </c>
      <c r="D74" s="61" t="e">
        <f>IF(OR((#REF!+#REF!+#REF!+#REF!)&gt;0,(#REF!+#REF!)&gt;0.05),$E$101,IF(OR(#REF!&lt;1,#REF!&gt;0),LOOKUP(C74,$E$100:$F$100,$E$101:$F$101),LOOKUP(C74,$E$100:$G$100,$E$101:$G$101)))</f>
        <v>#REF!</v>
      </c>
      <c r="IV74"/>
    </row>
    <row r="75" spans="1:256" x14ac:dyDescent="0.2">
      <c r="A75" s="16">
        <v>73</v>
      </c>
      <c r="B75" s="68" t="s">
        <v>5</v>
      </c>
      <c r="C75" s="37" t="e">
        <f>(#REF!*#REF!+#REF!*#REF!+#REF!*#REF!+#REF!*#REF!+#REF!*#REF!+#REF!*#REF!+#REF!*#REF!)*#REF!</f>
        <v>#REF!</v>
      </c>
      <c r="D75" s="36" t="e">
        <f>IF(OR((#REF!+#REF!+#REF!+#REF!)&gt;0,(#REF!+#REF!)&gt;0.05),$E$101,IF(OR(#REF!&lt;1,#REF!&gt;0),LOOKUP(C75,$E$100:$F$100,$E$101:$F$101),LOOKUP(C75,$E$100:$G$100,$E$101:$G$101)))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6">
        <v>74</v>
      </c>
      <c r="B76" s="68" t="s">
        <v>66</v>
      </c>
      <c r="C76" s="37" t="e">
        <f>(#REF!*#REF!+#REF!*#REF!+#REF!*#REF!+#REF!*#REF!+#REF!*#REF!+#REF!*#REF!+#REF!*#REF!)*#REF!</f>
        <v>#REF!</v>
      </c>
      <c r="D76" s="56" t="e">
        <f>IF(OR((#REF!+#REF!+#REF!+#REF!)&gt;0,(#REF!+#REF!)&gt;0.05),$E$101,IF(OR(#REF!&lt;1,#REF!&gt;0),LOOKUP(C76,$E$100:$F$100,$E$101:$F$101),LOOKUP(C76,$E$100:$G$100,$E$101:$G$101)))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6">
        <v>75</v>
      </c>
      <c r="B77" s="12" t="s">
        <v>37</v>
      </c>
      <c r="C77" s="37" t="e">
        <f>(#REF!*#REF!+#REF!*#REF!+#REF!*#REF!+#REF!*#REF!+#REF!*#REF!+#REF!*#REF!+#REF!*#REF!)*#REF!</f>
        <v>#REF!</v>
      </c>
      <c r="D77" s="36" t="e">
        <f>IF(OR((#REF!+#REF!+#REF!+#REF!)&gt;0,(#REF!+#REF!)&gt;0.05),$E$101,IF(OR(#REF!&lt;1,#REF!&gt;0),LOOKUP(C77,$E$100:$F$100,$E$101:$F$101),LOOKUP(C77,$E$100:$G$100,$E$101:$G$101)))</f>
        <v>#REF!</v>
      </c>
    </row>
    <row r="78" spans="1:256" x14ac:dyDescent="0.2">
      <c r="A78" s="41">
        <v>76</v>
      </c>
      <c r="B78" s="68" t="s">
        <v>34</v>
      </c>
      <c r="C78" s="37" t="e">
        <f>(#REF!*#REF!+#REF!*#REF!+#REF!*#REF!+#REF!*#REF!+#REF!*#REF!+#REF!*#REF!+#REF!*#REF!)*#REF!</f>
        <v>#REF!</v>
      </c>
      <c r="D78" s="61" t="e">
        <f>IF(OR((#REF!+#REF!+#REF!+#REF!)&gt;0,(#REF!+#REF!)&gt;0.05),$E$101,IF(OR(#REF!&lt;1,#REF!&gt;0),LOOKUP(C78,$E$100:$F$100,$E$101:$F$101),LOOKUP(C78,$E$100:$G$100,$E$101:$G$101)))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41">
        <v>77</v>
      </c>
      <c r="B79" s="43" t="s">
        <v>82</v>
      </c>
      <c r="C79" s="37" t="e">
        <f>(#REF!*#REF!+#REF!*#REF!+#REF!*#REF!+#REF!*#REF!+#REF!*#REF!+#REF!*#REF!+#REF!*#REF!)*#REF!</f>
        <v>#REF!</v>
      </c>
      <c r="D79" s="36" t="e">
        <f>IF(OR((#REF!+#REF!+#REF!+#REF!)&gt;0,(#REF!+#REF!)&gt;0.05),$E$101,IF(OR(#REF!&lt;1,#REF!&gt;0),LOOKUP(C79,$E$100:$F$100,$E$101:$F$101),LOOKUP(C79,$E$100:$G$100,$E$101:$G$101)))</f>
        <v>#REF!</v>
      </c>
      <c r="F79" s="23"/>
    </row>
    <row r="80" spans="1:256" s="24" customFormat="1" x14ac:dyDescent="0.2">
      <c r="A80" s="16">
        <v>78</v>
      </c>
      <c r="B80" s="67" t="s">
        <v>91</v>
      </c>
      <c r="C80" s="37" t="e">
        <f>(#REF!*#REF!+#REF!*#REF!+#REF!*#REF!+#REF!*#REF!+#REF!*#REF!+#REF!*#REF!+#REF!*#REF!)*#REF!</f>
        <v>#REF!</v>
      </c>
      <c r="D80" s="36" t="e">
        <f>IF(OR((#REF!+#REF!+#REF!+#REF!)&gt;0,(#REF!+#REF!)&gt;0.05),$E$101,IF(OR(#REF!&lt;1,#REF!&gt;0),LOOKUP(C80,$E$100:$F$100,$E$101:$F$101),LOOKUP(C80,$E$100:$G$100,$E$101:$G$101)))</f>
        <v>#REF!</v>
      </c>
      <c r="H80" s="22"/>
      <c r="IV80"/>
    </row>
    <row r="81" spans="1:7" x14ac:dyDescent="0.2">
      <c r="A81" s="41">
        <v>79</v>
      </c>
      <c r="B81" s="68" t="s">
        <v>127</v>
      </c>
      <c r="C81" s="37" t="e">
        <f>(#REF!*#REF!+#REF!*#REF!+#REF!*#REF!+#REF!*#REF!+#REF!*#REF!+#REF!*#REF!+#REF!*#REF!)*#REF!</f>
        <v>#REF!</v>
      </c>
      <c r="D81" s="61" t="e">
        <f>IF(OR((#REF!+#REF!+#REF!+#REF!)&gt;0,(#REF!+#REF!)&gt;0.05),$E$101,IF(OR(#REF!&lt;1,#REF!&gt;0),LOOKUP(C81,$E$100:$F$100,$E$101:$F$101),LOOKUP(C81,$E$100:$G$100,$E$101:$G$101)))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41">
        <v>80</v>
      </c>
      <c r="B82" s="68" t="s">
        <v>86</v>
      </c>
      <c r="C82" s="37" t="e">
        <f>(#REF!*#REF!+#REF!*#REF!+#REF!*#REF!+#REF!*#REF!+#REF!*#REF!+#REF!*#REF!+#REF!*#REF!)*#REF!</f>
        <v>#REF!</v>
      </c>
      <c r="D82" s="36" t="e">
        <f>IF(OR((#REF!+#REF!+#REF!+#REF!)&gt;0,(#REF!+#REF!)&gt;0.05),$E$101,IF(OR(#REF!&lt;1,#REF!&gt;0),LOOKUP(C82,$E$100:$F$100,$E$101:$F$101),LOOKUP(C82,$E$100:$G$100,$E$101:$G$101)))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6">
        <v>81</v>
      </c>
      <c r="B83" s="67" t="s">
        <v>48</v>
      </c>
      <c r="C83" s="37" t="e">
        <f>(#REF!*#REF!+#REF!*#REF!+#REF!*#REF!+#REF!*#REF!+#REF!*#REF!+#REF!*#REF!+#REF!*#REF!)*#REF!</f>
        <v>#REF!</v>
      </c>
      <c r="D83" s="36" t="e">
        <f>IF(OR((#REF!+#REF!+#REF!+#REF!)&gt;0,(#REF!+#REF!)&gt;0.05),$E$101,IF(OR(#REF!&lt;1,#REF!&gt;0),LOOKUP(C83,$E$100:$F$100,$E$101:$F$101),LOOKUP(C83,$E$100:$G$100,$E$101:$G$101)))</f>
        <v>#REF!</v>
      </c>
    </row>
    <row r="84" spans="1:7" x14ac:dyDescent="0.2">
      <c r="A84" s="41">
        <v>82</v>
      </c>
      <c r="B84" s="68" t="s">
        <v>114</v>
      </c>
      <c r="C84" s="37" t="e">
        <f>(#REF!*#REF!+#REF!*#REF!+#REF!*#REF!+#REF!*#REF!+#REF!*#REF!+#REF!*#REF!+#REF!*#REF!)*#REF!</f>
        <v>#REF!</v>
      </c>
      <c r="D84" s="46" t="e">
        <f>IF(OR((#REF!+#REF!+#REF!+#REF!)&gt;0,(#REF!+#REF!)&gt;0.05),$E$101,IF(OR(#REF!&lt;1,#REF!&gt;0),LOOKUP(C84,$E$100:$F$100,$E$101:$F$101),LOOKUP(C84,$E$100:$G$100,$E$101:$G$101)))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41">
        <v>83</v>
      </c>
      <c r="B85" s="67" t="s">
        <v>46</v>
      </c>
      <c r="C85" s="37" t="e">
        <f>(#REF!*#REF!+#REF!*#REF!+#REF!*#REF!+#REF!*#REF!+#REF!*#REF!+#REF!*#REF!+#REF!*#REF!)*#REF!</f>
        <v>#REF!</v>
      </c>
      <c r="D85" s="36" t="e">
        <f>IF(OR((#REF!+#REF!+#REF!+#REF!)&gt;0,(#REF!+#REF!)&gt;0.05),$E$101,IF(OR(#REF!&lt;1,#REF!&gt;0),LOOKUP(C85,$E$100:$F$100,$E$101:$F$101),LOOKUP(C85,$E$100:$G$100,$E$101:$G$101)))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41">
        <v>84</v>
      </c>
      <c r="B86" s="68" t="s">
        <v>78</v>
      </c>
      <c r="C86" s="37" t="e">
        <f>(#REF!*#REF!+#REF!*#REF!+#REF!*#REF!+#REF!*#REF!+#REF!*#REF!+#REF!*#REF!+#REF!*#REF!)*#REF!</f>
        <v>#REF!</v>
      </c>
      <c r="D86" s="36" t="e">
        <f>IF(OR((#REF!+#REF!+#REF!+#REF!)&gt;0,(#REF!+#REF!)&gt;0.05),$E$101,IF(OR(#REF!&lt;1,#REF!&gt;0),LOOKUP(C86,$E$100:$F$100,$E$101:$F$101),LOOKUP(C86,$E$100:$G$100,$E$101:$G$101)))</f>
        <v>#REF!</v>
      </c>
    </row>
    <row r="87" spans="1:7" x14ac:dyDescent="0.2">
      <c r="A87" s="16">
        <v>85</v>
      </c>
      <c r="B87" s="68" t="s">
        <v>35</v>
      </c>
      <c r="C87" s="37" t="e">
        <f>(#REF!*#REF!+#REF!*#REF!+#REF!*#REF!+#REF!*#REF!+#REF!*#REF!+#REF!*#REF!+#REF!*#REF!)*#REF!</f>
        <v>#REF!</v>
      </c>
      <c r="D87" s="36" t="e">
        <f>IF(OR((#REF!+#REF!+#REF!+#REF!)&gt;0,(#REF!+#REF!)&gt;0.05),$E$101,IF(OR(#REF!&lt;1,#REF!&gt;0),LOOKUP(C87,$E$100:$F$100,$E$101:$F$101),LOOKUP(C87,$E$100:$G$100,$E$101:$G$101)))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>
      <c r="B88" s="22"/>
    </row>
    <row r="89" spans="1:7" ht="29.25" customHeight="1" x14ac:dyDescent="0.2">
      <c r="A89" s="28"/>
      <c r="B89" s="84" t="s">
        <v>4</v>
      </c>
      <c r="C89" s="84"/>
      <c r="D89" s="84"/>
    </row>
    <row r="90" spans="1:7" ht="25.5" customHeight="1" x14ac:dyDescent="0.2">
      <c r="A90" s="38"/>
      <c r="B90" s="84" t="s">
        <v>16</v>
      </c>
      <c r="C90" s="84"/>
      <c r="D90" s="84"/>
    </row>
    <row r="91" spans="1:7" ht="30.75" customHeight="1" x14ac:dyDescent="0.2">
      <c r="A91" s="31"/>
      <c r="B91" s="84" t="s">
        <v>136</v>
      </c>
      <c r="C91" s="84"/>
      <c r="D91" s="84"/>
    </row>
    <row r="92" spans="1:7" x14ac:dyDescent="0.2">
      <c r="A92" s="30"/>
    </row>
    <row r="96" spans="1:7" ht="12.75" customHeight="1" x14ac:dyDescent="0.2">
      <c r="C96" s="15" t="s">
        <v>103</v>
      </c>
      <c r="D96" s="15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5"/>
      <c r="D97" s="15"/>
      <c r="E97" s="22">
        <v>3</v>
      </c>
      <c r="F97" s="22">
        <v>2</v>
      </c>
      <c r="G97" s="22">
        <v>1</v>
      </c>
    </row>
    <row r="100" spans="3:7" ht="12.75" customHeight="1" x14ac:dyDescent="0.2">
      <c r="C100" s="15" t="s">
        <v>110</v>
      </c>
      <c r="D100" s="15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5"/>
      <c r="D101" s="15"/>
      <c r="E101" s="22">
        <v>3</v>
      </c>
      <c r="F101" s="22">
        <v>2</v>
      </c>
      <c r="G101" s="22">
        <v>1</v>
      </c>
    </row>
  </sheetData>
  <autoFilter ref="B2:D87">
    <sortState ref="B3:D87">
      <sortCondition descending="1" ref="C2:C87"/>
    </sortState>
  </autoFilter>
  <mergeCells count="4">
    <mergeCell ref="A1:D1"/>
    <mergeCell ref="B89:D89"/>
    <mergeCell ref="B90:D90"/>
    <mergeCell ref="B91:D91"/>
  </mergeCells>
  <conditionalFormatting sqref="D3:D8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sqref="A1:D1"/>
    </sheetView>
  </sheetViews>
  <sheetFormatPr defaultColWidth="8.7109375" defaultRowHeight="12.75" x14ac:dyDescent="0.2"/>
  <cols>
    <col min="1" max="1" width="15.85546875" style="25" customWidth="1"/>
    <col min="2" max="2" width="40.28515625" style="25" bestFit="1" customWidth="1"/>
    <col min="3" max="3" width="15.85546875" style="25" customWidth="1"/>
    <col min="4" max="4" width="17.7109375" style="7" customWidth="1"/>
    <col min="5" max="5" width="11.5703125" style="25" customWidth="1"/>
    <col min="6" max="6" width="18.28515625" style="25" bestFit="1" customWidth="1"/>
    <col min="7" max="7" width="21.42578125" style="25" bestFit="1" customWidth="1"/>
    <col min="8" max="255" width="9.140625" style="25" customWidth="1"/>
    <col min="257" max="16384" width="8.7109375" style="25"/>
  </cols>
  <sheetData>
    <row r="1" spans="1:255" ht="27" customHeight="1" x14ac:dyDescent="0.2">
      <c r="A1" s="85" t="s">
        <v>135</v>
      </c>
      <c r="B1" s="85"/>
      <c r="C1" s="85"/>
      <c r="D1" s="85"/>
    </row>
    <row r="2" spans="1:255" ht="63.75" x14ac:dyDescent="0.2">
      <c r="A2" s="14" t="s">
        <v>2</v>
      </c>
      <c r="B2" s="14" t="s">
        <v>90</v>
      </c>
      <c r="C2" s="14" t="s">
        <v>87</v>
      </c>
      <c r="D2" s="14" t="s">
        <v>1</v>
      </c>
    </row>
    <row r="3" spans="1:255" x14ac:dyDescent="0.2">
      <c r="A3" s="16">
        <v>41</v>
      </c>
      <c r="B3" s="12" t="e">
        <f>#REF!</f>
        <v>#REF!</v>
      </c>
      <c r="C3" s="37" t="e">
        <f>(#REF!*#REF!+#REF!*#REF!+#REF!*#REF!+#REF!*#REF!+#REF!*#REF!+#REF!*#REF!+#REF!*#REF!)*#REF!</f>
        <v>#REF!</v>
      </c>
      <c r="D3" s="64" t="e">
        <f>IF(OR((#REF!+#REF!+#REF!)&gt;0,(#REF!+#REF!)&gt;0.05),$E$101,IF(OR(#REF!&lt;1,#REF!&gt;0),LOOKUP(C3,$E$100:$F$100,$E$101:$F$101),LOOKUP(C3,$E$100:$G$100,$E$101:$G$101)))</f>
        <v>#REF!</v>
      </c>
    </row>
    <row r="4" spans="1:255" x14ac:dyDescent="0.2">
      <c r="A4" s="16">
        <v>27</v>
      </c>
      <c r="B4" s="68" t="e">
        <f>#REF!</f>
        <v>#REF!</v>
      </c>
      <c r="C4" s="37" t="e">
        <f>(#REF!*#REF!+#REF!*#REF!+#REF!*#REF!+#REF!*#REF!+#REF!*#REF!+#REF!*#REF!+#REF!*#REF!)*#REF!</f>
        <v>#REF!</v>
      </c>
      <c r="D4" s="64" t="e">
        <f>IF(OR((#REF!+#REF!+#REF!)&gt;0,(#REF!+#REF!)&gt;0.05),$E$101,IF(OR(#REF!&lt;1,#REF!&gt;0),LOOKUP(C4,$E$100:$F$100,$E$101:$F$101),LOOKUP(C4,$E$100:$G$100,$E$101:$G$101)))</f>
        <v>#REF!</v>
      </c>
    </row>
    <row r="5" spans="1:255" x14ac:dyDescent="0.2">
      <c r="A5" s="41">
        <v>20</v>
      </c>
      <c r="B5" s="68" t="e">
        <f>#REF!</f>
        <v>#REF!</v>
      </c>
      <c r="C5" s="37" t="e">
        <f>(#REF!*#REF!+#REF!*#REF!+#REF!*#REF!+#REF!*#REF!+#REF!*#REF!+#REF!*#REF!+#REF!*#REF!)*#REF!</f>
        <v>#REF!</v>
      </c>
      <c r="D5" s="64" t="e">
        <f>IF(OR((#REF!+#REF!+#REF!)&gt;0,(#REF!+#REF!)&gt;0.05),$E$101,IF(OR(#REF!&lt;1,#REF!&gt;0),LOOKUP(C5,$E$100:$F$100,$E$101:$F$101),LOOKUP(C5,$E$100:$G$100,$E$101:$G$101)))</f>
        <v>#REF!</v>
      </c>
    </row>
    <row r="6" spans="1:255" x14ac:dyDescent="0.2">
      <c r="A6" s="16">
        <v>14</v>
      </c>
      <c r="B6" s="12" t="e">
        <f>#REF!</f>
        <v>#REF!</v>
      </c>
      <c r="C6" s="37" t="e">
        <f>(#REF!*#REF!+#REF!*#REF!+#REF!*#REF!+#REF!*#REF!+#REF!*#REF!+#REF!*#REF!+#REF!*#REF!)*#REF!</f>
        <v>#REF!</v>
      </c>
      <c r="D6" s="64" t="e">
        <f>IF(OR((#REF!+#REF!+#REF!)&gt;0,(#REF!+#REF!)&gt;0.05),$E$101,IF(OR(#REF!&lt;1,#REF!&gt;0),LOOKUP(C6,$E$100:$F$100,$E$101:$F$101),LOOKUP(C6,$E$100:$G$100,$E$101:$G$101)))</f>
        <v>#REF!</v>
      </c>
    </row>
    <row r="7" spans="1:255" x14ac:dyDescent="0.2">
      <c r="A7" s="16">
        <v>36</v>
      </c>
      <c r="B7" s="68" t="e">
        <f>#REF!</f>
        <v>#REF!</v>
      </c>
      <c r="C7" s="37" t="e">
        <f>(#REF!*#REF!+#REF!*#REF!+#REF!*#REF!+#REF!*#REF!+#REF!*#REF!+#REF!*#REF!+#REF!*#REF!)*#REF!</f>
        <v>#REF!</v>
      </c>
      <c r="D7" s="64" t="e">
        <f>IF(OR((#REF!+#REF!+#REF!)&gt;0,(#REF!+#REF!)&gt;0.05),$E$101,IF(OR(#REF!&lt;1,#REF!&gt;0),LOOKUP(C7,$E$100:$F$100,$E$101:$F$101),LOOKUP(C7,$E$100:$G$100,$E$101:$G$101)))</f>
        <v>#REF!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x14ac:dyDescent="0.2">
      <c r="A8" s="16">
        <v>54</v>
      </c>
      <c r="B8" s="68" t="e">
        <f>#REF!</f>
        <v>#REF!</v>
      </c>
      <c r="C8" s="37" t="e">
        <f>(#REF!*#REF!+#REF!*#REF!+#REF!*#REF!+#REF!*#REF!+#REF!*#REF!+#REF!*#REF!+#REF!*#REF!)*#REF!</f>
        <v>#REF!</v>
      </c>
      <c r="D8" s="64" t="e">
        <f>IF(OR((#REF!+#REF!+#REF!)&gt;0,(#REF!+#REF!)&gt;0.05),$E$101,IF(OR(#REF!&lt;1,#REF!&gt;0),LOOKUP(C8,$E$100:$F$100,$E$101:$F$101),LOOKUP(C8,$E$100:$G$100,$E$101:$G$101)))</f>
        <v>#REF!</v>
      </c>
    </row>
    <row r="9" spans="1:255" x14ac:dyDescent="0.2">
      <c r="A9" s="41">
        <v>64</v>
      </c>
      <c r="B9" s="68" t="e">
        <f>#REF!</f>
        <v>#REF!</v>
      </c>
      <c r="C9" s="37" t="e">
        <f>(#REF!*#REF!+#REF!*#REF!+#REF!*#REF!+#REF!*#REF!+#REF!*#REF!+#REF!*#REF!+#REF!*#REF!)*#REF!</f>
        <v>#REF!</v>
      </c>
      <c r="D9" s="64" t="e">
        <f>IF(OR((#REF!+#REF!+#REF!)&gt;0,(#REF!+#REF!)&gt;0.05),$E$101,IF(OR(#REF!&lt;1,#REF!&gt;0),LOOKUP(C9,$E$100:$F$100,$E$101:$F$101),LOOKUP(C9,$E$100:$G$100,$E$101:$G$101)))</f>
        <v>#REF!</v>
      </c>
    </row>
    <row r="10" spans="1:255" x14ac:dyDescent="0.2">
      <c r="A10" s="41">
        <v>13</v>
      </c>
      <c r="B10" s="12" t="e">
        <f>#REF!</f>
        <v>#REF!</v>
      </c>
      <c r="C10" s="37" t="e">
        <f>(#REF!*#REF!+#REF!*#REF!+#REF!*#REF!+#REF!*#REF!+#REF!*#REF!+#REF!*#REF!+#REF!*#REF!)*#REF!</f>
        <v>#REF!</v>
      </c>
      <c r="D10" s="64" t="e">
        <f>IF(OR((#REF!+#REF!+#REF!)&gt;0,(#REF!+#REF!)&gt;0.05),$E$101,IF(OR(#REF!&lt;1,#REF!&gt;0),LOOKUP(C10,$E$100:$F$100,$E$101:$F$101),LOOKUP(C10,$E$100:$G$100,$E$101:$G$101)))</f>
        <v>#REF!</v>
      </c>
      <c r="G10" s="25" t="s">
        <v>109</v>
      </c>
      <c r="H10" s="35" t="e">
        <f>H2/H13</f>
        <v>#DIV/0!</v>
      </c>
    </row>
    <row r="11" spans="1:255" x14ac:dyDescent="0.2">
      <c r="A11" s="16">
        <v>52</v>
      </c>
      <c r="B11" s="68" t="e">
        <f>#REF!</f>
        <v>#REF!</v>
      </c>
      <c r="C11" s="37" t="e">
        <f>(#REF!*#REF!+#REF!*#REF!+#REF!*#REF!+#REF!*#REF!+#REF!*#REF!+#REF!*#REF!+#REF!*#REF!)*#REF!</f>
        <v>#REF!</v>
      </c>
      <c r="D11" s="64" t="e">
        <f>IF(OR((#REF!+#REF!+#REF!)&gt;0,(#REF!+#REF!)&gt;0.05),$E$101,IF(OR(#REF!&lt;1,#REF!&gt;0),LOOKUP(C11,$E$100:$F$100,$E$101:$F$101),LOOKUP(C11,$E$100:$G$100,$E$101:$G$101)))</f>
        <v>#REF!</v>
      </c>
    </row>
    <row r="12" spans="1:255" x14ac:dyDescent="0.2">
      <c r="A12" s="16">
        <v>28</v>
      </c>
      <c r="B12" s="68" t="e">
        <f>#REF!</f>
        <v>#REF!</v>
      </c>
      <c r="C12" s="37" t="e">
        <f>(#REF!*#REF!+#REF!*#REF!+#REF!*#REF!+#REF!*#REF!+#REF!*#REF!+#REF!*#REF!+#REF!*#REF!)*#REF!</f>
        <v>#REF!</v>
      </c>
      <c r="D12" s="64" t="e">
        <f>IF(OR((#REF!+#REF!+#REF!)&gt;0,(#REF!+#REF!)&gt;0.05),$E$101,IF(OR(#REF!&lt;1,#REF!&gt;0),LOOKUP(C12,$E$100:$F$100,$E$101:$F$101),LOOKUP(C12,$E$100:$G$100,$E$101:$G$101)))</f>
        <v>#REF!</v>
      </c>
    </row>
    <row r="13" spans="1:255" x14ac:dyDescent="0.2">
      <c r="A13" s="41">
        <v>83</v>
      </c>
      <c r="B13" s="70" t="e">
        <f>#REF!</f>
        <v>#REF!</v>
      </c>
      <c r="C13" s="37" t="e">
        <f>(#REF!*#REF!+#REF!*#REF!+#REF!*#REF!+#REF!*#REF!+#REF!*#REF!+#REF!*#REF!+#REF!*#REF!)*#REF!</f>
        <v>#REF!</v>
      </c>
      <c r="D13" s="64" t="e">
        <f>IF(OR((#REF!+#REF!+#REF!)&gt;0,(#REF!+#REF!)&gt;0.05),$E$101,IF(OR(#REF!&lt;1,#REF!&gt;0),LOOKUP(C13,$E$100:$F$100,$E$101:$F$101),LOOKUP(C13,$E$100:$G$100,$E$101:$G$101)))</f>
        <v>#REF!</v>
      </c>
    </row>
    <row r="14" spans="1:255" x14ac:dyDescent="0.2">
      <c r="A14" s="16">
        <v>26</v>
      </c>
      <c r="B14" s="12" t="e">
        <f>#REF!</f>
        <v>#REF!</v>
      </c>
      <c r="C14" s="37" t="e">
        <f>(#REF!*#REF!+#REF!*#REF!+#REF!*#REF!+#REF!*#REF!+#REF!*#REF!+#REF!*#REF!+#REF!*#REF!)*#REF!</f>
        <v>#REF!</v>
      </c>
      <c r="D14" s="64" t="e">
        <f>IF(OR((#REF!+#REF!+#REF!)&gt;0,(#REF!+#REF!)&gt;0.05),$E$101,IF(OR(#REF!&lt;1,#REF!&gt;0),LOOKUP(C14,$E$100:$F$100,$E$101:$F$101),LOOKUP(C14,$E$100:$G$100,$E$101:$G$101)))</f>
        <v>#REF!</v>
      </c>
    </row>
    <row r="15" spans="1:255" x14ac:dyDescent="0.2">
      <c r="A15" s="16">
        <v>54</v>
      </c>
      <c r="B15" s="68" t="e">
        <f>#REF!</f>
        <v>#REF!</v>
      </c>
      <c r="C15" s="37" t="e">
        <f>(#REF!*#REF!+#REF!*#REF!+#REF!*#REF!+#REF!*#REF!+#REF!*#REF!+#REF!*#REF!+#REF!*#REF!)*#REF!</f>
        <v>#REF!</v>
      </c>
      <c r="D15" s="64" t="e">
        <f>IF(OR((#REF!+#REF!+#REF!)&gt;0,(#REF!+#REF!)&gt;0.05),$E$101,IF(OR(#REF!&lt;1,#REF!&gt;0),LOOKUP(C15,$E$100:$F$100,$E$101:$F$101),LOOKUP(C15,$E$100:$G$100,$E$101:$G$101)))</f>
        <v>#REF!</v>
      </c>
    </row>
    <row r="16" spans="1:255" x14ac:dyDescent="0.2">
      <c r="A16" s="16">
        <v>67</v>
      </c>
      <c r="B16" s="68" t="e">
        <f>#REF!</f>
        <v>#REF!</v>
      </c>
      <c r="C16" s="37" t="e">
        <f>(#REF!*#REF!+#REF!*#REF!+#REF!*#REF!+#REF!*#REF!+#REF!*#REF!+#REF!*#REF!+#REF!*#REF!)*#REF!</f>
        <v>#REF!</v>
      </c>
      <c r="D16" s="64" t="e">
        <f>IF(OR((#REF!+#REF!+#REF!)&gt;0,(#REF!+#REF!)&gt;0.05),$E$101,IF(OR(#REF!&lt;1,#REF!&gt;0),LOOKUP(C16,$E$100:$F$100,$E$101:$F$101),LOOKUP(C16,$E$100:$G$100,$E$101:$G$101)))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6">
        <v>46</v>
      </c>
      <c r="B17" s="28" t="e">
        <f>#REF!</f>
        <v>#REF!</v>
      </c>
      <c r="C17" s="37" t="e">
        <f>(#REF!*#REF!+#REF!*#REF!+#REF!*#REF!+#REF!*#REF!+#REF!*#REF!+#REF!*#REF!+#REF!*#REF!)*#REF!</f>
        <v>#REF!</v>
      </c>
      <c r="D17" s="64" t="e">
        <f>IF(OR((#REF!+#REF!+#REF!)&gt;0,(#REF!+#REF!)&gt;0.05),$E$101,IF(OR(#REF!&lt;1,#REF!&gt;0),LOOKUP(C17,$E$100:$F$100,$E$101:$F$101),LOOKUP(C17,$E$100:$G$100,$E$101:$G$101)))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41">
        <v>47</v>
      </c>
      <c r="B18" s="68" t="e">
        <f>#REF!</f>
        <v>#REF!</v>
      </c>
      <c r="C18" s="37" t="e">
        <f>(#REF!*#REF!+#REF!*#REF!+#REF!*#REF!+#REF!*#REF!+#REF!*#REF!+#REF!*#REF!+#REF!*#REF!)*#REF!</f>
        <v>#REF!</v>
      </c>
      <c r="D18" s="64" t="e">
        <f>IF(OR((#REF!+#REF!+#REF!)&gt;0,(#REF!+#REF!)&gt;0.05),$E$101,IF(OR(#REF!&lt;1,#REF!&gt;0),LOOKUP(C18,$E$100:$F$100,$E$101:$F$101),LOOKUP(C18,$E$100:$G$100,$E$101:$G$101)))</f>
        <v>#REF!</v>
      </c>
    </row>
    <row r="19" spans="1:256" s="24" customFormat="1" x14ac:dyDescent="0.2">
      <c r="A19" s="16">
        <v>49</v>
      </c>
      <c r="B19" s="12" t="e">
        <f>#REF!</f>
        <v>#REF!</v>
      </c>
      <c r="C19" s="37" t="e">
        <f>(#REF!*#REF!+#REF!*#REF!+#REF!*#REF!+#REF!*#REF!+#REF!*#REF!+#REF!*#REF!+#REF!*#REF!)*#REF!</f>
        <v>#REF!</v>
      </c>
      <c r="D19" s="64" t="e">
        <f>IF(OR((#REF!+#REF!+#REF!)&gt;0,(#REF!+#REF!)&gt;0.05),$E$101,IF(OR(#REF!&lt;1,#REF!&gt;0),LOOKUP(C19,$E$100:$F$100,$E$101:$F$101),LOOKUP(C19,$E$100:$G$100,$E$101:$G$101)))</f>
        <v>#REF!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/>
    </row>
    <row r="20" spans="1:256" x14ac:dyDescent="0.2">
      <c r="A20" s="16">
        <v>37</v>
      </c>
      <c r="B20" s="12" t="e">
        <f>#REF!</f>
        <v>#REF!</v>
      </c>
      <c r="C20" s="37" t="e">
        <f>(#REF!*#REF!+#REF!*#REF!+#REF!*#REF!+#REF!*#REF!+#REF!*#REF!+#REF!*#REF!+#REF!*#REF!)*#REF!</f>
        <v>#REF!</v>
      </c>
      <c r="D20" s="64" t="e">
        <f>IF(OR((#REF!+#REF!+#REF!)&gt;0,(#REF!+#REF!)&gt;0.05),$E$101,IF(OR(#REF!&lt;1,#REF!&gt;0),LOOKUP(C20,$E$100:$F$100,$E$101:$F$101),LOOKUP(C20,$E$100:$G$100,$E$101:$G$101)))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6" x14ac:dyDescent="0.2">
      <c r="A21" s="41">
        <v>68</v>
      </c>
      <c r="B21" s="43" t="e">
        <f>#REF!</f>
        <v>#REF!</v>
      </c>
      <c r="C21" s="37" t="e">
        <f>(#REF!*#REF!+#REF!*#REF!+#REF!*#REF!+#REF!*#REF!+#REF!*#REF!+#REF!*#REF!+#REF!*#REF!)*#REF!</f>
        <v>#REF!</v>
      </c>
      <c r="D21" s="64" t="e">
        <f>IF(OR((#REF!+#REF!+#REF!)&gt;0,(#REF!+#REF!)&gt;0.05),$E$101,IF(OR(#REF!&lt;1,#REF!&gt;0),LOOKUP(C21,$E$100:$F$100,$E$101:$F$101),LOOKUP(C21,$E$100:$G$100,$E$101:$G$101)))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16">
        <v>56</v>
      </c>
      <c r="B22" s="28" t="e">
        <f>#REF!</f>
        <v>#REF!</v>
      </c>
      <c r="C22" s="37" t="e">
        <f>(#REF!*#REF!+#REF!*#REF!+#REF!*#REF!+#REF!*#REF!+#REF!*#REF!+#REF!*#REF!+#REF!*#REF!)*#REF!</f>
        <v>#REF!</v>
      </c>
      <c r="D22" s="64" t="e">
        <f>IF(OR((#REF!+#REF!+#REF!)&gt;0,(#REF!+#REF!)&gt;0.05),$E$101,IF(OR(#REF!&lt;1,#REF!&gt;0),LOOKUP(C22,$E$100:$F$100,$E$101:$F$101),LOOKUP(C22,$E$100:$G$100,$E$101:$G$101)))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16">
        <v>10</v>
      </c>
      <c r="B23" s="12" t="e">
        <f>#REF!</f>
        <v>#REF!</v>
      </c>
      <c r="C23" s="37" t="e">
        <f>(#REF!*#REF!+#REF!*#REF!+#REF!*#REF!+#REF!*#REF!+#REF!*#REF!+#REF!*#REF!+#REF!*#REF!)*#REF!</f>
        <v>#REF!</v>
      </c>
      <c r="D23" s="64" t="e">
        <f>IF(OR((#REF!+#REF!+#REF!)&gt;0,(#REF!+#REF!)&gt;0.05),$E$101,IF(OR(#REF!&lt;1,#REF!&gt;0),LOOKUP(C23,$E$100:$F$100,$E$101:$F$101),LOOKUP(C23,$E$100:$G$100,$E$101:$G$101)))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6">
        <v>31</v>
      </c>
      <c r="B24" s="68" t="e">
        <f>#REF!</f>
        <v>#REF!</v>
      </c>
      <c r="C24" s="37" t="e">
        <f>(#REF!*#REF!+#REF!*#REF!+#REF!*#REF!+#REF!*#REF!+#REF!*#REF!+#REF!*#REF!+#REF!*#REF!)*#REF!</f>
        <v>#REF!</v>
      </c>
      <c r="D24" s="64" t="e">
        <f>IF(OR((#REF!+#REF!+#REF!)&gt;0,(#REF!+#REF!)&gt;0.05),$E$101,IF(OR(#REF!&lt;1,#REF!&gt;0),LOOKUP(C24,$E$100:$F$100,$E$101:$F$101),LOOKUP(C24,$E$100:$G$100,$E$101:$G$101)))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6">
        <v>5</v>
      </c>
      <c r="B25" s="53" t="e">
        <f>#REF!</f>
        <v>#REF!</v>
      </c>
      <c r="C25" s="37" t="e">
        <f>(#REF!*#REF!+#REF!*#REF!+#REF!*#REF!+#REF!*#REF!+#REF!*#REF!+#REF!*#REF!+#REF!*#REF!)*#REF!</f>
        <v>#REF!</v>
      </c>
      <c r="D25" s="64" t="e">
        <f>IF(OR((#REF!+#REF!+#REF!)&gt;0,(#REF!+#REF!)&gt;0.05),$E$101,IF(OR(#REF!&lt;1,#REF!&gt;0),LOOKUP(C25,$E$100:$F$100,$E$101:$F$101),LOOKUP(C25,$E$100:$G$100,$E$101:$G$101)))</f>
        <v>#REF!</v>
      </c>
      <c r="G25" s="25" t="s">
        <v>61</v>
      </c>
      <c r="H25" s="35" t="e">
        <f>AVERAGE(C87:C105)</f>
        <v>#REF!</v>
      </c>
    </row>
    <row r="26" spans="1:256" x14ac:dyDescent="0.2">
      <c r="A26" s="16">
        <v>39</v>
      </c>
      <c r="B26" s="68" t="e">
        <f>#REF!</f>
        <v>#REF!</v>
      </c>
      <c r="C26" s="37" t="e">
        <f>(#REF!*#REF!+#REF!*#REF!+#REF!*#REF!+#REF!*#REF!+#REF!*#REF!+#REF!*#REF!+#REF!*#REF!)*#REF!</f>
        <v>#REF!</v>
      </c>
      <c r="D26" s="64" t="e">
        <f>IF(OR((#REF!+#REF!+#REF!)&gt;0,(#REF!+#REF!)&gt;0.05),$E$101,IF(OR(#REF!&lt;1,#REF!&gt;0),LOOKUP(C26,$E$100:$F$100,$E$101:$F$101),LOOKUP(C26,$E$100:$G$100,$E$101:$G$101)))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6">
        <v>58</v>
      </c>
      <c r="B27" s="68" t="e">
        <f>#REF!</f>
        <v>#REF!</v>
      </c>
      <c r="C27" s="37" t="e">
        <f>(#REF!*#REF!+#REF!*#REF!+#REF!*#REF!+#REF!*#REF!+#REF!*#REF!+#REF!*#REF!+#REF!*#REF!)*#REF!</f>
        <v>#REF!</v>
      </c>
      <c r="D27" s="64" t="e">
        <f>IF(OR((#REF!+#REF!+#REF!)&gt;0,(#REF!+#REF!)&gt;0.05),$E$101,IF(OR(#REF!&lt;1,#REF!&gt;0),LOOKUP(C27,$E$100:$F$100,$E$101:$F$101),LOOKUP(C27,$E$100:$G$100,$E$101:$G$101)))</f>
        <v>#REF!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/>
    </row>
    <row r="28" spans="1:256" x14ac:dyDescent="0.2">
      <c r="A28" s="16">
        <v>51</v>
      </c>
      <c r="B28" s="68" t="e">
        <f>#REF!</f>
        <v>#REF!</v>
      </c>
      <c r="C28" s="37" t="e">
        <f>(#REF!*#REF!+#REF!*#REF!+#REF!*#REF!+#REF!*#REF!+#REF!*#REF!+#REF!*#REF!+#REF!*#REF!)*#REF!</f>
        <v>#REF!</v>
      </c>
      <c r="D28" s="64" t="e">
        <f>IF(OR((#REF!+#REF!+#REF!)&gt;0,(#REF!+#REF!)&gt;0.05),$E$101,IF(OR(#REF!&lt;1,#REF!&gt;0),LOOKUP(C28,$E$100:$F$100,$E$101:$F$101),LOOKUP(C28,$E$100:$G$100,$E$101:$G$101)))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6">
        <v>81</v>
      </c>
      <c r="B29" s="67" t="e">
        <f>#REF!</f>
        <v>#REF!</v>
      </c>
      <c r="C29" s="37" t="e">
        <f>(#REF!*#REF!+#REF!*#REF!+#REF!*#REF!+#REF!*#REF!+#REF!*#REF!+#REF!*#REF!+#REF!*#REF!)*#REF!</f>
        <v>#REF!</v>
      </c>
      <c r="D29" s="64" t="e">
        <f>IF(OR((#REF!+#REF!+#REF!)&gt;0,(#REF!+#REF!)&gt;0.05),$E$101,IF(OR(#REF!&lt;1,#REF!&gt;0),LOOKUP(C29,$E$100:$F$100,$E$101:$F$101),LOOKUP(C29,$E$100:$G$100,$E$101:$G$101)))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6">
        <v>4</v>
      </c>
      <c r="B30" s="66" t="e">
        <f>#REF!</f>
        <v>#REF!</v>
      </c>
      <c r="C30" s="37" t="e">
        <f>(#REF!*#REF!+#REF!*#REF!+#REF!*#REF!+#REF!*#REF!+#REF!*#REF!+#REF!*#REF!+#REF!*#REF!)*#REF!</f>
        <v>#REF!</v>
      </c>
      <c r="D30" s="64" t="e">
        <f>IF(OR((#REF!+#REF!+#REF!)&gt;0,(#REF!+#REF!)&gt;0.05),$E$101,IF(OR(#REF!&lt;1,#REF!&gt;0),LOOKUP(C30,$E$100:$F$100,$E$101:$F$101),LOOKUP(C30,$E$100:$G$100,$E$101:$G$101)))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6">
        <v>50</v>
      </c>
      <c r="B31" s="12" t="e">
        <f>#REF!</f>
        <v>#REF!</v>
      </c>
      <c r="C31" s="37" t="e">
        <f>(#REF!*#REF!+#REF!*#REF!+#REF!*#REF!+#REF!*#REF!+#REF!*#REF!+#REF!*#REF!+#REF!*#REF!)*#REF!</f>
        <v>#REF!</v>
      </c>
      <c r="D31" s="64" t="e">
        <f>IF(OR((#REF!+#REF!+#REF!)&gt;0,(#REF!+#REF!)&gt;0.05),$E$101,IF(OR(#REF!&lt;1,#REF!&gt;0),LOOKUP(C31,$E$100:$F$100,$E$101:$F$101),LOOKUP(C31,$E$100:$G$100,$E$101:$G$101)))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6">
        <v>59</v>
      </c>
      <c r="B32" s="68" t="e">
        <f>#REF!</f>
        <v>#REF!</v>
      </c>
      <c r="C32" s="37" t="e">
        <f>(#REF!*#REF!+#REF!*#REF!+#REF!*#REF!+#REF!*#REF!+#REF!*#REF!+#REF!*#REF!+#REF!*#REF!)*#REF!</f>
        <v>#REF!</v>
      </c>
      <c r="D32" s="64" t="e">
        <f>IF(OR((#REF!+#REF!+#REF!)&gt;0,(#REF!+#REF!)&gt;0.05),$E$101,IF(OR(#REF!&lt;1,#REF!&gt;0),LOOKUP(C32,$E$100:$F$100,$E$101:$F$101),LOOKUP(C32,$E$100:$G$100,$E$101:$G$101)))</f>
        <v>#REF!</v>
      </c>
    </row>
    <row r="33" spans="1:256" x14ac:dyDescent="0.2">
      <c r="A33" s="41">
        <v>76</v>
      </c>
      <c r="B33" s="68" t="e">
        <f>#REF!</f>
        <v>#REF!</v>
      </c>
      <c r="C33" s="37" t="e">
        <f>(#REF!*#REF!+#REF!*#REF!+#REF!*#REF!+#REF!*#REF!+#REF!*#REF!+#REF!*#REF!+#REF!*#REF!)*#REF!</f>
        <v>#REF!</v>
      </c>
      <c r="D33" s="64" t="e">
        <f>IF(OR((#REF!+#REF!+#REF!)&gt;0,(#REF!+#REF!)&gt;0.05),$E$101,IF(OR(#REF!&lt;1,#REF!&gt;0),LOOKUP(C33,$E$100:$F$100,$E$101:$F$101),LOOKUP(C33,$E$100:$G$100,$E$101:$G$101)))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6">
        <v>33</v>
      </c>
      <c r="B34" s="12" t="e">
        <f>#REF!</f>
        <v>#REF!</v>
      </c>
      <c r="C34" s="37" t="e">
        <f>(#REF!*#REF!+#REF!*#REF!+#REF!*#REF!+#REF!*#REF!+#REF!*#REF!+#REF!*#REF!+#REF!*#REF!)*#REF!</f>
        <v>#REF!</v>
      </c>
      <c r="D34" s="64" t="e">
        <f>IF(OR((#REF!+#REF!+#REF!)&gt;0,(#REF!+#REF!)&gt;0.05),$E$101,IF(OR(#REF!&lt;1,#REF!&gt;0),LOOKUP(C34,$E$100:$F$100,$E$101:$F$101),LOOKUP(C34,$E$100:$G$100,$E$101:$G$101)))</f>
        <v>#REF!</v>
      </c>
    </row>
    <row r="35" spans="1:256" x14ac:dyDescent="0.2">
      <c r="A35" s="16">
        <v>25</v>
      </c>
      <c r="B35" s="12" t="e">
        <f>#REF!</f>
        <v>#REF!</v>
      </c>
      <c r="C35" s="37" t="e">
        <f>(#REF!*#REF!+#REF!*#REF!+#REF!*#REF!+#REF!*#REF!+#REF!*#REF!+#REF!*#REF!+#REF!*#REF!)*#REF!</f>
        <v>#REF!</v>
      </c>
      <c r="D35" s="64" t="e">
        <f>IF(OR((#REF!+#REF!+#REF!)&gt;0,(#REF!+#REF!)&gt;0.05),$E$101,IF(OR(#REF!&lt;1,#REF!&gt;0),LOOKUP(C35,$E$100:$F$100,$E$101:$F$101),LOOKUP(C35,$E$100:$G$100,$E$101:$G$101)))</f>
        <v>#REF!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6" x14ac:dyDescent="0.2">
      <c r="A36" s="16">
        <v>44</v>
      </c>
      <c r="B36" s="12" t="e">
        <f>#REF!</f>
        <v>#REF!</v>
      </c>
      <c r="C36" s="37" t="e">
        <f>(#REF!*#REF!+#REF!*#REF!+#REF!*#REF!+#REF!*#REF!+#REF!*#REF!+#REF!*#REF!+#REF!*#REF!)*#REF!</f>
        <v>#REF!</v>
      </c>
      <c r="D36" s="64" t="e">
        <f>IF(OR((#REF!+#REF!+#REF!)&gt;0,(#REF!+#REF!)&gt;0.05),$E$101,IF(OR(#REF!&lt;1,#REF!&gt;0),LOOKUP(C36,$E$100:$F$100,$E$101:$F$101),LOOKUP(C36,$E$100:$G$100,$E$101:$G$101)))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6">
        <v>23</v>
      </c>
      <c r="B37" s="53" t="e">
        <f>#REF!</f>
        <v>#REF!</v>
      </c>
      <c r="C37" s="37" t="e">
        <f>(#REF!*#REF!+#REF!*#REF!+#REF!*#REF!+#REF!*#REF!+#REF!*#REF!+#REF!*#REF!+#REF!*#REF!)*#REF!</f>
        <v>#REF!</v>
      </c>
      <c r="D37" s="64" t="e">
        <f>IF(OR((#REF!+#REF!+#REF!)&gt;0,(#REF!+#REF!)&gt;0.05),$E$101,IF(OR(#REF!&lt;1,#REF!&gt;0),LOOKUP(C37,$E$100:$F$100,$E$101:$F$101),LOOKUP(C37,$E$100:$G$100,$E$101:$G$101)))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6">
        <v>6</v>
      </c>
      <c r="B38" s="12" t="e">
        <f>#REF!</f>
        <v>#REF!</v>
      </c>
      <c r="C38" s="37" t="e">
        <f>(#REF!*#REF!+#REF!*#REF!+#REF!*#REF!+#REF!*#REF!+#REF!*#REF!+#REF!*#REF!+#REF!*#REF!)*#REF!</f>
        <v>#REF!</v>
      </c>
      <c r="D38" s="64" t="e">
        <f>IF(OR((#REF!+#REF!+#REF!)&gt;0,(#REF!+#REF!)&gt;0.05),$E$101,IF(OR(#REF!&lt;1,#REF!&gt;0),LOOKUP(C38,$E$100:$F$100,$E$101:$F$101),LOOKUP(C38,$E$100:$G$100,$E$101:$G$101)))</f>
        <v>#REF!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/>
    </row>
    <row r="39" spans="1:256" s="24" customFormat="1" x14ac:dyDescent="0.2">
      <c r="A39" s="41">
        <v>40</v>
      </c>
      <c r="B39" s="68" t="e">
        <f>#REF!</f>
        <v>#REF!</v>
      </c>
      <c r="C39" s="37" t="e">
        <f>(#REF!*#REF!+#REF!*#REF!+#REF!*#REF!+#REF!*#REF!+#REF!*#REF!+#REF!*#REF!+#REF!*#REF!)*#REF!</f>
        <v>#REF!</v>
      </c>
      <c r="D39" s="64" t="e">
        <f>IF(OR((#REF!+#REF!+#REF!)&gt;0,(#REF!+#REF!)&gt;0.05),$E$101,IF(OR(#REF!&lt;1,#REF!&gt;0),LOOKUP(C39,$E$100:$F$100,$E$101:$F$101),LOOKUP(C39,$E$100:$G$100,$E$101:$G$101)))</f>
        <v>#REF!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/>
    </row>
    <row r="40" spans="1:256" x14ac:dyDescent="0.2">
      <c r="A40" s="16">
        <v>71</v>
      </c>
      <c r="B40" s="68" t="e">
        <f>#REF!</f>
        <v>#REF!</v>
      </c>
      <c r="C40" s="37" t="e">
        <f>(#REF!*#REF!+#REF!*#REF!+#REF!*#REF!+#REF!*#REF!+#REF!*#REF!+#REF!*#REF!+#REF!*#REF!)*#REF!</f>
        <v>#REF!</v>
      </c>
      <c r="D40" s="64" t="e">
        <f>IF(OR((#REF!+#REF!+#REF!)&gt;0,(#REF!+#REF!)&gt;0.05),$E$101,IF(OR(#REF!&lt;1,#REF!&gt;0),LOOKUP(C40,$E$100:$F$100,$E$101:$F$101),LOOKUP(C40,$E$100:$G$100,$E$101:$G$101)))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41">
        <v>57</v>
      </c>
      <c r="B41" s="12" t="e">
        <f>#REF!</f>
        <v>#REF!</v>
      </c>
      <c r="C41" s="37" t="e">
        <f>(#REF!*#REF!+#REF!*#REF!+#REF!*#REF!+#REF!*#REF!+#REF!*#REF!+#REF!*#REF!+#REF!*#REF!)*#REF!</f>
        <v>#REF!</v>
      </c>
      <c r="D41" s="64" t="e">
        <f>IF(OR((#REF!+#REF!+#REF!)&gt;0,(#REF!+#REF!)&gt;0.05),$E$101,IF(OR(#REF!&lt;1,#REF!&gt;0),LOOKUP(C41,$E$100:$F$100,$E$101:$F$101),LOOKUP(C41,$E$100:$G$100,$E$101:$G$101)))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16">
        <v>78</v>
      </c>
      <c r="B42" s="70" t="e">
        <f>#REF!</f>
        <v>#REF!</v>
      </c>
      <c r="C42" s="37" t="e">
        <f>(#REF!*#REF!+#REF!*#REF!+#REF!*#REF!+#REF!*#REF!+#REF!*#REF!+#REF!*#REF!+#REF!*#REF!)*#REF!</f>
        <v>#REF!</v>
      </c>
      <c r="D42" s="64" t="e">
        <f>IF(OR((#REF!+#REF!+#REF!)&gt;0,(#REF!+#REF!)&gt;0.05),$E$101,IF(OR(#REF!&lt;1,#REF!&gt;0),LOOKUP(C42,$E$100:$F$100,$E$101:$F$101),LOOKUP(C42,$E$100:$G$100,$E$101:$G$101)))</f>
        <v>#REF!</v>
      </c>
      <c r="E42" s="24"/>
      <c r="F42" s="24"/>
      <c r="G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</row>
    <row r="43" spans="1:256" x14ac:dyDescent="0.2">
      <c r="A43" s="16">
        <v>22</v>
      </c>
      <c r="B43" s="68" t="e">
        <f>#REF!</f>
        <v>#REF!</v>
      </c>
      <c r="C43" s="37" t="e">
        <f>(#REF!*#REF!+#REF!*#REF!+#REF!*#REF!+#REF!*#REF!+#REF!*#REF!+#REF!*#REF!+#REF!*#REF!)*#REF!</f>
        <v>#REF!</v>
      </c>
      <c r="D43" s="64" t="e">
        <f>IF(OR((#REF!+#REF!+#REF!)&gt;0,(#REF!+#REF!)&gt;0.05),$E$101,IF(OR(#REF!&lt;1,#REF!&gt;0),LOOKUP(C43,$E$100:$F$100,$E$101:$F$101),LOOKUP(C43,$E$100:$G$100,$E$101:$G$101)))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6">
        <v>73</v>
      </c>
      <c r="B44" s="68" t="e">
        <f>#REF!</f>
        <v>#REF!</v>
      </c>
      <c r="C44" s="37" t="e">
        <f>(#REF!*#REF!+#REF!*#REF!+#REF!*#REF!+#REF!*#REF!+#REF!*#REF!+#REF!*#REF!+#REF!*#REF!)*#REF!</f>
        <v>#REF!</v>
      </c>
      <c r="D44" s="64" t="e">
        <f>IF(OR((#REF!+#REF!+#REF!)&gt;0,(#REF!+#REF!)&gt;0.05),$E$101,IF(OR(#REF!&lt;1,#REF!&gt;0),LOOKUP(C44,$E$100:$F$100,$E$101:$F$101),LOOKUP(C44,$E$100:$G$100,$E$101:$G$101)))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41">
        <v>79</v>
      </c>
      <c r="B45" s="68" t="e">
        <f>#REF!</f>
        <v>#REF!</v>
      </c>
      <c r="C45" s="37" t="e">
        <f>(#REF!*#REF!+#REF!*#REF!+#REF!*#REF!+#REF!*#REF!+#REF!*#REF!+#REF!*#REF!+#REF!*#REF!)*#REF!</f>
        <v>#REF!</v>
      </c>
      <c r="D45" s="64" t="e">
        <f>IF(OR((#REF!+#REF!+#REF!)&gt;0,(#REF!+#REF!)&gt;0.05),$E$101,IF(OR(#REF!&lt;1,#REF!&gt;0),LOOKUP(C45,$E$100:$F$100,$E$101:$F$101),LOOKUP(C45,$E$100:$G$100,$E$101:$G$101)))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6">
        <v>7</v>
      </c>
      <c r="B46" s="12" t="e">
        <f>#REF!</f>
        <v>#REF!</v>
      </c>
      <c r="C46" s="37" t="e">
        <f>(#REF!*#REF!+#REF!*#REF!+#REF!*#REF!+#REF!*#REF!+#REF!*#REF!+#REF!*#REF!+#REF!*#REF!)*#REF!</f>
        <v>#REF!</v>
      </c>
      <c r="D46" s="64" t="e">
        <f>IF(OR((#REF!+#REF!+#REF!)&gt;0,(#REF!+#REF!)&gt;0.05),$E$101,IF(OR(#REF!&lt;1,#REF!&gt;0),LOOKUP(C46,$E$100:$F$100,$E$101:$F$101),LOOKUP(C46,$E$100:$G$100,$E$101:$G$101)))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41">
        <v>61</v>
      </c>
      <c r="B47" s="28" t="e">
        <f>#REF!</f>
        <v>#REF!</v>
      </c>
      <c r="C47" s="37" t="e">
        <f>(#REF!*#REF!+#REF!*#REF!+#REF!*#REF!+#REF!*#REF!+#REF!*#REF!+#REF!*#REF!+#REF!*#REF!)*#REF!</f>
        <v>#REF!</v>
      </c>
      <c r="D47" s="64" t="e">
        <f>IF(OR((#REF!+#REF!+#REF!)&gt;0,(#REF!+#REF!)&gt;0.05),$E$101,IF(OR(#REF!&lt;1,#REF!&gt;0),LOOKUP(C47,$E$100:$F$100,$E$101:$F$101),LOOKUP(C47,$E$100:$G$100,$E$101:$G$101)))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6">
        <v>74</v>
      </c>
      <c r="B48" s="28" t="e">
        <f>#REF!</f>
        <v>#REF!</v>
      </c>
      <c r="C48" s="37" t="e">
        <f>(#REF!*#REF!+#REF!*#REF!+#REF!*#REF!+#REF!*#REF!+#REF!*#REF!+#REF!*#REF!+#REF!*#REF!)*#REF!</f>
        <v>#REF!</v>
      </c>
      <c r="D48" s="64" t="e">
        <f>IF(OR((#REF!+#REF!+#REF!)&gt;0,(#REF!+#REF!)&gt;0.05),$E$101,IF(OR(#REF!&lt;1,#REF!&gt;0),LOOKUP(C48,$E$100:$F$100,$E$101:$F$101),LOOKUP(C48,$E$100:$G$100,$E$101:$G$101)))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41">
        <v>84</v>
      </c>
      <c r="B49" s="68" t="e">
        <f>#REF!</f>
        <v>#REF!</v>
      </c>
      <c r="C49" s="37" t="e">
        <f>(#REF!*#REF!+#REF!*#REF!+#REF!*#REF!+#REF!*#REF!+#REF!*#REF!+#REF!*#REF!+#REF!*#REF!)*#REF!</f>
        <v>#REF!</v>
      </c>
      <c r="D49" s="64" t="e">
        <f>IF(OR((#REF!+#REF!+#REF!)&gt;0,(#REF!+#REF!)&gt;0.05),$E$101,IF(OR(#REF!&lt;1,#REF!&gt;0),LOOKUP(C49,$E$100:$F$100,$E$101:$F$101),LOOKUP(C49,$E$100:$G$100,$E$101:$G$101)))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6">
        <v>16</v>
      </c>
      <c r="B50" s="12" t="e">
        <f>#REF!</f>
        <v>#REF!</v>
      </c>
      <c r="C50" s="37" t="e">
        <f>(#REF!*#REF!+#REF!*#REF!+#REF!*#REF!+#REF!*#REF!+#REF!*#REF!+#REF!*#REF!+#REF!*#REF!)*#REF!</f>
        <v>#REF!</v>
      </c>
      <c r="D50" s="64" t="e">
        <f>IF(OR((#REF!+#REF!+#REF!)&gt;0,(#REF!+#REF!)&gt;0.05),$E$101,IF(OR(#REF!&lt;1,#REF!&gt;0),LOOKUP(C50,$E$100:$F$100,$E$101:$F$101),LOOKUP(C50,$E$100:$G$100,$E$101:$G$101)))</f>
        <v>#REF!</v>
      </c>
      <c r="E50" s="25"/>
      <c r="F50" s="25"/>
      <c r="G50" s="25" t="s">
        <v>83</v>
      </c>
      <c r="H50" s="35" t="e">
        <f>AVERAGE(C35:C56)</f>
        <v>#REF!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/>
    </row>
    <row r="51" spans="1:256" x14ac:dyDescent="0.2">
      <c r="A51" s="16">
        <v>38</v>
      </c>
      <c r="B51" s="68" t="e">
        <f>#REF!</f>
        <v>#REF!</v>
      </c>
      <c r="C51" s="37" t="e">
        <f>(#REF!*#REF!+#REF!*#REF!+#REF!*#REF!+#REF!*#REF!+#REF!*#REF!+#REF!*#REF!+#REF!*#REF!)*#REF!</f>
        <v>#REF!</v>
      </c>
      <c r="D51" s="64" t="e">
        <f>IF(OR((#REF!+#REF!+#REF!)&gt;0,(#REF!+#REF!)&gt;0.05),$E$101,IF(OR(#REF!&lt;1,#REF!&gt;0),LOOKUP(C51,$E$100:$F$100,$E$101:$F$101),LOOKUP(C51,$E$100:$G$100,$E$101:$G$101)))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6">
        <v>1</v>
      </c>
      <c r="B52" s="12" t="e">
        <f>#REF!</f>
        <v>#REF!</v>
      </c>
      <c r="C52" s="37" t="e">
        <f>(#REF!*#REF!+#REF!*#REF!+#REF!*#REF!+#REF!*#REF!+#REF!*#REF!+#REF!*#REF!+#REF!*#REF!)*#REF!</f>
        <v>#REF!</v>
      </c>
      <c r="D52" s="64" t="e">
        <f>IF(OR((#REF!+#REF!+#REF!)&gt;0,(#REF!+#REF!)&gt;0.05),$E$101,IF(OR(#REF!&lt;1,#REF!&gt;0),LOOKUP(C52,$E$100:$F$100,$E$101:$F$101),LOOKUP(C52,$E$100:$G$100,$E$101:$G$101)))</f>
        <v>#REF!</v>
      </c>
      <c r="G52" s="25" t="s">
        <v>84</v>
      </c>
      <c r="H52" s="23" t="e">
        <f>AVERAGE(C52:C136)</f>
        <v>#REF!</v>
      </c>
    </row>
    <row r="53" spans="1:256" x14ac:dyDescent="0.2">
      <c r="A53" s="16">
        <v>66</v>
      </c>
      <c r="B53" s="68" t="e">
        <f>#REF!</f>
        <v>#REF!</v>
      </c>
      <c r="C53" s="37" t="e">
        <f>(#REF!*#REF!+#REF!*#REF!+#REF!*#REF!+#REF!*#REF!+#REF!*#REF!+#REF!*#REF!+#REF!*#REF!)*#REF!</f>
        <v>#REF!</v>
      </c>
      <c r="D53" s="64" t="e">
        <f>IF(OR((#REF!+#REF!+#REF!)&gt;0,(#REF!+#REF!)&gt;0.05),$E$101,IF(OR(#REF!&lt;1,#REF!&gt;0),LOOKUP(C53,$E$100:$F$100,$E$101:$F$101),LOOKUP(C53,$E$100:$G$100,$E$101:$G$101)))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6">
        <v>48</v>
      </c>
      <c r="B54" s="53" t="e">
        <f>#REF!</f>
        <v>#REF!</v>
      </c>
      <c r="C54" s="37" t="e">
        <f>(#REF!*#REF!+#REF!*#REF!+#REF!*#REF!+#REF!*#REF!+#REF!*#REF!+#REF!*#REF!+#REF!*#REF!)*#REF!</f>
        <v>#REF!</v>
      </c>
      <c r="D54" s="64" t="e">
        <f>IF(OR((#REF!+#REF!+#REF!)&gt;0,(#REF!+#REF!)&gt;0.05),$E$101,IF(OR(#REF!&lt;1,#REF!&gt;0),LOOKUP(C54,$E$100:$F$100,$E$101:$F$101),LOOKUP(C54,$E$100:$G$100,$E$101:$G$101)))</f>
        <v>#REF!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6" x14ac:dyDescent="0.2">
      <c r="A55" s="16">
        <v>12</v>
      </c>
      <c r="B55" s="12" t="e">
        <f>#REF!</f>
        <v>#REF!</v>
      </c>
      <c r="C55" s="37" t="e">
        <f>(#REF!*#REF!+#REF!*#REF!+#REF!*#REF!+#REF!*#REF!+#REF!*#REF!+#REF!*#REF!+#REF!*#REF!)*#REF!</f>
        <v>#REF!</v>
      </c>
      <c r="D55" s="64" t="e">
        <f>IF(OR((#REF!+#REF!+#REF!)&gt;0,(#REF!+#REF!)&gt;0.05),$E$101,IF(OR(#REF!&lt;1,#REF!&gt;0),LOOKUP(C55,$E$100:$F$100,$E$101:$F$101),LOOKUP(C55,$E$100:$G$100,$E$101:$G$101)))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6">
        <v>3</v>
      </c>
      <c r="B56" s="53" t="e">
        <f>#REF!</f>
        <v>#REF!</v>
      </c>
      <c r="C56" s="37" t="e">
        <f>(#REF!*#REF!+#REF!*#REF!+#REF!*#REF!+#REF!*#REF!+#REF!*#REF!+#REF!*#REF!+#REF!*#REF!)*#REF!</f>
        <v>#REF!</v>
      </c>
      <c r="D56" s="64" t="e">
        <f>IF(OR((#REF!+#REF!+#REF!)&gt;0,(#REF!+#REF!)&gt;0.05),$E$101,IF(OR(#REF!&lt;1,#REF!&gt;0),LOOKUP(C56,$E$100:$F$100,$E$101:$F$101),LOOKUP(C56,$E$100:$G$100,$E$101:$G$101)))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6">
        <v>35</v>
      </c>
      <c r="B57" s="68" t="e">
        <f>#REF!</f>
        <v>#REF!</v>
      </c>
      <c r="C57" s="37" t="e">
        <f>(#REF!*#REF!+#REF!*#REF!+#REF!*#REF!+#REF!*#REF!+#REF!*#REF!+#REF!*#REF!+#REF!*#REF!)*#REF!</f>
        <v>#REF!</v>
      </c>
      <c r="D57" s="64" t="e">
        <f>IF(OR((#REF!+#REF!+#REF!)&gt;0,(#REF!+#REF!)&gt;0.05),$E$101,IF(OR(#REF!&lt;1,#REF!&gt;0),LOOKUP(C57,$E$100:$F$100,$E$101:$F$101),LOOKUP(C57,$E$100:$G$100,$E$101:$G$101)))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41">
        <v>21</v>
      </c>
      <c r="B58" s="12" t="e">
        <f>#REF!</f>
        <v>#REF!</v>
      </c>
      <c r="C58" s="37" t="e">
        <f>(#REF!*#REF!+#REF!*#REF!+#REF!*#REF!+#REF!*#REF!+#REF!*#REF!+#REF!*#REF!+#REF!*#REF!)*#REF!</f>
        <v>#REF!</v>
      </c>
      <c r="D58" s="64" t="e">
        <f>IF(OR((#REF!+#REF!+#REF!)&gt;0,(#REF!+#REF!)&gt;0.05),$E$101,IF(OR(#REF!&lt;1,#REF!&gt;0),LOOKUP(C58,$E$100:$F$100,$E$101:$F$101),LOOKUP(C58,$E$100:$G$100,$E$101:$G$101)))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16">
        <v>43</v>
      </c>
      <c r="B59" s="12" t="e">
        <f>#REF!</f>
        <v>#REF!</v>
      </c>
      <c r="C59" s="37" t="e">
        <f>(#REF!*#REF!+#REF!*#REF!+#REF!*#REF!+#REF!*#REF!+#REF!*#REF!+#REF!*#REF!+#REF!*#REF!)*#REF!</f>
        <v>#REF!</v>
      </c>
      <c r="D59" s="64" t="e">
        <f>IF(OR((#REF!+#REF!+#REF!)&gt;0,(#REF!+#REF!)&gt;0.05),$E$101,IF(OR(#REF!&lt;1,#REF!&gt;0),LOOKUP(C59,$E$100:$F$100,$E$101:$F$101),LOOKUP(C59,$E$100:$G$100,$E$101:$G$101)))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6">
        <v>62</v>
      </c>
      <c r="B60" s="68" t="e">
        <f>#REF!</f>
        <v>#REF!</v>
      </c>
      <c r="C60" s="37" t="e">
        <f>(#REF!*#REF!+#REF!*#REF!+#REF!*#REF!+#REF!*#REF!+#REF!*#REF!+#REF!*#REF!+#REF!*#REF!)*#REF!</f>
        <v>#REF!</v>
      </c>
      <c r="D60" s="64" t="e">
        <f>IF(OR((#REF!+#REF!+#REF!)&gt;0,(#REF!+#REF!)&gt;0.05),$E$101,IF(OR(#REF!&lt;1,#REF!&gt;0),LOOKUP(C60,$E$100:$F$100,$E$101:$F$101),LOOKUP(C60,$E$100:$G$100,$E$101:$G$101)))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41">
        <v>77</v>
      </c>
      <c r="B61" s="43" t="e">
        <f>#REF!</f>
        <v>#REF!</v>
      </c>
      <c r="C61" s="37" t="e">
        <f>(#REF!*#REF!+#REF!*#REF!+#REF!*#REF!+#REF!*#REF!+#REF!*#REF!+#REF!*#REF!+#REF!*#REF!)*#REF!</f>
        <v>#REF!</v>
      </c>
      <c r="D61" s="64" t="e">
        <f>IF(OR((#REF!+#REF!+#REF!)&gt;0,(#REF!+#REF!)&gt;0.05),$E$101,IF(OR(#REF!&lt;1,#REF!&gt;0),LOOKUP(C61,$E$100:$F$100,$E$101:$F$101),LOOKUP(C61,$E$100:$G$100,$E$101:$G$101)))</f>
        <v>#REF!</v>
      </c>
      <c r="F61" s="23"/>
    </row>
    <row r="62" spans="1:256" x14ac:dyDescent="0.2">
      <c r="A62" s="16">
        <v>24</v>
      </c>
      <c r="B62" s="12" t="e">
        <f>#REF!</f>
        <v>#REF!</v>
      </c>
      <c r="C62" s="37" t="e">
        <f>(#REF!*#REF!+#REF!*#REF!+#REF!*#REF!+#REF!*#REF!+#REF!*#REF!+#REF!*#REF!+#REF!*#REF!)*#REF!</f>
        <v>#REF!</v>
      </c>
      <c r="D62" s="64" t="e">
        <f>IF(OR((#REF!+#REF!+#REF!)&gt;0,(#REF!+#REF!)&gt;0.05),$E$101,IF(OR(#REF!&lt;1,#REF!&gt;0),LOOKUP(C62,$E$100:$F$100,$E$101:$F$101),LOOKUP(C62,$E$100:$G$100,$E$101:$G$101)))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16">
        <v>42</v>
      </c>
      <c r="B63" s="68" t="e">
        <f>#REF!</f>
        <v>#REF!</v>
      </c>
      <c r="C63" s="37" t="e">
        <f>(#REF!*#REF!+#REF!*#REF!+#REF!*#REF!+#REF!*#REF!+#REF!*#REF!+#REF!*#REF!+#REF!*#REF!)*#REF!</f>
        <v>#REF!</v>
      </c>
      <c r="D63" s="64" t="e">
        <f>IF(OR((#REF!+#REF!+#REF!)&gt;0,(#REF!+#REF!)&gt;0.05),$E$101,IF(OR(#REF!&lt;1,#REF!&gt;0),LOOKUP(C63,$E$100:$F$100,$E$101:$F$101),LOOKUP(C63,$E$100:$G$100,$E$101:$G$101)))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6">
        <v>9</v>
      </c>
      <c r="B64" s="12" t="e">
        <f>#REF!</f>
        <v>#REF!</v>
      </c>
      <c r="C64" s="37" t="e">
        <f>(#REF!*#REF!+#REF!*#REF!+#REF!*#REF!+#REF!*#REF!+#REF!*#REF!+#REF!*#REF!+#REF!*#REF!)*#REF!</f>
        <v>#REF!</v>
      </c>
      <c r="D64" s="64" t="e">
        <f>IF(OR((#REF!+#REF!+#REF!)&gt;0,(#REF!+#REF!)&gt;0.05),$E$101,IF(OR(#REF!&lt;1,#REF!&gt;0),LOOKUP(C64,$E$100:$F$100,$E$101:$F$101),LOOKUP(C64,$E$100:$G$100,$E$101:$G$101)))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6">
        <v>45</v>
      </c>
      <c r="B65" s="68" t="e">
        <f>#REF!</f>
        <v>#REF!</v>
      </c>
      <c r="C65" s="37" t="e">
        <f>(#REF!*#REF!+#REF!*#REF!+#REF!*#REF!+#REF!*#REF!+#REF!*#REF!+#REF!*#REF!+#REF!*#REF!)*#REF!</f>
        <v>#REF!</v>
      </c>
      <c r="D65" s="64" t="e">
        <f>IF(OR((#REF!+#REF!+#REF!)&gt;0,(#REF!+#REF!)&gt;0.05),$E$101,IF(OR(#REF!&lt;1,#REF!&gt;0),LOOKUP(C65,$E$100:$F$100,$E$101:$F$101),LOOKUP(C65,$E$100:$G$100,$E$101:$G$101)))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16">
        <v>18</v>
      </c>
      <c r="B66" s="12" t="e">
        <f>#REF!</f>
        <v>#REF!</v>
      </c>
      <c r="C66" s="37" t="e">
        <f>(#REF!*#REF!+#REF!*#REF!+#REF!*#REF!+#REF!*#REF!+#REF!*#REF!+#REF!*#REF!+#REF!*#REF!)*#REF!</f>
        <v>#REF!</v>
      </c>
      <c r="D66" s="64" t="e">
        <f>IF(OR((#REF!+#REF!+#REF!)&gt;0,(#REF!+#REF!)&gt;0.05),$E$101,IF(OR(#REF!&lt;1,#REF!&gt;0),LOOKUP(C66,$E$100:$F$100,$E$101:$F$101),LOOKUP(C66,$E$100:$G$100,$E$101:$G$101)))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41">
        <v>11</v>
      </c>
      <c r="B67" s="12" t="e">
        <f>#REF!</f>
        <v>#REF!</v>
      </c>
      <c r="C67" s="37" t="e">
        <f>(#REF!*#REF!+#REF!*#REF!+#REF!*#REF!+#REF!*#REF!+#REF!*#REF!+#REF!*#REF!+#REF!*#REF!)*#REF!</f>
        <v>#REF!</v>
      </c>
      <c r="D67" s="64" t="e">
        <f>IF(OR((#REF!+#REF!+#REF!)&gt;0,(#REF!+#REF!)&gt;0.05),$E$101,IF(OR(#REF!&lt;1,#REF!&gt;0),LOOKUP(C67,$E$100:$F$100,$E$101:$F$101),LOOKUP(C67,$E$100:$G$100,$E$101:$G$101)))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6">
        <v>15</v>
      </c>
      <c r="B68" s="68" t="e">
        <f>#REF!</f>
        <v>#REF!</v>
      </c>
      <c r="C68" s="37" t="e">
        <f>(#REF!*#REF!+#REF!*#REF!+#REF!*#REF!+#REF!*#REF!+#REF!*#REF!+#REF!*#REF!+#REF!*#REF!)*#REF!</f>
        <v>#REF!</v>
      </c>
      <c r="D68" s="64" t="e">
        <f>IF(OR((#REF!+#REF!+#REF!)&gt;0,(#REF!+#REF!)&gt;0.05),$E$101,IF(OR(#REF!&lt;1,#REF!&gt;0),LOOKUP(C68,$E$100:$F$100,$E$101:$F$101),LOOKUP(C68,$E$100:$G$100,$E$101:$G$101)))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6">
        <v>34</v>
      </c>
      <c r="B69" s="68" t="e">
        <f>#REF!</f>
        <v>#REF!</v>
      </c>
      <c r="C69" s="37" t="e">
        <f>(#REF!*#REF!+#REF!*#REF!+#REF!*#REF!+#REF!*#REF!+#REF!*#REF!+#REF!*#REF!+#REF!*#REF!)*#REF!</f>
        <v>#REF!</v>
      </c>
      <c r="D69" s="64" t="e">
        <f>IF(OR((#REF!+#REF!+#REF!)&gt;0,(#REF!+#REF!)&gt;0.05),$E$101,IF(OR(#REF!&lt;1,#REF!&gt;0),LOOKUP(C69,$E$100:$F$100,$E$101:$F$101),LOOKUP(C69,$E$100:$G$100,$E$101:$G$101)))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41">
        <v>69</v>
      </c>
      <c r="B70" s="12" t="e">
        <f>#REF!</f>
        <v>#REF!</v>
      </c>
      <c r="C70" s="37" t="e">
        <f>(#REF!*#REF!+#REF!*#REF!+#REF!*#REF!+#REF!*#REF!+#REF!*#REF!+#REF!*#REF!+#REF!*#REF!)*#REF!</f>
        <v>#REF!</v>
      </c>
      <c r="D70" s="64" t="e">
        <f>IF(OR((#REF!+#REF!+#REF!)&gt;0,(#REF!+#REF!)&gt;0.05),$E$101,IF(OR(#REF!&lt;1,#REF!&gt;0),LOOKUP(C70,$E$100:$F$100,$E$101:$F$101),LOOKUP(C70,$E$100:$G$100,$E$101:$G$101)))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16">
        <v>17</v>
      </c>
      <c r="B71" s="53" t="e">
        <f>#REF!</f>
        <v>#REF!</v>
      </c>
      <c r="C71" s="37" t="e">
        <f>(#REF!*#REF!+#REF!*#REF!+#REF!*#REF!+#REF!*#REF!+#REF!*#REF!+#REF!*#REF!+#REF!*#REF!)*#REF!</f>
        <v>#REF!</v>
      </c>
      <c r="D71" s="64" t="e">
        <f>IF(OR((#REF!+#REF!+#REF!)&gt;0,(#REF!+#REF!)&gt;0.05),$E$101,IF(OR(#REF!&lt;1,#REF!&gt;0),LOOKUP(C71,$E$100:$F$100,$E$101:$F$101),LOOKUP(C71,$E$100:$G$100,$E$101:$G$101)))</f>
        <v>#REF!</v>
      </c>
      <c r="E71" s="24"/>
      <c r="F71" s="24"/>
      <c r="G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</row>
    <row r="72" spans="1:256" x14ac:dyDescent="0.2">
      <c r="A72" s="16">
        <v>75</v>
      </c>
      <c r="B72" s="12" t="e">
        <f>#REF!</f>
        <v>#REF!</v>
      </c>
      <c r="C72" s="37" t="e">
        <f>(#REF!*#REF!+#REF!*#REF!+#REF!*#REF!+#REF!*#REF!+#REF!*#REF!+#REF!*#REF!+#REF!*#REF!)*#REF!</f>
        <v>#REF!</v>
      </c>
      <c r="D72" s="64" t="e">
        <f>IF(OR((#REF!+#REF!+#REF!)&gt;0,(#REF!+#REF!)&gt;0.05),$E$101,IF(OR(#REF!&lt;1,#REF!&gt;0),LOOKUP(C72,$E$100:$F$100,$E$101:$F$101),LOOKUP(C72,$E$100:$G$100,$E$101:$G$101)))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6">
        <v>53</v>
      </c>
      <c r="B73" s="12" t="e">
        <f>#REF!</f>
        <v>#REF!</v>
      </c>
      <c r="C73" s="37" t="e">
        <f>(#REF!*#REF!+#REF!*#REF!+#REF!*#REF!+#REF!*#REF!+#REF!*#REF!+#REF!*#REF!+#REF!*#REF!)*#REF!</f>
        <v>#REF!</v>
      </c>
      <c r="D73" s="64" t="e">
        <f>IF(OR((#REF!+#REF!+#REF!)&gt;0,(#REF!+#REF!)&gt;0.05),$E$101,IF(OR(#REF!&lt;1,#REF!&gt;0),LOOKUP(C73,$E$100:$F$100,$E$101:$F$101),LOOKUP(C73,$E$100:$G$100,$E$101:$G$101)))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6">
        <v>8</v>
      </c>
      <c r="B74" s="12" t="e">
        <f>#REF!</f>
        <v>#REF!</v>
      </c>
      <c r="C74" s="37" t="e">
        <f>(#REF!*#REF!+#REF!*#REF!+#REF!*#REF!+#REF!*#REF!+#REF!*#REF!+#REF!*#REF!+#REF!*#REF!)*#REF!</f>
        <v>#REF!</v>
      </c>
      <c r="D74" s="64" t="e">
        <f>IF(OR((#REF!+#REF!+#REF!)&gt;0,(#REF!+#REF!)&gt;0.05),$E$101,IF(OR(#REF!&lt;1,#REF!&gt;0),LOOKUP(C74,$E$100:$F$100,$E$101:$F$101),LOOKUP(C74,$E$100:$G$100,$E$101:$G$101)))</f>
        <v>#REF!</v>
      </c>
      <c r="E74" s="25"/>
      <c r="F74" s="25"/>
      <c r="G74" s="47" t="s">
        <v>122</v>
      </c>
      <c r="H74" s="23" t="e">
        <f>AVERAGE(C92:C130)</f>
        <v>#DIV/0!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/>
    </row>
    <row r="75" spans="1:256" x14ac:dyDescent="0.2">
      <c r="A75" s="16">
        <v>63</v>
      </c>
      <c r="B75" s="12" t="e">
        <f>#REF!</f>
        <v>#REF!</v>
      </c>
      <c r="C75" s="37" t="e">
        <f>(#REF!*#REF!+#REF!*#REF!+#REF!*#REF!+#REF!*#REF!+#REF!*#REF!+#REF!*#REF!+#REF!*#REF!)*#REF!</f>
        <v>#REF!</v>
      </c>
      <c r="D75" s="64" t="e">
        <f>IF(OR((#REF!+#REF!+#REF!)&gt;0,(#REF!+#REF!)&gt;0.05),$E$101,IF(OR(#REF!&lt;1,#REF!&gt;0),LOOKUP(C75,$E$100:$F$100,$E$101:$F$101),LOOKUP(C75,$E$100:$G$100,$E$101:$G$101)))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6">
        <v>2</v>
      </c>
      <c r="B76" s="12" t="e">
        <f>#REF!</f>
        <v>#REF!</v>
      </c>
      <c r="C76" s="37" t="e">
        <f>(#REF!*#REF!+#REF!*#REF!+#REF!*#REF!+#REF!*#REF!+#REF!*#REF!+#REF!*#REF!+#REF!*#REF!)*#REF!</f>
        <v>#REF!</v>
      </c>
      <c r="D76" s="64" t="e">
        <f>IF(OR((#REF!+#REF!+#REF!)&gt;0,(#REF!+#REF!)&gt;0.05),$E$101,IF(OR(#REF!&lt;1,#REF!&gt;0),LOOKUP(C76,$E$100:$F$100,$E$101:$F$101),LOOKUP(C76,$E$100:$G$100,$E$101:$G$101)))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6">
        <v>32</v>
      </c>
      <c r="B77" s="12" t="e">
        <f>#REF!</f>
        <v>#REF!</v>
      </c>
      <c r="C77" s="37" t="e">
        <f>(#REF!*#REF!+#REF!*#REF!+#REF!*#REF!+#REF!*#REF!+#REF!*#REF!+#REF!*#REF!+#REF!*#REF!)*#REF!</f>
        <v>#REF!</v>
      </c>
      <c r="D77" s="64" t="e">
        <f>IF(OR((#REF!+#REF!+#REF!)&gt;0,(#REF!+#REF!)&gt;0.05),$E$101,IF(OR(#REF!&lt;1,#REF!&gt;0),LOOKUP(C77,$E$100:$F$100,$E$101:$F$101),LOOKUP(C77,$E$100:$G$100,$E$101:$G$101)))</f>
        <v>#REF!</v>
      </c>
      <c r="F77" s="23"/>
    </row>
    <row r="78" spans="1:256" x14ac:dyDescent="0.2">
      <c r="A78" s="16">
        <v>70</v>
      </c>
      <c r="B78" s="68" t="e">
        <f>#REF!</f>
        <v>#REF!</v>
      </c>
      <c r="C78" s="37" t="e">
        <f>(#REF!*#REF!+#REF!*#REF!+#REF!*#REF!+#REF!*#REF!+#REF!*#REF!+#REF!*#REF!+#REF!*#REF!)*#REF!</f>
        <v>#REF!</v>
      </c>
      <c r="D78" s="64" t="e">
        <f>IF(OR((#REF!+#REF!+#REF!)&gt;0,(#REF!+#REF!)&gt;0.05),$E$101,IF(OR(#REF!&lt;1,#REF!&gt;0),LOOKUP(C78,$E$100:$F$100,$E$101:$F$101),LOOKUP(C78,$E$100:$G$100,$E$101:$G$101)))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16">
        <v>72</v>
      </c>
      <c r="B79" s="68" t="e">
        <f>#REF!</f>
        <v>#REF!</v>
      </c>
      <c r="C79" s="37" t="e">
        <f>(#REF!*#REF!+#REF!*#REF!+#REF!*#REF!+#REF!*#REF!+#REF!*#REF!+#REF!*#REF!+#REF!*#REF!)*#REF!</f>
        <v>#REF!</v>
      </c>
      <c r="D79" s="64" t="e">
        <f>IF(OR((#REF!+#REF!+#REF!)&gt;0,(#REF!+#REF!)&gt;0.05),$E$101,IF(OR(#REF!&lt;1,#REF!&gt;0),LOOKUP(C79,$E$100:$F$100,$E$101:$F$101),LOOKUP(C79,$E$100:$G$100,$E$101:$G$101)))</f>
        <v>#REF!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</row>
    <row r="80" spans="1:256" s="24" customFormat="1" x14ac:dyDescent="0.2">
      <c r="A80" s="16">
        <v>60</v>
      </c>
      <c r="B80" s="28" t="e">
        <f>#REF!</f>
        <v>#REF!</v>
      </c>
      <c r="C80" s="37" t="e">
        <f>(#REF!*#REF!+#REF!*#REF!+#REF!*#REF!+#REF!*#REF!+#REF!*#REF!+#REF!*#REF!+#REF!*#REF!)*#REF!</f>
        <v>#REF!</v>
      </c>
      <c r="D80" s="64" t="e">
        <f>IF(OR((#REF!+#REF!+#REF!)&gt;0,(#REF!+#REF!)&gt;0.05),$E$101,IF(OR(#REF!&lt;1,#REF!&gt;0),LOOKUP(C80,$E$100:$F$100,$E$101:$F$101),LOOKUP(C80,$E$100:$G$100,$E$101:$G$101)))</f>
        <v>#REF!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/>
    </row>
    <row r="81" spans="1:7" x14ac:dyDescent="0.2">
      <c r="A81" s="16">
        <v>29</v>
      </c>
      <c r="B81" s="12" t="e">
        <f>#REF!</f>
        <v>#REF!</v>
      </c>
      <c r="C81" s="37" t="e">
        <f>(#REF!*#REF!+#REF!*#REF!+#REF!*#REF!+#REF!*#REF!+#REF!*#REF!+#REF!*#REF!+#REF!*#REF!)*#REF!</f>
        <v>#REF!</v>
      </c>
      <c r="D81" s="64" t="e">
        <f>IF(OR((#REF!+#REF!+#REF!)&gt;0,(#REF!+#REF!)&gt;0.05),$E$101,IF(OR(#REF!&lt;1,#REF!&gt;0),LOOKUP(C81,$E$100:$F$100,$E$101:$F$101),LOOKUP(C81,$E$100:$G$100,$E$101:$G$101)))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41">
        <v>65</v>
      </c>
      <c r="B82" s="68" t="e">
        <f>#REF!</f>
        <v>#REF!</v>
      </c>
      <c r="C82" s="37" t="e">
        <f>(#REF!*#REF!+#REF!*#REF!+#REF!*#REF!+#REF!*#REF!+#REF!*#REF!+#REF!*#REF!+#REF!*#REF!)*#REF!</f>
        <v>#REF!</v>
      </c>
      <c r="D82" s="64" t="e">
        <f>IF(OR((#REF!+#REF!+#REF!)&gt;0,(#REF!+#REF!)&gt;0.05),$E$101,IF(OR(#REF!&lt;1,#REF!&gt;0),LOOKUP(C82,$E$100:$F$100,$E$101:$F$101),LOOKUP(C82,$E$100:$G$100,$E$101:$G$101)))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6">
        <v>30</v>
      </c>
      <c r="B83" s="28" t="e">
        <f>#REF!</f>
        <v>#REF!</v>
      </c>
      <c r="C83" s="37" t="e">
        <f>(#REF!*#REF!+#REF!*#REF!+#REF!*#REF!+#REF!*#REF!+#REF!*#REF!+#REF!*#REF!+#REF!*#REF!)*#REF!</f>
        <v>#REF!</v>
      </c>
      <c r="D83" s="64" t="e">
        <f>IF(OR((#REF!+#REF!+#REF!)&gt;0,(#REF!+#REF!)&gt;0.05),$E$101,IF(OR(#REF!&lt;1,#REF!&gt;0),LOOKUP(C83,$E$100:$F$100,$E$101:$F$101),LOOKUP(C83,$E$100:$G$100,$E$101:$G$101)))</f>
        <v>#REF!</v>
      </c>
      <c r="F83" s="23"/>
    </row>
    <row r="84" spans="1:7" x14ac:dyDescent="0.2">
      <c r="A84" s="16">
        <v>85</v>
      </c>
      <c r="B84" s="68" t="e">
        <f>#REF!</f>
        <v>#REF!</v>
      </c>
      <c r="C84" s="37" t="e">
        <f>(#REF!*#REF!+#REF!*#REF!+#REF!*#REF!+#REF!*#REF!+#REF!*#REF!+#REF!*#REF!+#REF!*#REF!)*#REF!</f>
        <v>#REF!</v>
      </c>
      <c r="D84" s="64" t="e">
        <f>IF(OR((#REF!+#REF!+#REF!)&gt;0,(#REF!+#REF!)&gt;0.05),$E$101,IF(OR(#REF!&lt;1,#REF!&gt;0),LOOKUP(C84,$E$100:$F$100,$E$101:$F$101),LOOKUP(C84,$E$100:$G$100,$E$101:$G$101)))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16">
        <v>19</v>
      </c>
      <c r="B85" s="28" t="e">
        <f>#REF!</f>
        <v>#REF!</v>
      </c>
      <c r="C85" s="37" t="e">
        <f>(#REF!*#REF!+#REF!*#REF!+#REF!*#REF!+#REF!*#REF!+#REF!*#REF!+#REF!*#REF!+#REF!*#REF!)*#REF!</f>
        <v>#REF!</v>
      </c>
      <c r="D85" s="64" t="e">
        <f>IF(OR((#REF!+#REF!+#REF!)&gt;0,(#REF!+#REF!)&gt;0.05),$E$101,IF(OR(#REF!&lt;1,#REF!&gt;0),LOOKUP(C85,$E$100:$F$100,$E$101:$F$101),LOOKUP(C85,$E$100:$G$100,$E$101:$G$101)))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41">
        <v>80</v>
      </c>
      <c r="B86" s="68" t="e">
        <f>#REF!</f>
        <v>#REF!</v>
      </c>
      <c r="C86" s="37" t="e">
        <f>(#REF!*#REF!+#REF!*#REF!+#REF!*#REF!+#REF!*#REF!+#REF!*#REF!+#REF!*#REF!+#REF!*#REF!)*#REF!</f>
        <v>#REF!</v>
      </c>
      <c r="D86" s="64" t="e">
        <f>IF(OR((#REF!+#REF!+#REF!)&gt;0,(#REF!+#REF!)&gt;0.05),$E$101,IF(OR(#REF!&lt;1,#REF!&gt;0),LOOKUP(C86,$E$100:$F$100,$E$101:$F$101),LOOKUP(C86,$E$100:$G$100,$E$101:$G$101)))</f>
        <v>#REF!</v>
      </c>
    </row>
    <row r="87" spans="1:7" ht="12" customHeight="1" x14ac:dyDescent="0.2">
      <c r="A87" s="41">
        <v>82</v>
      </c>
      <c r="B87" s="68" t="e">
        <f>#REF!</f>
        <v>#REF!</v>
      </c>
      <c r="C87" s="37" t="e">
        <f>(#REF!*#REF!+#REF!*#REF!+#REF!*#REF!+#REF!*#REF!+#REF!*#REF!+#REF!*#REF!+#REF!*#REF!)*#REF!</f>
        <v>#REF!</v>
      </c>
      <c r="D87" s="64" t="e">
        <f>IF(OR((#REF!+#REF!+#REF!)&gt;0,(#REF!+#REF!)&gt;0.05),$E$101,IF(OR(#REF!&lt;1,#REF!&gt;0),LOOKUP(C87,$E$100:$F$100,$E$101:$F$101),LOOKUP(C87,$E$100:$G$100,$E$101:$G$101)))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/>
    <row r="89" spans="1:7" ht="29.25" customHeight="1" x14ac:dyDescent="0.2">
      <c r="A89" s="28"/>
      <c r="B89" s="65" t="s">
        <v>4</v>
      </c>
      <c r="C89" s="65"/>
      <c r="D89" s="65"/>
    </row>
    <row r="90" spans="1:7" ht="25.5" customHeight="1" x14ac:dyDescent="0.2">
      <c r="A90" s="38"/>
      <c r="B90" s="65" t="s">
        <v>16</v>
      </c>
      <c r="C90" s="65"/>
      <c r="D90" s="65"/>
    </row>
    <row r="91" spans="1:7" ht="30.75" customHeight="1" x14ac:dyDescent="0.2">
      <c r="A91" s="31"/>
      <c r="B91" s="65" t="s">
        <v>136</v>
      </c>
      <c r="C91" s="65"/>
      <c r="D91" s="65"/>
    </row>
    <row r="92" spans="1:7" x14ac:dyDescent="0.2">
      <c r="A92" s="30"/>
    </row>
    <row r="96" spans="1:7" ht="12.75" customHeight="1" x14ac:dyDescent="0.2">
      <c r="C96" s="15" t="s">
        <v>103</v>
      </c>
      <c r="D96" s="15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5"/>
      <c r="D97" s="15"/>
      <c r="E97" s="25">
        <v>3</v>
      </c>
      <c r="F97" s="25">
        <v>2</v>
      </c>
      <c r="G97" s="25">
        <v>1</v>
      </c>
    </row>
    <row r="100" spans="3:7" ht="12.75" customHeight="1" x14ac:dyDescent="0.2">
      <c r="C100" s="15" t="s">
        <v>110</v>
      </c>
      <c r="D100" s="15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5"/>
      <c r="D101" s="15"/>
      <c r="E101" s="25">
        <v>3</v>
      </c>
      <c r="F101" s="25">
        <v>2</v>
      </c>
      <c r="G101" s="25">
        <v>1</v>
      </c>
    </row>
  </sheetData>
  <autoFilter ref="B2:D87">
    <sortState ref="B3:D95">
      <sortCondition descending="1" ref="C2:C87"/>
    </sortState>
  </autoFilter>
  <sortState ref="A3:IV87">
    <sortCondition ref="IV3"/>
  </sortState>
  <mergeCells count="1">
    <mergeCell ref="A1:D1"/>
  </mergeCells>
  <conditionalFormatting sqref="D3:D8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5</vt:lpstr>
      <vt:lpstr>Сравнение</vt:lpstr>
      <vt:lpstr>Рейтинг</vt:lpstr>
      <vt:lpstr>Рейтинг (по ФО)</vt:lpstr>
      <vt:lpstr>'5'!Заголовки_для_печати</vt:lpstr>
      <vt:lpstr>Рейтинг!Заголовки_для_печати</vt:lpstr>
      <vt:lpstr>'Рейтинг (по ФО)'!Заголовки_для_печати</vt:lpstr>
      <vt:lpstr>Сравнение!Заголовки_для_печати</vt:lpstr>
      <vt:lpstr>'5'!Область_печати</vt:lpstr>
      <vt:lpstr>Рейтинг!Область_печати</vt:lpstr>
      <vt:lpstr>'Рейтинг (по ФО)'!Область_печати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 А.В.</dc:creator>
  <cp:lastModifiedBy>ЛАВРИНЕНКО АНАСТАСИЯ ВЛАДИМИРОВНА</cp:lastModifiedBy>
  <cp:revision>29</cp:revision>
  <cp:lastPrinted>2018-09-26T14:10:23Z</cp:lastPrinted>
  <dcterms:created xsi:type="dcterms:W3CDTF">2010-05-14T06:08:40Z</dcterms:created>
  <dcterms:modified xsi:type="dcterms:W3CDTF">2018-09-26T14:10:28Z</dcterms:modified>
  <cp:version>0906.0100.01</cp:version>
</cp:coreProperties>
</file>