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420" windowWidth="22665" windowHeight="11880" tabRatio="825"/>
  </bookViews>
  <sheets>
    <sheet name="4" sheetId="17" r:id="rId1"/>
    <sheet name="Сравнение" sheetId="7" state="hidden" r:id="rId2"/>
    <sheet name="Слайд 2 группа" sheetId="9" state="hidden" r:id="rId3"/>
    <sheet name="Слайд 3 группа" sheetId="10" state="hidden" r:id="rId4"/>
    <sheet name="Слайд 4 группа" sheetId="11" state="hidden" r:id="rId5"/>
    <sheet name="Слайд 5 группа" sheetId="12" state="hidden" r:id="rId6"/>
    <sheet name="Рейтинг" sheetId="6" state="hidden" r:id="rId7"/>
    <sheet name="Рейтинг (по ФО)" sheetId="13" state="hidden" r:id="rId8"/>
  </sheets>
  <externalReferences>
    <externalReference r:id="rId9"/>
    <externalReference r:id="rId10"/>
  </externalReferences>
  <definedNames>
    <definedName name="_xlnm._FilterDatabase" localSheetId="6" hidden="1">Рейтинг!$B$2:$D$87</definedName>
    <definedName name="_xlnm._FilterDatabase" localSheetId="7" hidden="1">'Рейтинг (по ФО)'!$B$2:$D$87</definedName>
    <definedName name="_xlnm._FilterDatabase" localSheetId="5" hidden="1">'Слайд 5 группа'!$A$4:$E$80</definedName>
    <definedName name="_xlnm._FilterDatabase" localSheetId="1" hidden="1">Сравнение!$B$2:$F$85</definedName>
    <definedName name="_xlnm.Print_Titles" localSheetId="0">'4'!$A:$A,'4'!$2:$4</definedName>
    <definedName name="_xlnm.Print_Titles" localSheetId="6">Рейтинг!$2:$2</definedName>
    <definedName name="_xlnm.Print_Titles" localSheetId="7">'Рейтинг (по ФО)'!$2:$2</definedName>
    <definedName name="_xlnm.Print_Titles" localSheetId="1">Сравнение!$2:$2</definedName>
    <definedName name="_xlnm.Print_Area" localSheetId="0">'4'!$A$1:$X$97</definedName>
    <definedName name="_xlnm.Print_Area" localSheetId="6">Рейтинг!$A$1:$D$91</definedName>
    <definedName name="_xlnm.Print_Area" localSheetId="7">'Рейтинг (по ФО)'!$A$1:$D$91</definedName>
    <definedName name="_xlnm.Print_Area" localSheetId="1">Сравнение!$A$1:$F$88</definedName>
  </definedNames>
  <calcPr calcId="145621"/>
</workbook>
</file>

<file path=xl/calcChain.xml><?xml version="1.0" encoding="utf-8"?>
<calcChain xmlns="http://schemas.openxmlformats.org/spreadsheetml/2006/main">
  <c r="D42" i="13" l="1"/>
  <c r="D61" i="13"/>
  <c r="D21" i="13"/>
  <c r="D29" i="13"/>
  <c r="D13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D5" i="6" l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H74" i="13" l="1"/>
  <c r="H10" i="13"/>
  <c r="Q88" i="12" l="1"/>
  <c r="W87" i="12"/>
  <c r="V87" i="12"/>
  <c r="Q87" i="12"/>
  <c r="A87" i="12"/>
  <c r="W86" i="12"/>
  <c r="V86" i="12"/>
  <c r="Q86" i="12"/>
  <c r="A86" i="12"/>
  <c r="W85" i="12"/>
  <c r="V85" i="12"/>
  <c r="Q85" i="12"/>
  <c r="A85" i="12"/>
  <c r="W84" i="12"/>
  <c r="V84" i="12"/>
  <c r="Q84" i="12"/>
  <c r="A84" i="12"/>
  <c r="W83" i="12"/>
  <c r="V83" i="12"/>
  <c r="Q83" i="12"/>
  <c r="A83" i="12"/>
  <c r="W82" i="12"/>
  <c r="V82" i="12"/>
  <c r="Q82" i="12"/>
  <c r="A82" i="12"/>
  <c r="W81" i="12"/>
  <c r="V81" i="12"/>
  <c r="Q81" i="12"/>
  <c r="A81" i="12"/>
  <c r="W80" i="12"/>
  <c r="V80" i="12"/>
  <c r="Q80" i="12"/>
  <c r="A80" i="12"/>
  <c r="W79" i="12"/>
  <c r="V79" i="12"/>
  <c r="Q79" i="12"/>
  <c r="A79" i="12"/>
  <c r="W78" i="12"/>
  <c r="V78" i="12"/>
  <c r="Q78" i="12"/>
  <c r="A78" i="12"/>
  <c r="W77" i="12"/>
  <c r="V77" i="12"/>
  <c r="Q77" i="12"/>
  <c r="A77" i="12"/>
  <c r="W76" i="12"/>
  <c r="V76" i="12"/>
  <c r="Q76" i="12"/>
  <c r="A76" i="12"/>
  <c r="W75" i="12"/>
  <c r="V75" i="12"/>
  <c r="Q75" i="12"/>
  <c r="A75" i="12"/>
  <c r="W74" i="12"/>
  <c r="V74" i="12"/>
  <c r="Q74" i="12"/>
  <c r="A74" i="12"/>
  <c r="W73" i="12"/>
  <c r="V73" i="12"/>
  <c r="Q73" i="12"/>
  <c r="A73" i="12"/>
  <c r="W72" i="12"/>
  <c r="V72" i="12"/>
  <c r="Q72" i="12"/>
  <c r="A72" i="12"/>
  <c r="W71" i="12"/>
  <c r="V71" i="12"/>
  <c r="Q71" i="12"/>
  <c r="A71" i="12"/>
  <c r="W70" i="12"/>
  <c r="V70" i="12"/>
  <c r="Q70" i="12"/>
  <c r="A70" i="12"/>
  <c r="W69" i="12"/>
  <c r="V69" i="12"/>
  <c r="Q69" i="12"/>
  <c r="A69" i="12"/>
  <c r="W68" i="12"/>
  <c r="V68" i="12"/>
  <c r="Q68" i="12"/>
  <c r="A68" i="12"/>
  <c r="W67" i="12"/>
  <c r="V67" i="12"/>
  <c r="Q67" i="12"/>
  <c r="A67" i="12"/>
  <c r="V66" i="12"/>
  <c r="Q66" i="12"/>
  <c r="A66" i="12"/>
  <c r="V65" i="12"/>
  <c r="Q65" i="12"/>
  <c r="A65" i="12"/>
  <c r="W64" i="12"/>
  <c r="V64" i="12"/>
  <c r="Q64" i="12"/>
  <c r="A64" i="12"/>
  <c r="W63" i="12"/>
  <c r="V63" i="12"/>
  <c r="Q63" i="12"/>
  <c r="A63" i="12"/>
  <c r="W62" i="12"/>
  <c r="V62" i="12"/>
  <c r="A62" i="12"/>
  <c r="W61" i="12"/>
  <c r="V61" i="12"/>
  <c r="Q61" i="12"/>
  <c r="A61" i="12"/>
  <c r="W60" i="12"/>
  <c r="V60" i="12"/>
  <c r="Q60" i="12"/>
  <c r="A60" i="12"/>
  <c r="W59" i="12"/>
  <c r="V59" i="12"/>
  <c r="Q59" i="12"/>
  <c r="A59" i="12"/>
  <c r="W58" i="12"/>
  <c r="V58" i="12"/>
  <c r="Q58" i="12"/>
  <c r="A58" i="12"/>
  <c r="W57" i="12"/>
  <c r="V57" i="12"/>
  <c r="Q57" i="12"/>
  <c r="A57" i="12"/>
  <c r="W56" i="12"/>
  <c r="V56" i="12"/>
  <c r="Q56" i="12"/>
  <c r="A56" i="12"/>
  <c r="W55" i="12"/>
  <c r="V55" i="12"/>
  <c r="Q55" i="12"/>
  <c r="A55" i="12"/>
  <c r="W54" i="12"/>
  <c r="V54" i="12"/>
  <c r="Q54" i="12"/>
  <c r="A54" i="12"/>
  <c r="W53" i="12"/>
  <c r="V53" i="12"/>
  <c r="Q53" i="12"/>
  <c r="A53" i="12"/>
  <c r="W52" i="12"/>
  <c r="V52" i="12"/>
  <c r="Q52" i="12"/>
  <c r="A52" i="12"/>
  <c r="W51" i="12"/>
  <c r="V51" i="12"/>
  <c r="Q51" i="12"/>
  <c r="A51" i="12"/>
  <c r="W50" i="12"/>
  <c r="V50" i="12"/>
  <c r="Q50" i="12"/>
  <c r="A50" i="12"/>
  <c r="W49" i="12"/>
  <c r="V49" i="12"/>
  <c r="Q49" i="12"/>
  <c r="A49" i="12"/>
  <c r="W48" i="12"/>
  <c r="V48" i="12"/>
  <c r="Q48" i="12"/>
  <c r="A48" i="12"/>
  <c r="W47" i="12"/>
  <c r="V47" i="12"/>
  <c r="Q47" i="12"/>
  <c r="A47" i="12"/>
  <c r="W46" i="12"/>
  <c r="V46" i="12"/>
  <c r="Q46" i="12"/>
  <c r="A46" i="12"/>
  <c r="W45" i="12"/>
  <c r="V45" i="12"/>
  <c r="Q45" i="12"/>
  <c r="A45" i="12"/>
  <c r="W44" i="12"/>
  <c r="V44" i="12"/>
  <c r="Q44" i="12"/>
  <c r="A44" i="12"/>
  <c r="W43" i="12"/>
  <c r="V43" i="12"/>
  <c r="Q43" i="12"/>
  <c r="A43" i="12"/>
  <c r="W42" i="12"/>
  <c r="V42" i="12"/>
  <c r="Q42" i="12"/>
  <c r="A42" i="12"/>
  <c r="W41" i="12"/>
  <c r="V41" i="12"/>
  <c r="Q41" i="12"/>
  <c r="A41" i="12"/>
  <c r="W40" i="12"/>
  <c r="V40" i="12"/>
  <c r="Q40" i="12"/>
  <c r="A40" i="12"/>
  <c r="W39" i="12"/>
  <c r="V39" i="12"/>
  <c r="Q39" i="12"/>
  <c r="A39" i="12"/>
  <c r="W38" i="12"/>
  <c r="V38" i="12"/>
  <c r="Q38" i="12"/>
  <c r="A38" i="12"/>
  <c r="W37" i="12"/>
  <c r="V37" i="12"/>
  <c r="Q37" i="12"/>
  <c r="A37" i="12"/>
  <c r="W36" i="12"/>
  <c r="V36" i="12"/>
  <c r="Q36" i="12"/>
  <c r="A36" i="12"/>
  <c r="W35" i="12"/>
  <c r="V35" i="12"/>
  <c r="Q35" i="12"/>
  <c r="A35" i="12"/>
  <c r="W34" i="12"/>
  <c r="V34" i="12"/>
  <c r="Q34" i="12"/>
  <c r="A34" i="12"/>
  <c r="W33" i="12"/>
  <c r="V33" i="12"/>
  <c r="Q33" i="12"/>
  <c r="A33" i="12"/>
  <c r="W32" i="12"/>
  <c r="V32" i="12"/>
  <c r="Q32" i="12"/>
  <c r="A32" i="12"/>
  <c r="W31" i="12"/>
  <c r="V31" i="12"/>
  <c r="Q31" i="12"/>
  <c r="A31" i="12"/>
  <c r="W30" i="12"/>
  <c r="V30" i="12"/>
  <c r="Q30" i="12"/>
  <c r="A30" i="12"/>
  <c r="W29" i="12"/>
  <c r="V29" i="12"/>
  <c r="Q29" i="12"/>
  <c r="A29" i="12"/>
  <c r="W28" i="12"/>
  <c r="V28" i="12"/>
  <c r="Q28" i="12"/>
  <c r="A28" i="12"/>
  <c r="W27" i="12"/>
  <c r="V27" i="12"/>
  <c r="Q27" i="12"/>
  <c r="A27" i="12"/>
  <c r="W26" i="12"/>
  <c r="V26" i="12"/>
  <c r="Q26" i="12"/>
  <c r="A26" i="12"/>
  <c r="W25" i="12"/>
  <c r="V25" i="12"/>
  <c r="Q25" i="12"/>
  <c r="A25" i="12"/>
  <c r="W24" i="12"/>
  <c r="V24" i="12"/>
  <c r="Q24" i="12"/>
  <c r="A24" i="12"/>
  <c r="W23" i="12"/>
  <c r="V23" i="12"/>
  <c r="Q23" i="12"/>
  <c r="A23" i="12"/>
  <c r="W22" i="12"/>
  <c r="V22" i="12"/>
  <c r="Q22" i="12"/>
  <c r="A22" i="12"/>
  <c r="W21" i="12"/>
  <c r="V21" i="12"/>
  <c r="Q21" i="12"/>
  <c r="A21" i="12"/>
  <c r="W20" i="12"/>
  <c r="V20" i="12"/>
  <c r="Q20" i="12"/>
  <c r="A20" i="12"/>
  <c r="W19" i="12"/>
  <c r="V19" i="12"/>
  <c r="Q19" i="12"/>
  <c r="A19" i="12"/>
  <c r="W18" i="12"/>
  <c r="V18" i="12"/>
  <c r="Q18" i="12"/>
  <c r="A18" i="12"/>
  <c r="W17" i="12"/>
  <c r="V17" i="12"/>
  <c r="Q17" i="12"/>
  <c r="A17" i="12"/>
  <c r="W16" i="12"/>
  <c r="V16" i="12"/>
  <c r="Q16" i="12"/>
  <c r="A16" i="12"/>
  <c r="W15" i="12"/>
  <c r="V15" i="12"/>
  <c r="Q15" i="12"/>
  <c r="A15" i="12"/>
  <c r="W14" i="12"/>
  <c r="V14" i="12"/>
  <c r="Q14" i="12"/>
  <c r="A14" i="12"/>
  <c r="W13" i="12"/>
  <c r="V13" i="12"/>
  <c r="Q13" i="12"/>
  <c r="A13" i="12"/>
  <c r="W12" i="12"/>
  <c r="V12" i="12"/>
  <c r="Q12" i="12"/>
  <c r="A12" i="12"/>
  <c r="W11" i="12"/>
  <c r="V11" i="12"/>
  <c r="Q11" i="12"/>
  <c r="A11" i="12"/>
  <c r="W10" i="12"/>
  <c r="V10" i="12"/>
  <c r="Q10" i="12"/>
  <c r="A10" i="12"/>
  <c r="W9" i="12"/>
  <c r="V9" i="12"/>
  <c r="Q9" i="12"/>
  <c r="A9" i="12"/>
  <c r="W8" i="12"/>
  <c r="V8" i="12"/>
  <c r="Q8" i="12"/>
  <c r="A8" i="12"/>
  <c r="W7" i="12"/>
  <c r="V7" i="12"/>
  <c r="Q7" i="12"/>
  <c r="A7" i="12"/>
  <c r="W6" i="12"/>
  <c r="V6" i="12"/>
  <c r="Q6" i="12"/>
  <c r="A6" i="12"/>
  <c r="W5" i="12"/>
  <c r="V5" i="12"/>
  <c r="Q5" i="12"/>
  <c r="A5" i="12"/>
  <c r="E88" i="11"/>
  <c r="K87" i="11"/>
  <c r="E87" i="11"/>
  <c r="K86" i="11"/>
  <c r="E86" i="11"/>
  <c r="K85" i="11"/>
  <c r="E85" i="11"/>
  <c r="K84" i="11"/>
  <c r="E84" i="11"/>
  <c r="K83" i="11"/>
  <c r="E83" i="11"/>
  <c r="K82" i="11"/>
  <c r="E82" i="11"/>
  <c r="K81" i="11"/>
  <c r="E81" i="11"/>
  <c r="K80" i="11"/>
  <c r="E80" i="11"/>
  <c r="K79" i="11"/>
  <c r="E79" i="11"/>
  <c r="K78" i="11"/>
  <c r="E78" i="11"/>
  <c r="K77" i="11"/>
  <c r="E77" i="11"/>
  <c r="K76" i="11"/>
  <c r="E76" i="11"/>
  <c r="K75" i="11"/>
  <c r="E75" i="11"/>
  <c r="K74" i="11"/>
  <c r="E74" i="11"/>
  <c r="K73" i="11"/>
  <c r="E73" i="11"/>
  <c r="K72" i="11"/>
  <c r="E72" i="11"/>
  <c r="K71" i="11"/>
  <c r="E71" i="11"/>
  <c r="K70" i="11"/>
  <c r="E70" i="11"/>
  <c r="K69" i="11"/>
  <c r="E69" i="11"/>
  <c r="K68" i="11"/>
  <c r="E68" i="11"/>
  <c r="K67" i="11"/>
  <c r="E67" i="11"/>
  <c r="K66" i="11"/>
  <c r="E66" i="11"/>
  <c r="K65" i="11"/>
  <c r="E65" i="11"/>
  <c r="K64" i="11"/>
  <c r="E64" i="11"/>
  <c r="K63" i="11"/>
  <c r="E63" i="11"/>
  <c r="K62" i="11"/>
  <c r="E62" i="11"/>
  <c r="K61" i="11"/>
  <c r="E61" i="11"/>
  <c r="K60" i="11"/>
  <c r="E60" i="11"/>
  <c r="K59" i="11"/>
  <c r="E59" i="11"/>
  <c r="K58" i="11"/>
  <c r="E58" i="11"/>
  <c r="K57" i="11"/>
  <c r="E57" i="11"/>
  <c r="K56" i="11"/>
  <c r="E56" i="11"/>
  <c r="K55" i="11"/>
  <c r="E55" i="11"/>
  <c r="K54" i="11"/>
  <c r="E54" i="11"/>
  <c r="K53" i="11"/>
  <c r="E53" i="11"/>
  <c r="K52" i="11"/>
  <c r="E52" i="11"/>
  <c r="K51" i="11"/>
  <c r="E51" i="11"/>
  <c r="K50" i="11"/>
  <c r="E50" i="11"/>
  <c r="K49" i="11"/>
  <c r="E49" i="11"/>
  <c r="K48" i="11"/>
  <c r="E48" i="11"/>
  <c r="K47" i="11"/>
  <c r="E47" i="11"/>
  <c r="K46" i="11"/>
  <c r="E46" i="11"/>
  <c r="K45" i="11"/>
  <c r="E45" i="11"/>
  <c r="K44" i="11"/>
  <c r="E44" i="11"/>
  <c r="K43" i="11"/>
  <c r="E43" i="11"/>
  <c r="K42" i="11"/>
  <c r="E42" i="11"/>
  <c r="K41" i="11"/>
  <c r="E41" i="11"/>
  <c r="K40" i="11"/>
  <c r="E40" i="11"/>
  <c r="K39" i="11"/>
  <c r="E39" i="11"/>
  <c r="K38" i="11"/>
  <c r="E38" i="11"/>
  <c r="K37" i="11"/>
  <c r="E37" i="11"/>
  <c r="K36" i="11"/>
  <c r="E36" i="11"/>
  <c r="K35" i="11"/>
  <c r="E35" i="11"/>
  <c r="K34" i="11"/>
  <c r="E34" i="11"/>
  <c r="K33" i="11"/>
  <c r="E33" i="11"/>
  <c r="K32" i="11"/>
  <c r="E32" i="11"/>
  <c r="K31" i="11"/>
  <c r="E31" i="11"/>
  <c r="K30" i="11"/>
  <c r="E30" i="11"/>
  <c r="K29" i="11"/>
  <c r="E29" i="11"/>
  <c r="K28" i="11"/>
  <c r="E28" i="11"/>
  <c r="K27" i="11"/>
  <c r="E27" i="11"/>
  <c r="K26" i="11"/>
  <c r="E26" i="11"/>
  <c r="K25" i="11"/>
  <c r="K24" i="11"/>
  <c r="E24" i="11"/>
  <c r="K23" i="11"/>
  <c r="E23" i="11"/>
  <c r="K22" i="11"/>
  <c r="E22" i="11"/>
  <c r="K21" i="11"/>
  <c r="E21" i="11"/>
  <c r="K20" i="11"/>
  <c r="E20" i="11"/>
  <c r="K19" i="11"/>
  <c r="E19" i="11"/>
  <c r="K18" i="11"/>
  <c r="E18" i="11"/>
  <c r="K17" i="11"/>
  <c r="E17" i="11"/>
  <c r="K16" i="11"/>
  <c r="E16" i="11"/>
  <c r="K15" i="11"/>
  <c r="E15" i="11"/>
  <c r="K14" i="11"/>
  <c r="E14" i="11"/>
  <c r="K13" i="11"/>
  <c r="E13" i="11"/>
  <c r="K12" i="11"/>
  <c r="E12" i="11"/>
  <c r="K11" i="11"/>
  <c r="E11" i="11"/>
  <c r="K10" i="11"/>
  <c r="E10" i="11"/>
  <c r="K9" i="11"/>
  <c r="E9" i="11"/>
  <c r="K8" i="11"/>
  <c r="E8" i="11"/>
  <c r="K7" i="11"/>
  <c r="E7" i="11"/>
  <c r="K6" i="11"/>
  <c r="E6" i="11"/>
  <c r="K5" i="11"/>
  <c r="E5" i="11"/>
  <c r="H93" i="10"/>
  <c r="H92" i="10"/>
  <c r="H91" i="10"/>
  <c r="H90" i="10"/>
  <c r="H89" i="10"/>
  <c r="H88" i="10"/>
  <c r="H87" i="10"/>
  <c r="E87" i="10"/>
  <c r="A87" i="10"/>
  <c r="H86" i="10"/>
  <c r="E86" i="10"/>
  <c r="A86" i="10"/>
  <c r="H85" i="10"/>
  <c r="E85" i="10"/>
  <c r="A85" i="10"/>
  <c r="I84" i="10"/>
  <c r="H84" i="10"/>
  <c r="E84" i="10"/>
  <c r="A84" i="10"/>
  <c r="H83" i="10"/>
  <c r="E83" i="10"/>
  <c r="A83" i="10"/>
  <c r="H82" i="10"/>
  <c r="E82" i="10"/>
  <c r="A82" i="10"/>
  <c r="H81" i="10"/>
  <c r="E81" i="10"/>
  <c r="A81" i="10"/>
  <c r="H80" i="10"/>
  <c r="E80" i="10"/>
  <c r="A80" i="10"/>
  <c r="H79" i="10"/>
  <c r="E79" i="10"/>
  <c r="A79" i="10"/>
  <c r="H78" i="10"/>
  <c r="E78" i="10"/>
  <c r="A78" i="10"/>
  <c r="H77" i="10"/>
  <c r="E77" i="10"/>
  <c r="A77" i="10"/>
  <c r="H76" i="10"/>
  <c r="E76" i="10"/>
  <c r="A76" i="10"/>
  <c r="H75" i="10"/>
  <c r="E75" i="10"/>
  <c r="A75" i="10"/>
  <c r="H74" i="10"/>
  <c r="E74" i="10"/>
  <c r="A74" i="10"/>
  <c r="H73" i="10"/>
  <c r="E73" i="10"/>
  <c r="A73" i="10"/>
  <c r="H72" i="10"/>
  <c r="E72" i="10"/>
  <c r="A72" i="10"/>
  <c r="I71" i="10"/>
  <c r="H71" i="10"/>
  <c r="E71" i="10"/>
  <c r="A71" i="10"/>
  <c r="H70" i="10"/>
  <c r="E70" i="10"/>
  <c r="A70" i="10"/>
  <c r="H69" i="10"/>
  <c r="E69" i="10"/>
  <c r="A69" i="10"/>
  <c r="H68" i="10"/>
  <c r="E68" i="10"/>
  <c r="A68" i="10"/>
  <c r="H67" i="10"/>
  <c r="E67" i="10"/>
  <c r="H66" i="10"/>
  <c r="E66" i="10"/>
  <c r="A66" i="10"/>
  <c r="H65" i="10"/>
  <c r="E65" i="10"/>
  <c r="A65" i="10"/>
  <c r="I64" i="10"/>
  <c r="H64" i="10"/>
  <c r="E64" i="10"/>
  <c r="A64" i="10"/>
  <c r="H63" i="10"/>
  <c r="E63" i="10"/>
  <c r="A63" i="10"/>
  <c r="H62" i="10"/>
  <c r="E62" i="10"/>
  <c r="A62" i="10"/>
  <c r="H61" i="10"/>
  <c r="E61" i="10"/>
  <c r="A61" i="10"/>
  <c r="H60" i="10"/>
  <c r="E60" i="10"/>
  <c r="A60" i="10"/>
  <c r="H59" i="10"/>
  <c r="E59" i="10"/>
  <c r="A59" i="10"/>
  <c r="H58" i="10"/>
  <c r="E58" i="10"/>
  <c r="A58" i="10"/>
  <c r="H57" i="10"/>
  <c r="E57" i="10"/>
  <c r="A57" i="10"/>
  <c r="H56" i="10"/>
  <c r="E56" i="10"/>
  <c r="A56" i="10"/>
  <c r="H55" i="10"/>
  <c r="E55" i="10"/>
  <c r="A55" i="10"/>
  <c r="H54" i="10"/>
  <c r="E54" i="10"/>
  <c r="A54" i="10"/>
  <c r="H53" i="10"/>
  <c r="E53" i="10"/>
  <c r="A53" i="10"/>
  <c r="H52" i="10"/>
  <c r="E52" i="10"/>
  <c r="A52" i="10"/>
  <c r="H51" i="10"/>
  <c r="E51" i="10"/>
  <c r="A51" i="10"/>
  <c r="H50" i="10"/>
  <c r="E50" i="10"/>
  <c r="A50" i="10"/>
  <c r="I49" i="10"/>
  <c r="H49" i="10"/>
  <c r="E49" i="10"/>
  <c r="A49" i="10"/>
  <c r="H48" i="10"/>
  <c r="E48" i="10"/>
  <c r="A48" i="10"/>
  <c r="H47" i="10"/>
  <c r="E47" i="10"/>
  <c r="A47" i="10"/>
  <c r="H46" i="10"/>
  <c r="E46" i="10"/>
  <c r="A46" i="10"/>
  <c r="H45" i="10"/>
  <c r="E45" i="10"/>
  <c r="A45" i="10"/>
  <c r="H44" i="10"/>
  <c r="E44" i="10"/>
  <c r="A44" i="10"/>
  <c r="H43" i="10"/>
  <c r="E43" i="10"/>
  <c r="A43" i="10"/>
  <c r="H42" i="10"/>
  <c r="E42" i="10"/>
  <c r="A42" i="10"/>
  <c r="I41" i="10"/>
  <c r="H41" i="10"/>
  <c r="E41" i="10"/>
  <c r="A41" i="10"/>
  <c r="H40" i="10"/>
  <c r="E40" i="10"/>
  <c r="A40" i="10"/>
  <c r="H39" i="10"/>
  <c r="E39" i="10"/>
  <c r="A39" i="10"/>
  <c r="H38" i="10"/>
  <c r="E38" i="10"/>
  <c r="A38" i="10"/>
  <c r="H37" i="10"/>
  <c r="E37" i="10"/>
  <c r="A37" i="10"/>
  <c r="H36" i="10"/>
  <c r="E36" i="10"/>
  <c r="A36" i="10"/>
  <c r="I35" i="10"/>
  <c r="H35" i="10"/>
  <c r="E35" i="10"/>
  <c r="A35" i="10"/>
  <c r="H34" i="10"/>
  <c r="E34" i="10"/>
  <c r="A34" i="10"/>
  <c r="H33" i="10"/>
  <c r="E33" i="10"/>
  <c r="A33" i="10"/>
  <c r="H32" i="10"/>
  <c r="E32" i="10"/>
  <c r="A32" i="10"/>
  <c r="H31" i="10"/>
  <c r="E31" i="10"/>
  <c r="A31" i="10"/>
  <c r="H30" i="10"/>
  <c r="E30" i="10"/>
  <c r="A30" i="10"/>
  <c r="H29" i="10"/>
  <c r="E29" i="10"/>
  <c r="A29" i="10"/>
  <c r="H28" i="10"/>
  <c r="E28" i="10"/>
  <c r="A28" i="10"/>
  <c r="H27" i="10"/>
  <c r="E27" i="10"/>
  <c r="A27" i="10"/>
  <c r="H26" i="10"/>
  <c r="E26" i="10"/>
  <c r="A26" i="10"/>
  <c r="I25" i="10"/>
  <c r="H25" i="10"/>
  <c r="E25" i="10"/>
  <c r="A25" i="10"/>
  <c r="H24" i="10"/>
  <c r="E24" i="10"/>
  <c r="A24" i="10"/>
  <c r="H23" i="10"/>
  <c r="E23" i="10"/>
  <c r="A23" i="10"/>
  <c r="H22" i="10"/>
  <c r="E22" i="10"/>
  <c r="A22" i="10"/>
  <c r="H21" i="10"/>
  <c r="E21" i="10"/>
  <c r="A21" i="10"/>
  <c r="H20" i="10"/>
  <c r="E20" i="10"/>
  <c r="A20" i="10"/>
  <c r="H19" i="10"/>
  <c r="A19" i="10"/>
  <c r="H18" i="10"/>
  <c r="E18" i="10"/>
  <c r="A18" i="10"/>
  <c r="H17" i="10"/>
  <c r="E17" i="10"/>
  <c r="A17" i="10"/>
  <c r="H16" i="10"/>
  <c r="E16" i="10"/>
  <c r="A16" i="10"/>
  <c r="H15" i="10"/>
  <c r="E15" i="10"/>
  <c r="A15" i="10"/>
  <c r="H14" i="10"/>
  <c r="E14" i="10"/>
  <c r="A14" i="10"/>
  <c r="H13" i="10"/>
  <c r="E13" i="10"/>
  <c r="A13" i="10"/>
  <c r="H12" i="10"/>
  <c r="E12" i="10"/>
  <c r="A12" i="10"/>
  <c r="H11" i="10"/>
  <c r="E11" i="10"/>
  <c r="A11" i="10"/>
  <c r="H10" i="10"/>
  <c r="E10" i="10"/>
  <c r="A10" i="10"/>
  <c r="H9" i="10"/>
  <c r="E9" i="10"/>
  <c r="A9" i="10"/>
  <c r="H8" i="10"/>
  <c r="E8" i="10"/>
  <c r="A8" i="10"/>
  <c r="H7" i="10"/>
  <c r="E7" i="10"/>
  <c r="A7" i="10"/>
  <c r="H6" i="10"/>
  <c r="E6" i="10"/>
  <c r="A6" i="10"/>
  <c r="H5" i="10"/>
  <c r="E5" i="10"/>
  <c r="A5" i="10"/>
  <c r="H4" i="10"/>
  <c r="E4" i="10"/>
  <c r="A4" i="10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V20" i="9"/>
  <c r="L20" i="9"/>
  <c r="V19" i="9"/>
  <c r="L19" i="9"/>
  <c r="V18" i="9"/>
  <c r="L18" i="9"/>
  <c r="V17" i="9"/>
  <c r="L17" i="9"/>
  <c r="V16" i="9"/>
  <c r="L16" i="9"/>
  <c r="V15" i="9"/>
  <c r="L15" i="9"/>
  <c r="V14" i="9"/>
  <c r="L14" i="9"/>
  <c r="V13" i="9"/>
  <c r="L13" i="9"/>
  <c r="V12" i="9"/>
  <c r="L12" i="9"/>
  <c r="V11" i="9"/>
  <c r="L11" i="9"/>
  <c r="V10" i="9"/>
  <c r="L10" i="9"/>
  <c r="V9" i="9"/>
  <c r="L9" i="9"/>
  <c r="V8" i="9"/>
  <c r="L8" i="9"/>
  <c r="V7" i="9"/>
  <c r="L7" i="9"/>
  <c r="V6" i="9"/>
  <c r="L6" i="9"/>
  <c r="V5" i="9"/>
  <c r="L5" i="9"/>
  <c r="V4" i="9"/>
  <c r="L4" i="9"/>
  <c r="V3" i="9"/>
  <c r="L3" i="9"/>
  <c r="I98" i="7"/>
  <c r="H98" i="7"/>
  <c r="F85" i="7"/>
  <c r="D85" i="7"/>
  <c r="C85" i="7"/>
  <c r="D84" i="7"/>
  <c r="F84" i="7" s="1"/>
  <c r="C84" i="7"/>
  <c r="F83" i="7"/>
  <c r="D83" i="7"/>
  <c r="C83" i="7"/>
  <c r="D82" i="7"/>
  <c r="F82" i="7" s="1"/>
  <c r="C82" i="7"/>
  <c r="F81" i="7"/>
  <c r="D81" i="7"/>
  <c r="C81" i="7"/>
  <c r="D80" i="7"/>
  <c r="F80" i="7" s="1"/>
  <c r="C80" i="7"/>
  <c r="F79" i="7"/>
  <c r="D79" i="7"/>
  <c r="C79" i="7"/>
  <c r="D78" i="7"/>
  <c r="C78" i="7"/>
  <c r="D77" i="7"/>
  <c r="C77" i="7"/>
  <c r="F76" i="7"/>
  <c r="D76" i="7"/>
  <c r="C76" i="7"/>
  <c r="F75" i="7"/>
  <c r="D75" i="7"/>
  <c r="C75" i="7"/>
  <c r="F74" i="7"/>
  <c r="D74" i="7"/>
  <c r="C74" i="7"/>
  <c r="F73" i="7"/>
  <c r="D73" i="7"/>
  <c r="C73" i="7"/>
  <c r="D72" i="7"/>
  <c r="F72" i="7" s="1"/>
  <c r="C72" i="7"/>
  <c r="D71" i="7"/>
  <c r="F71" i="7" s="1"/>
  <c r="C71" i="7"/>
  <c r="D70" i="7"/>
  <c r="F70" i="7" s="1"/>
  <c r="C70" i="7"/>
  <c r="D69" i="7"/>
  <c r="F69" i="7" s="1"/>
  <c r="C69" i="7"/>
  <c r="D68" i="7"/>
  <c r="F68" i="7" s="1"/>
  <c r="C68" i="7"/>
  <c r="D67" i="7"/>
  <c r="F67" i="7" s="1"/>
  <c r="C67" i="7"/>
  <c r="D66" i="7"/>
  <c r="F66" i="7" s="1"/>
  <c r="C66" i="7"/>
  <c r="D65" i="7"/>
  <c r="F65" i="7" s="1"/>
  <c r="C65" i="7"/>
  <c r="D64" i="7"/>
  <c r="F64" i="7" s="1"/>
  <c r="C64" i="7"/>
  <c r="D63" i="7"/>
  <c r="F63" i="7" s="1"/>
  <c r="C63" i="7"/>
  <c r="D62" i="7"/>
  <c r="F62" i="7" s="1"/>
  <c r="C62" i="7"/>
  <c r="D61" i="7"/>
  <c r="F61" i="7" s="1"/>
  <c r="C61" i="7"/>
  <c r="D60" i="7"/>
  <c r="F60" i="7" s="1"/>
  <c r="C60" i="7"/>
  <c r="D59" i="7"/>
  <c r="F59" i="7" s="1"/>
  <c r="C59" i="7"/>
  <c r="D58" i="7"/>
  <c r="F58" i="7" s="1"/>
  <c r="C58" i="7"/>
  <c r="D57" i="7"/>
  <c r="F57" i="7" s="1"/>
  <c r="C57" i="7"/>
  <c r="D56" i="7"/>
  <c r="F56" i="7" s="1"/>
  <c r="C56" i="7"/>
  <c r="D55" i="7"/>
  <c r="F55" i="7" s="1"/>
  <c r="C55" i="7"/>
  <c r="D54" i="7"/>
  <c r="F54" i="7" s="1"/>
  <c r="C54" i="7"/>
  <c r="D53" i="7"/>
  <c r="F53" i="7" s="1"/>
  <c r="C53" i="7"/>
  <c r="D52" i="7"/>
  <c r="F52" i="7" s="1"/>
  <c r="C52" i="7"/>
  <c r="D51" i="7"/>
  <c r="F51" i="7" s="1"/>
  <c r="C51" i="7"/>
  <c r="D50" i="7"/>
  <c r="F50" i="7" s="1"/>
  <c r="C50" i="7"/>
  <c r="D49" i="7"/>
  <c r="F49" i="7" s="1"/>
  <c r="C49" i="7"/>
  <c r="D48" i="7"/>
  <c r="F48" i="7" s="1"/>
  <c r="C48" i="7"/>
  <c r="D47" i="7"/>
  <c r="F47" i="7" s="1"/>
  <c r="C47" i="7"/>
  <c r="D46" i="7"/>
  <c r="F46" i="7" s="1"/>
  <c r="C46" i="7"/>
  <c r="D45" i="7"/>
  <c r="F45" i="7" s="1"/>
  <c r="C45" i="7"/>
  <c r="D44" i="7"/>
  <c r="F44" i="7" s="1"/>
  <c r="C44" i="7"/>
  <c r="D43" i="7"/>
  <c r="F43" i="7" s="1"/>
  <c r="C43" i="7"/>
  <c r="D42" i="7"/>
  <c r="F42" i="7" s="1"/>
  <c r="C42" i="7"/>
  <c r="D41" i="7"/>
  <c r="F41" i="7" s="1"/>
  <c r="C41" i="7"/>
  <c r="D40" i="7"/>
  <c r="F40" i="7" s="1"/>
  <c r="C40" i="7"/>
  <c r="D39" i="7"/>
  <c r="F39" i="7" s="1"/>
  <c r="C39" i="7"/>
  <c r="D38" i="7"/>
  <c r="F38" i="7" s="1"/>
  <c r="C38" i="7"/>
  <c r="D37" i="7"/>
  <c r="F37" i="7" s="1"/>
  <c r="C37" i="7"/>
  <c r="D36" i="7"/>
  <c r="F36" i="7" s="1"/>
  <c r="C36" i="7"/>
  <c r="D35" i="7"/>
  <c r="F35" i="7" s="1"/>
  <c r="C35" i="7"/>
  <c r="D34" i="7"/>
  <c r="F34" i="7" s="1"/>
  <c r="C34" i="7"/>
  <c r="D33" i="7"/>
  <c r="F33" i="7" s="1"/>
  <c r="C33" i="7"/>
  <c r="D32" i="7"/>
  <c r="F32" i="7" s="1"/>
  <c r="C32" i="7"/>
  <c r="D31" i="7"/>
  <c r="F31" i="7" s="1"/>
  <c r="C31" i="7"/>
  <c r="D30" i="7"/>
  <c r="F30" i="7" s="1"/>
  <c r="C30" i="7"/>
  <c r="D29" i="7"/>
  <c r="F29" i="7" s="1"/>
  <c r="C29" i="7"/>
  <c r="D28" i="7"/>
  <c r="F28" i="7" s="1"/>
  <c r="C28" i="7"/>
  <c r="D27" i="7"/>
  <c r="F27" i="7" s="1"/>
  <c r="C27" i="7"/>
  <c r="D26" i="7"/>
  <c r="F26" i="7" s="1"/>
  <c r="C26" i="7"/>
  <c r="D25" i="7"/>
  <c r="F25" i="7" s="1"/>
  <c r="C25" i="7"/>
  <c r="D24" i="7"/>
  <c r="F24" i="7" s="1"/>
  <c r="C24" i="7"/>
  <c r="D23" i="7"/>
  <c r="F23" i="7" s="1"/>
  <c r="C23" i="7"/>
  <c r="D22" i="7"/>
  <c r="F22" i="7" s="1"/>
  <c r="C22" i="7"/>
  <c r="D21" i="7"/>
  <c r="F21" i="7" s="1"/>
  <c r="C21" i="7"/>
  <c r="D20" i="7"/>
  <c r="F20" i="7" s="1"/>
  <c r="C20" i="7"/>
  <c r="D19" i="7"/>
  <c r="F19" i="7" s="1"/>
  <c r="C19" i="7"/>
  <c r="D18" i="7"/>
  <c r="F18" i="7" s="1"/>
  <c r="C18" i="7"/>
  <c r="D17" i="7"/>
  <c r="F17" i="7" s="1"/>
  <c r="C17" i="7"/>
  <c r="D16" i="7"/>
  <c r="F16" i="7" s="1"/>
  <c r="C16" i="7"/>
  <c r="D15" i="7"/>
  <c r="F15" i="7" s="1"/>
  <c r="C15" i="7"/>
  <c r="D14" i="7"/>
  <c r="F14" i="7" s="1"/>
  <c r="C14" i="7"/>
  <c r="D13" i="7"/>
  <c r="F13" i="7" s="1"/>
  <c r="C13" i="7"/>
  <c r="D12" i="7"/>
  <c r="F12" i="7" s="1"/>
  <c r="C12" i="7"/>
  <c r="D11" i="7"/>
  <c r="F11" i="7" s="1"/>
  <c r="C11" i="7"/>
  <c r="D10" i="7"/>
  <c r="F10" i="7" s="1"/>
  <c r="C10" i="7"/>
  <c r="D9" i="7"/>
  <c r="F9" i="7" s="1"/>
  <c r="C9" i="7"/>
  <c r="D8" i="7"/>
  <c r="F8" i="7" s="1"/>
  <c r="C8" i="7"/>
  <c r="D7" i="7"/>
  <c r="F7" i="7" s="1"/>
  <c r="C7" i="7"/>
  <c r="D6" i="7"/>
  <c r="F6" i="7" s="1"/>
  <c r="C6" i="7"/>
  <c r="D5" i="7"/>
  <c r="F5" i="7" s="1"/>
  <c r="C5" i="7"/>
  <c r="C4" i="7"/>
  <c r="D3" i="7"/>
  <c r="C3" i="7"/>
  <c r="B87" i="11"/>
  <c r="W11" i="9"/>
  <c r="W6" i="9"/>
  <c r="W19" i="9"/>
  <c r="Y19" i="9"/>
  <c r="W9" i="9"/>
  <c r="W7" i="9"/>
  <c r="Y7" i="9"/>
  <c r="Y12" i="9"/>
  <c r="W18" i="9"/>
  <c r="W3" i="9"/>
  <c r="Y3" i="9"/>
  <c r="W4" i="9"/>
  <c r="W14" i="9"/>
  <c r="W10" i="9"/>
  <c r="W20" i="9"/>
  <c r="W16" i="9"/>
  <c r="Y13" i="9"/>
  <c r="W17" i="9"/>
  <c r="W8" i="9"/>
  <c r="W5" i="9"/>
  <c r="Y15" i="9"/>
  <c r="E14" i="12" l="1"/>
  <c r="R52" i="12"/>
  <c r="E68" i="12"/>
  <c r="E5" i="12"/>
  <c r="R75" i="12"/>
  <c r="E67" i="12"/>
  <c r="D35" i="12"/>
  <c r="C35" i="12" s="1"/>
  <c r="E59" i="12"/>
  <c r="R53" i="12"/>
  <c r="D33" i="12"/>
  <c r="C33" i="12" s="1"/>
  <c r="E28" i="12"/>
  <c r="D20" i="12"/>
  <c r="C20" i="12" s="1"/>
  <c r="R16" i="12"/>
  <c r="R72" i="12"/>
  <c r="R49" i="12"/>
  <c r="E25" i="12"/>
  <c r="D27" i="12"/>
  <c r="C27" i="12" s="1"/>
  <c r="D34" i="12"/>
  <c r="C34" i="12" s="1"/>
  <c r="D11" i="12"/>
  <c r="C11" i="12" s="1"/>
  <c r="D75" i="12"/>
  <c r="C75" i="12" s="1"/>
  <c r="D86" i="12"/>
  <c r="C86" i="12" s="1"/>
  <c r="R11" i="12"/>
  <c r="E6" i="12"/>
  <c r="E60" i="12"/>
  <c r="R14" i="12"/>
  <c r="D61" i="12"/>
  <c r="C61" i="12" s="1"/>
  <c r="D72" i="12"/>
  <c r="C72" i="12" s="1"/>
  <c r="R35" i="12"/>
  <c r="R20" i="12"/>
  <c r="E27" i="12"/>
  <c r="R26" i="12"/>
  <c r="D40" i="12"/>
  <c r="C40" i="12" s="1"/>
  <c r="R31" i="12"/>
  <c r="E81" i="12"/>
  <c r="R70" i="12"/>
  <c r="E36" i="12"/>
  <c r="R60" i="12"/>
  <c r="D37" i="12"/>
  <c r="C37" i="12" s="1"/>
  <c r="D53" i="12"/>
  <c r="C53" i="12" s="1"/>
  <c r="E32" i="12"/>
  <c r="D30" i="12"/>
  <c r="C30" i="12" s="1"/>
  <c r="D49" i="12"/>
  <c r="C49" i="12" s="1"/>
  <c r="E61" i="12"/>
  <c r="D55" i="12"/>
  <c r="C55" i="12" s="1"/>
  <c r="R5" i="12"/>
  <c r="E86" i="12"/>
  <c r="D14" i="12"/>
  <c r="C14" i="12" s="1"/>
  <c r="D68" i="12"/>
  <c r="C68" i="12" s="1"/>
  <c r="D50" i="12"/>
  <c r="C50" i="12" s="1"/>
  <c r="E79" i="12"/>
  <c r="R86" i="12"/>
  <c r="R21" i="12"/>
  <c r="R79" i="12"/>
  <c r="R77" i="12"/>
  <c r="R66" i="12"/>
  <c r="R69" i="12"/>
  <c r="H54" i="7"/>
  <c r="Q12" i="9"/>
  <c r="Q26" i="9"/>
  <c r="P29" i="9"/>
  <c r="Q83" i="9"/>
  <c r="P70" i="9"/>
  <c r="F77" i="7"/>
  <c r="H65" i="7"/>
  <c r="Q48" i="9"/>
  <c r="Q16" i="9"/>
  <c r="P4" i="9"/>
  <c r="Q20" i="9"/>
  <c r="Q13" i="9"/>
  <c r="Q52" i="9"/>
  <c r="Q37" i="9"/>
  <c r="Q28" i="9"/>
  <c r="Q67" i="9"/>
  <c r="P72" i="9"/>
  <c r="Q60" i="9"/>
  <c r="P75" i="9"/>
  <c r="Q76" i="9"/>
  <c r="Q56" i="9"/>
  <c r="P8" i="9"/>
  <c r="P58" i="9"/>
  <c r="P62" i="9"/>
  <c r="Q77" i="9"/>
  <c r="Q84" i="9"/>
  <c r="Q59" i="9"/>
  <c r="Q17" i="9"/>
  <c r="P71" i="9"/>
  <c r="P57" i="9"/>
  <c r="Q41" i="9"/>
  <c r="F43" i="10"/>
  <c r="Y5" i="9"/>
  <c r="X5" i="9" s="1"/>
  <c r="Q33" i="9"/>
  <c r="B55" i="10"/>
  <c r="B29" i="10"/>
  <c r="B35" i="10"/>
  <c r="B53" i="10"/>
  <c r="J43" i="9"/>
  <c r="W15" i="9"/>
  <c r="Q10" i="9"/>
  <c r="J59" i="9"/>
  <c r="B80" i="10"/>
  <c r="B18" i="10"/>
  <c r="F18" i="10"/>
  <c r="E40" i="12"/>
  <c r="J60" i="9"/>
  <c r="D15" i="12"/>
  <c r="C15" i="12" s="1"/>
  <c r="F47" i="10"/>
  <c r="D81" i="12"/>
  <c r="C81" i="12" s="1"/>
  <c r="J64" i="9"/>
  <c r="E52" i="12"/>
  <c r="D58" i="12"/>
  <c r="C58" i="12" s="1"/>
  <c r="R78" i="12"/>
  <c r="D5" i="12"/>
  <c r="C5" i="12" s="1"/>
  <c r="E46" i="12"/>
  <c r="P54" i="9"/>
  <c r="F9" i="10"/>
  <c r="R43" i="12"/>
  <c r="J31" i="9"/>
  <c r="D67" i="12"/>
  <c r="C67" i="12" s="1"/>
  <c r="E65" i="12"/>
  <c r="P50" i="9"/>
  <c r="F53" i="10"/>
  <c r="E35" i="12"/>
  <c r="P47" i="9"/>
  <c r="F35" i="10"/>
  <c r="R10" i="12"/>
  <c r="J21" i="9"/>
  <c r="D59" i="12"/>
  <c r="C59" i="12" s="1"/>
  <c r="F56" i="10"/>
  <c r="Y17" i="9"/>
  <c r="X17" i="9" s="1"/>
  <c r="Q65" i="9"/>
  <c r="J33" i="9"/>
  <c r="Q14" i="9"/>
  <c r="Q19" i="9"/>
  <c r="Y16" i="9"/>
  <c r="X16" i="9" s="1"/>
  <c r="Q9" i="9"/>
  <c r="J3" i="9"/>
  <c r="F30" i="10"/>
  <c r="D79" i="12"/>
  <c r="C79" i="12" s="1"/>
  <c r="F63" i="10"/>
  <c r="D8" i="12"/>
  <c r="C8" i="12" s="1"/>
  <c r="F64" i="10"/>
  <c r="E13" i="12"/>
  <c r="F65" i="10"/>
  <c r="Q5" i="9"/>
  <c r="J61" i="9"/>
  <c r="F68" i="10"/>
  <c r="X3" i="9"/>
  <c r="F69" i="10"/>
  <c r="E66" i="12"/>
  <c r="F24" i="10"/>
  <c r="J73" i="9"/>
  <c r="F71" i="10"/>
  <c r="F73" i="10"/>
  <c r="B85" i="10"/>
  <c r="F75" i="10"/>
  <c r="J84" i="9"/>
  <c r="Q24" i="9"/>
  <c r="F12" i="10"/>
  <c r="Q45" i="9"/>
  <c r="F80" i="10"/>
  <c r="Q66" i="9"/>
  <c r="Q71" i="9"/>
  <c r="R71" i="9" s="1"/>
  <c r="F6" i="10"/>
  <c r="Y6" i="9"/>
  <c r="X6" i="9" s="1"/>
  <c r="Q30" i="9"/>
  <c r="F86" i="10"/>
  <c r="Q78" i="9"/>
  <c r="Q79" i="9"/>
  <c r="Q70" i="9"/>
  <c r="E15" i="12"/>
  <c r="J57" i="9"/>
  <c r="D63" i="12"/>
  <c r="C63" i="12" s="1"/>
  <c r="J58" i="9"/>
  <c r="Q53" i="9"/>
  <c r="B8" i="10"/>
  <c r="F51" i="10"/>
  <c r="D36" i="12"/>
  <c r="C36" i="12" s="1"/>
  <c r="J48" i="9"/>
  <c r="Q63" i="9"/>
  <c r="B44" i="10"/>
  <c r="E37" i="12"/>
  <c r="D69" i="12"/>
  <c r="C69" i="12" s="1"/>
  <c r="F54" i="10"/>
  <c r="J36" i="9"/>
  <c r="Y8" i="9"/>
  <c r="X8" i="9" s="1"/>
  <c r="B42" i="10"/>
  <c r="F57" i="10"/>
  <c r="D54" i="12"/>
  <c r="C54" i="12" s="1"/>
  <c r="F22" i="10"/>
  <c r="E83" i="12"/>
  <c r="F10" i="10"/>
  <c r="F28" i="10"/>
  <c r="D87" i="12"/>
  <c r="C87" i="12" s="1"/>
  <c r="F59" i="10"/>
  <c r="D32" i="12"/>
  <c r="C32" i="12" s="1"/>
  <c r="W44" i="9"/>
  <c r="Y20" i="9"/>
  <c r="X20" i="9" s="1"/>
  <c r="J70" i="9"/>
  <c r="R83" i="12"/>
  <c r="J74" i="9"/>
  <c r="R84" i="12"/>
  <c r="F66" i="10"/>
  <c r="D56" i="12"/>
  <c r="C56" i="12" s="1"/>
  <c r="J80" i="9"/>
  <c r="R67" i="12"/>
  <c r="Q40" i="9"/>
  <c r="Q43" i="9"/>
  <c r="J25" i="9"/>
  <c r="Q69" i="9"/>
  <c r="J17" i="9"/>
  <c r="J54" i="9"/>
  <c r="Q57" i="9"/>
  <c r="R57" i="9" s="1"/>
  <c r="J67" i="9"/>
  <c r="Q27" i="9"/>
  <c r="Y9" i="9"/>
  <c r="X9" i="9" s="1"/>
  <c r="J52" i="9"/>
  <c r="Q73" i="9"/>
  <c r="J30" i="9"/>
  <c r="Q68" i="9"/>
  <c r="F82" i="10"/>
  <c r="J32" i="9"/>
  <c r="Q51" i="9"/>
  <c r="F15" i="10"/>
  <c r="Y11" i="9"/>
  <c r="X11" i="9" s="1"/>
  <c r="Q36" i="9"/>
  <c r="F5" i="10"/>
  <c r="R6" i="12"/>
  <c r="Q42" i="9"/>
  <c r="E58" i="12"/>
  <c r="F44" i="10"/>
  <c r="F46" i="10"/>
  <c r="R44" i="12"/>
  <c r="J5" i="9"/>
  <c r="B6" i="10"/>
  <c r="F41" i="10"/>
  <c r="J76" i="9"/>
  <c r="F48" i="10"/>
  <c r="D38" i="12"/>
  <c r="C38" i="12" s="1"/>
  <c r="J37" i="9"/>
  <c r="E63" i="12"/>
  <c r="R8" i="12"/>
  <c r="Q54" i="9"/>
  <c r="R54" i="9" s="1"/>
  <c r="E50" i="12"/>
  <c r="R81" i="12"/>
  <c r="Q50" i="9"/>
  <c r="J28" i="9"/>
  <c r="R51" i="12"/>
  <c r="Q47" i="9"/>
  <c r="E69" i="12"/>
  <c r="E53" i="12"/>
  <c r="R59" i="12"/>
  <c r="Q21" i="9"/>
  <c r="J24" i="9"/>
  <c r="R82" i="12"/>
  <c r="J38" i="9"/>
  <c r="E54" i="12"/>
  <c r="R12" i="12"/>
  <c r="J45" i="9"/>
  <c r="E87" i="12"/>
  <c r="J78" i="9"/>
  <c r="R65" i="12"/>
  <c r="F27" i="10"/>
  <c r="F60" i="10"/>
  <c r="J62" i="9"/>
  <c r="Q29" i="9"/>
  <c r="J10" i="9"/>
  <c r="B9" i="10"/>
  <c r="R76" i="12"/>
  <c r="F36" i="10"/>
  <c r="E49" i="12"/>
  <c r="F8" i="10"/>
  <c r="J53" i="9"/>
  <c r="Q74" i="9"/>
  <c r="J81" i="9"/>
  <c r="F70" i="10"/>
  <c r="D74" i="12"/>
  <c r="C74" i="12" s="1"/>
  <c r="B59" i="10"/>
  <c r="F40" i="10"/>
  <c r="Q82" i="9"/>
  <c r="F17" i="10"/>
  <c r="Q23" i="9"/>
  <c r="Q85" i="9"/>
  <c r="F39" i="10"/>
  <c r="F79" i="10"/>
  <c r="B40" i="10"/>
  <c r="F81" i="10"/>
  <c r="Q39" i="9"/>
  <c r="F11" i="10"/>
  <c r="J56" i="9"/>
  <c r="F87" i="10"/>
  <c r="R33" i="12"/>
  <c r="F45" i="10"/>
  <c r="F49" i="10"/>
  <c r="J68" i="9"/>
  <c r="B32" i="10"/>
  <c r="R39" i="12"/>
  <c r="D52" i="12"/>
  <c r="C52" i="12" s="1"/>
  <c r="E38" i="12"/>
  <c r="P42" i="9"/>
  <c r="F25" i="10"/>
  <c r="R7" i="12"/>
  <c r="J13" i="9"/>
  <c r="B24" i="10"/>
  <c r="P53" i="9"/>
  <c r="F50" i="10"/>
  <c r="R47" i="12"/>
  <c r="J69" i="9"/>
  <c r="Q38" i="9"/>
  <c r="F38" i="10"/>
  <c r="D46" i="12"/>
  <c r="C46" i="12" s="1"/>
  <c r="J77" i="9"/>
  <c r="P63" i="9"/>
  <c r="F52" i="10"/>
  <c r="J23" i="9"/>
  <c r="Q46" i="9"/>
  <c r="F13" i="10"/>
  <c r="D65" i="12"/>
  <c r="C65" i="12" s="1"/>
  <c r="J39" i="9"/>
  <c r="R9" i="12"/>
  <c r="F29" i="10"/>
  <c r="J9" i="9"/>
  <c r="F4" i="10"/>
  <c r="R56" i="12"/>
  <c r="J49" i="9"/>
  <c r="Q3" i="9"/>
  <c r="F55" i="10"/>
  <c r="D6" i="12"/>
  <c r="C6" i="12" s="1"/>
  <c r="J46" i="9"/>
  <c r="D19" i="12"/>
  <c r="C19" i="12" s="1"/>
  <c r="J18" i="9"/>
  <c r="W13" i="9"/>
  <c r="X13" i="9" s="1"/>
  <c r="J22" i="9"/>
  <c r="Q49" i="9"/>
  <c r="Q61" i="9"/>
  <c r="Y10" i="9"/>
  <c r="X10" i="9" s="1"/>
  <c r="J11" i="9"/>
  <c r="Y14" i="9"/>
  <c r="X14" i="9" s="1"/>
  <c r="J40" i="9"/>
  <c r="Y4" i="9"/>
  <c r="X4" i="9" s="1"/>
  <c r="Q11" i="9"/>
  <c r="J20" i="9"/>
  <c r="Y18" i="9"/>
  <c r="X18" i="9" s="1"/>
  <c r="W12" i="9"/>
  <c r="X12" i="9" s="1"/>
  <c r="R29" i="12"/>
  <c r="J50" i="9"/>
  <c r="Q15" i="9"/>
  <c r="J83" i="9"/>
  <c r="Q18" i="9"/>
  <c r="F14" i="10"/>
  <c r="J63" i="9"/>
  <c r="Q22" i="9"/>
  <c r="J14" i="9"/>
  <c r="Q31" i="9"/>
  <c r="J55" i="9"/>
  <c r="Q81" i="9"/>
  <c r="J35" i="9"/>
  <c r="Q80" i="9"/>
  <c r="J42" i="9"/>
  <c r="F26" i="10"/>
  <c r="E31" i="12"/>
  <c r="J47" i="9"/>
  <c r="R74" i="12"/>
  <c r="F33" i="10"/>
  <c r="F76" i="10"/>
  <c r="E55" i="12"/>
  <c r="J72" i="9"/>
  <c r="D21" i="12"/>
  <c r="C21" i="12" s="1"/>
  <c r="E34" i="12"/>
  <c r="P55" i="9"/>
  <c r="P67" i="9"/>
  <c r="P76" i="9"/>
  <c r="P38" i="9"/>
  <c r="P46" i="9"/>
  <c r="P64" i="9"/>
  <c r="P3" i="9"/>
  <c r="D51" i="12"/>
  <c r="C51" i="12" s="1"/>
  <c r="P84" i="9"/>
  <c r="D47" i="12"/>
  <c r="C47" i="12" s="1"/>
  <c r="P10" i="9"/>
  <c r="R54" i="12"/>
  <c r="D60" i="12"/>
  <c r="C60" i="12" s="1"/>
  <c r="D7" i="12"/>
  <c r="C7" i="12" s="1"/>
  <c r="E8" i="12"/>
  <c r="P26" i="9"/>
  <c r="D29" i="12"/>
  <c r="C29" i="12" s="1"/>
  <c r="E56" i="12"/>
  <c r="P33" i="9"/>
  <c r="R15" i="12"/>
  <c r="D76" i="12"/>
  <c r="C76" i="12" s="1"/>
  <c r="P40" i="9"/>
  <c r="D18" i="12"/>
  <c r="C18" i="12" s="1"/>
  <c r="E74" i="12"/>
  <c r="P17" i="9"/>
  <c r="R63" i="12"/>
  <c r="D41" i="12"/>
  <c r="C41" i="12" s="1"/>
  <c r="E72" i="12"/>
  <c r="P20" i="9"/>
  <c r="R50" i="12"/>
  <c r="D43" i="12"/>
  <c r="C43" i="12" s="1"/>
  <c r="P82" i="9"/>
  <c r="R46" i="12"/>
  <c r="D26" i="12"/>
  <c r="C26" i="12" s="1"/>
  <c r="E24" i="12"/>
  <c r="P12" i="9"/>
  <c r="D39" i="12"/>
  <c r="C39" i="12" s="1"/>
  <c r="E21" i="12"/>
  <c r="P24" i="9"/>
  <c r="R23" i="12"/>
  <c r="D44" i="12"/>
  <c r="C44" i="12" s="1"/>
  <c r="E48" i="12"/>
  <c r="P45" i="9"/>
  <c r="R73" i="12"/>
  <c r="D22" i="12"/>
  <c r="C22" i="12" s="1"/>
  <c r="E57" i="12"/>
  <c r="P66" i="9"/>
  <c r="R25" i="12"/>
  <c r="E75" i="12"/>
  <c r="P39" i="9"/>
  <c r="R41" i="12"/>
  <c r="D12" i="12"/>
  <c r="C12" i="12" s="1"/>
  <c r="E71" i="12"/>
  <c r="P80" i="9"/>
  <c r="D78" i="12"/>
  <c r="C78" i="12" s="1"/>
  <c r="E73" i="12"/>
  <c r="P78" i="9"/>
  <c r="C11" i="10"/>
  <c r="B13" i="11"/>
  <c r="C49" i="10"/>
  <c r="B40" i="11"/>
  <c r="C80" i="10"/>
  <c r="B33" i="11"/>
  <c r="C54" i="10"/>
  <c r="B79" i="11"/>
  <c r="I12" i="10"/>
  <c r="F52" i="11"/>
  <c r="L55" i="11"/>
  <c r="L43" i="11"/>
  <c r="C55" i="10"/>
  <c r="B60" i="11"/>
  <c r="I17" i="10"/>
  <c r="F80" i="11"/>
  <c r="L70" i="11"/>
  <c r="L60" i="11"/>
  <c r="L83" i="11"/>
  <c r="C29" i="10"/>
  <c r="B69" i="11"/>
  <c r="C70" i="10"/>
  <c r="B71" i="11"/>
  <c r="C44" i="10"/>
  <c r="B42" i="11"/>
  <c r="I24" i="10"/>
  <c r="C7" i="10"/>
  <c r="B68" i="11"/>
  <c r="I5" i="10"/>
  <c r="J5" i="10" s="1"/>
  <c r="L27" i="11"/>
  <c r="L76" i="11"/>
  <c r="C53" i="10"/>
  <c r="B49" i="11"/>
  <c r="I32" i="10"/>
  <c r="F21" i="10"/>
  <c r="E51" i="12"/>
  <c r="P65" i="9"/>
  <c r="R42" i="12"/>
  <c r="E33" i="12"/>
  <c r="P14" i="9"/>
  <c r="F58" i="10"/>
  <c r="E47" i="12"/>
  <c r="J8" i="9"/>
  <c r="P9" i="9"/>
  <c r="R13" i="12"/>
  <c r="F61" i="10"/>
  <c r="J44" i="9"/>
  <c r="P49" i="9"/>
  <c r="F62" i="10"/>
  <c r="E7" i="12"/>
  <c r="J16" i="9"/>
  <c r="R80" i="12"/>
  <c r="F20" i="10"/>
  <c r="E29" i="12"/>
  <c r="J79" i="9"/>
  <c r="P5" i="9"/>
  <c r="D23" i="12"/>
  <c r="C23" i="12" s="1"/>
  <c r="F67" i="10"/>
  <c r="E76" i="12"/>
  <c r="J12" i="9"/>
  <c r="P11" i="9"/>
  <c r="R55" i="12"/>
  <c r="D9" i="12"/>
  <c r="C9" i="12" s="1"/>
  <c r="F37" i="10"/>
  <c r="E18" i="12"/>
  <c r="J41" i="9"/>
  <c r="P43" i="9"/>
  <c r="R17" i="12"/>
  <c r="D64" i="12"/>
  <c r="C64" i="12" s="1"/>
  <c r="F23" i="10"/>
  <c r="E41" i="12"/>
  <c r="J82" i="9"/>
  <c r="P69" i="9"/>
  <c r="R19" i="12"/>
  <c r="D42" i="12"/>
  <c r="C42" i="12" s="1"/>
  <c r="F74" i="10"/>
  <c r="E43" i="12"/>
  <c r="D77" i="12"/>
  <c r="C77" i="12" s="1"/>
  <c r="F42" i="10"/>
  <c r="E26" i="12"/>
  <c r="J71" i="9"/>
  <c r="P18" i="9"/>
  <c r="R61" i="12"/>
  <c r="F77" i="10"/>
  <c r="E39" i="12"/>
  <c r="J85" i="9"/>
  <c r="P27" i="9"/>
  <c r="D16" i="12"/>
  <c r="C16" i="12" s="1"/>
  <c r="F16" i="10"/>
  <c r="E44" i="12"/>
  <c r="J15" i="9"/>
  <c r="P73" i="9"/>
  <c r="D45" i="12"/>
  <c r="C45" i="12" s="1"/>
  <c r="F31" i="10"/>
  <c r="E22" i="12"/>
  <c r="J27" i="9"/>
  <c r="P68" i="9"/>
  <c r="R24" i="12"/>
  <c r="D82" i="12"/>
  <c r="C82" i="12" s="1"/>
  <c r="J34" i="9"/>
  <c r="P81" i="9"/>
  <c r="R32" i="12"/>
  <c r="D70" i="12"/>
  <c r="C70" i="12" s="1"/>
  <c r="F84" i="10"/>
  <c r="E12" i="12"/>
  <c r="J7" i="9"/>
  <c r="P30" i="9"/>
  <c r="R58" i="12"/>
  <c r="E78" i="12"/>
  <c r="J6" i="9"/>
  <c r="P36" i="9"/>
  <c r="B3" i="9"/>
  <c r="B4" i="9" s="1"/>
  <c r="L5" i="11"/>
  <c r="L67" i="11"/>
  <c r="L66" i="11"/>
  <c r="L85" i="11"/>
  <c r="C32" i="10"/>
  <c r="B14" i="11"/>
  <c r="I13" i="10"/>
  <c r="F10" i="11"/>
  <c r="F59" i="11"/>
  <c r="L36" i="11"/>
  <c r="C69" i="10"/>
  <c r="B65" i="11"/>
  <c r="I18" i="10"/>
  <c r="F9" i="11"/>
  <c r="F38" i="11"/>
  <c r="F63" i="11"/>
  <c r="L52" i="11"/>
  <c r="L74" i="11"/>
  <c r="L24" i="11"/>
  <c r="C81" i="10"/>
  <c r="B86" i="11"/>
  <c r="L45" i="11"/>
  <c r="L62" i="11"/>
  <c r="C46" i="10"/>
  <c r="F78" i="11"/>
  <c r="L26" i="11"/>
  <c r="F76" i="11"/>
  <c r="C42" i="10"/>
  <c r="B57" i="11"/>
  <c r="F66" i="11"/>
  <c r="I30" i="10"/>
  <c r="I31" i="10"/>
  <c r="F44" i="11"/>
  <c r="I36" i="10"/>
  <c r="I37" i="10"/>
  <c r="X15" i="9"/>
  <c r="P60" i="9"/>
  <c r="P16" i="9"/>
  <c r="P13" i="9"/>
  <c r="E19" i="12"/>
  <c r="P48" i="9"/>
  <c r="R36" i="12"/>
  <c r="D83" i="12"/>
  <c r="C83" i="12" s="1"/>
  <c r="R68" i="12"/>
  <c r="P19" i="9"/>
  <c r="R48" i="12"/>
  <c r="D28" i="12"/>
  <c r="C28" i="12" s="1"/>
  <c r="E30" i="12"/>
  <c r="P34" i="9"/>
  <c r="R40" i="12"/>
  <c r="P61" i="9"/>
  <c r="R85" i="12"/>
  <c r="D13" i="12"/>
  <c r="C13" i="12" s="1"/>
  <c r="E20" i="12"/>
  <c r="R87" i="12"/>
  <c r="E23" i="12"/>
  <c r="P83" i="9"/>
  <c r="D66" i="12"/>
  <c r="C66" i="12" s="1"/>
  <c r="E9" i="12"/>
  <c r="P59" i="9"/>
  <c r="D31" i="12"/>
  <c r="C31" i="12" s="1"/>
  <c r="E64" i="12"/>
  <c r="R18" i="12"/>
  <c r="D25" i="12"/>
  <c r="C25" i="12" s="1"/>
  <c r="E42" i="12"/>
  <c r="X7" i="9"/>
  <c r="P15" i="9"/>
  <c r="D85" i="12"/>
  <c r="C85" i="12" s="1"/>
  <c r="E77" i="12"/>
  <c r="R28" i="12"/>
  <c r="P85" i="9"/>
  <c r="R88" i="12"/>
  <c r="E16" i="12"/>
  <c r="P41" i="9"/>
  <c r="R57" i="12"/>
  <c r="D10" i="12"/>
  <c r="C10" i="12" s="1"/>
  <c r="E45" i="12"/>
  <c r="R37" i="12"/>
  <c r="E82" i="12"/>
  <c r="R38" i="12"/>
  <c r="D80" i="12"/>
  <c r="C80" i="12" s="1"/>
  <c r="E70" i="12"/>
  <c r="X19" i="9"/>
  <c r="R45" i="12"/>
  <c r="D62" i="12"/>
  <c r="C62" i="12" s="1"/>
  <c r="R64" i="12"/>
  <c r="D84" i="12"/>
  <c r="C84" i="12" s="1"/>
  <c r="F42" i="11"/>
  <c r="F24" i="11"/>
  <c r="F67" i="11"/>
  <c r="F26" i="11"/>
  <c r="L80" i="11"/>
  <c r="C30" i="10"/>
  <c r="B31" i="11"/>
  <c r="I14" i="10"/>
  <c r="I15" i="10"/>
  <c r="F81" i="11"/>
  <c r="L69" i="11"/>
  <c r="C24" i="10"/>
  <c r="B36" i="11"/>
  <c r="I19" i="10"/>
  <c r="I4" i="10"/>
  <c r="J4" i="10" s="1"/>
  <c r="I20" i="10"/>
  <c r="F20" i="11"/>
  <c r="F12" i="11"/>
  <c r="F27" i="11"/>
  <c r="F88" i="11"/>
  <c r="F61" i="11"/>
  <c r="F60" i="11"/>
  <c r="L87" i="11"/>
  <c r="F43" i="11"/>
  <c r="I34" i="10"/>
  <c r="L8" i="11"/>
  <c r="F72" i="10"/>
  <c r="J4" i="9"/>
  <c r="R71" i="12"/>
  <c r="E85" i="12"/>
  <c r="J26" i="9"/>
  <c r="D24" i="12"/>
  <c r="C24" i="12" s="1"/>
  <c r="R22" i="12"/>
  <c r="F78" i="10"/>
  <c r="J19" i="9"/>
  <c r="R30" i="12"/>
  <c r="D48" i="12"/>
  <c r="C48" i="12" s="1"/>
  <c r="F34" i="10"/>
  <c r="E10" i="12"/>
  <c r="J29" i="9"/>
  <c r="D57" i="12"/>
  <c r="C57" i="12" s="1"/>
  <c r="F32" i="10"/>
  <c r="E11" i="12"/>
  <c r="J65" i="9"/>
  <c r="F83" i="10"/>
  <c r="E80" i="12"/>
  <c r="J66" i="9"/>
  <c r="D71" i="12"/>
  <c r="C71" i="12" s="1"/>
  <c r="F85" i="10"/>
  <c r="E62" i="12"/>
  <c r="J51" i="9"/>
  <c r="R27" i="12"/>
  <c r="D73" i="12"/>
  <c r="C73" i="12" s="1"/>
  <c r="F7" i="10"/>
  <c r="E84" i="12"/>
  <c r="I8" i="10"/>
  <c r="J8" i="10" s="1"/>
  <c r="I9" i="10"/>
  <c r="J9" i="10" s="1"/>
  <c r="I10" i="10"/>
  <c r="J10" i="10" s="1"/>
  <c r="I11" i="10"/>
  <c r="J11" i="10" s="1"/>
  <c r="F86" i="11"/>
  <c r="L61" i="11"/>
  <c r="C6" i="10"/>
  <c r="B19" i="11"/>
  <c r="C74" i="10"/>
  <c r="B45" i="11"/>
  <c r="I16" i="10"/>
  <c r="F19" i="11"/>
  <c r="L82" i="11"/>
  <c r="C16" i="10"/>
  <c r="B55" i="11"/>
  <c r="C8" i="10"/>
  <c r="B17" i="11"/>
  <c r="C51" i="10"/>
  <c r="B61" i="11"/>
  <c r="I21" i="10"/>
  <c r="I22" i="10"/>
  <c r="I23" i="10"/>
  <c r="I26" i="10"/>
  <c r="I27" i="10"/>
  <c r="B59" i="11"/>
  <c r="C14" i="10"/>
  <c r="B56" i="11"/>
  <c r="F33" i="11"/>
  <c r="C79" i="10"/>
  <c r="B70" i="11"/>
  <c r="I33" i="10"/>
  <c r="F45" i="11"/>
  <c r="F29" i="11"/>
  <c r="L72" i="11"/>
  <c r="C35" i="10"/>
  <c r="B74" i="11"/>
  <c r="I28" i="10"/>
  <c r="I7" i="10"/>
  <c r="J7" i="10" s="1"/>
  <c r="I29" i="10"/>
  <c r="F53" i="11"/>
  <c r="L31" i="11"/>
  <c r="L6" i="11"/>
  <c r="F87" i="11"/>
  <c r="L16" i="11"/>
  <c r="F32" i="11"/>
  <c r="F75" i="11"/>
  <c r="L81" i="11"/>
  <c r="C13" i="10"/>
  <c r="B48" i="11"/>
  <c r="C31" i="10"/>
  <c r="B58" i="11"/>
  <c r="I40" i="10"/>
  <c r="F30" i="11"/>
  <c r="F5" i="11"/>
  <c r="L73" i="11"/>
  <c r="L14" i="11"/>
  <c r="C9" i="10"/>
  <c r="B15" i="11"/>
  <c r="I47" i="10"/>
  <c r="F39" i="11"/>
  <c r="I50" i="10"/>
  <c r="F49" i="11"/>
  <c r="L68" i="11"/>
  <c r="C45" i="10"/>
  <c r="B78" i="11"/>
  <c r="I54" i="10"/>
  <c r="I55" i="10"/>
  <c r="F69" i="11"/>
  <c r="L79" i="11"/>
  <c r="L63" i="11"/>
  <c r="C59" i="10"/>
  <c r="B34" i="11"/>
  <c r="I60" i="10"/>
  <c r="F37" i="11"/>
  <c r="L25" i="11"/>
  <c r="C39" i="10"/>
  <c r="B37" i="11"/>
  <c r="L58" i="11"/>
  <c r="L71" i="11"/>
  <c r="C85" i="10"/>
  <c r="B82" i="11"/>
  <c r="I68" i="10"/>
  <c r="F55" i="11"/>
  <c r="F73" i="11"/>
  <c r="I72" i="10"/>
  <c r="I73" i="10"/>
  <c r="I74" i="10"/>
  <c r="I75" i="10"/>
  <c r="F50" i="11"/>
  <c r="F18" i="11"/>
  <c r="F35" i="11"/>
  <c r="F22" i="11"/>
  <c r="F85" i="11"/>
  <c r="L11" i="11"/>
  <c r="C36" i="10"/>
  <c r="B44" i="11"/>
  <c r="I83" i="10"/>
  <c r="I85" i="10"/>
  <c r="F54" i="11"/>
  <c r="L78" i="11"/>
  <c r="C64" i="10"/>
  <c r="B85" i="11"/>
  <c r="I89" i="10"/>
  <c r="F70" i="11"/>
  <c r="F65" i="11"/>
  <c r="L53" i="11"/>
  <c r="C4" i="10"/>
  <c r="B8" i="11"/>
  <c r="L48" i="11"/>
  <c r="C73" i="10"/>
  <c r="B47" i="11"/>
  <c r="I42" i="10"/>
  <c r="I43" i="10"/>
  <c r="F13" i="11"/>
  <c r="F8" i="11"/>
  <c r="L41" i="11"/>
  <c r="C41" i="10"/>
  <c r="B12" i="11"/>
  <c r="I48" i="10"/>
  <c r="C75" i="10"/>
  <c r="B77" i="11"/>
  <c r="I51" i="10"/>
  <c r="F15" i="11"/>
  <c r="L35" i="11"/>
  <c r="C19" i="10"/>
  <c r="B41" i="11"/>
  <c r="C50" i="10"/>
  <c r="B66" i="11"/>
  <c r="I56" i="10"/>
  <c r="F57" i="11"/>
  <c r="F58" i="11"/>
  <c r="L42" i="11"/>
  <c r="C23" i="10"/>
  <c r="B11" i="11"/>
  <c r="I61" i="10"/>
  <c r="F71" i="11"/>
  <c r="L30" i="11"/>
  <c r="F11" i="11"/>
  <c r="F47" i="11"/>
  <c r="L86" i="11"/>
  <c r="C72" i="10"/>
  <c r="B81" i="11"/>
  <c r="I69" i="10"/>
  <c r="I70" i="10"/>
  <c r="C28" i="10"/>
  <c r="B29" i="11"/>
  <c r="C61" i="10"/>
  <c r="B46" i="11"/>
  <c r="C52" i="10"/>
  <c r="B22" i="11"/>
  <c r="C25" i="10"/>
  <c r="B62" i="11"/>
  <c r="I76" i="10"/>
  <c r="I77" i="10"/>
  <c r="I78" i="10"/>
  <c r="I79" i="10"/>
  <c r="I80" i="10"/>
  <c r="F46" i="11"/>
  <c r="L75" i="11"/>
  <c r="C56" i="10"/>
  <c r="B35" i="11"/>
  <c r="C66" i="10"/>
  <c r="B16" i="11"/>
  <c r="I86" i="10"/>
  <c r="F84" i="11"/>
  <c r="L54" i="11"/>
  <c r="C17" i="10"/>
  <c r="B80" i="11"/>
  <c r="I90" i="10"/>
  <c r="I91" i="10"/>
  <c r="F51" i="11"/>
  <c r="L23" i="11"/>
  <c r="C63" i="10"/>
  <c r="B26" i="11"/>
  <c r="C43" i="10"/>
  <c r="B25" i="11"/>
  <c r="I38" i="10"/>
  <c r="F21" i="11"/>
  <c r="F68" i="11"/>
  <c r="L20" i="11"/>
  <c r="C33" i="10"/>
  <c r="B7" i="11"/>
  <c r="C10" i="10"/>
  <c r="B6" i="11"/>
  <c r="I44" i="10"/>
  <c r="I45" i="10"/>
  <c r="F23" i="11"/>
  <c r="L9" i="11"/>
  <c r="C48" i="10"/>
  <c r="B24" i="11"/>
  <c r="L57" i="11"/>
  <c r="C18" i="10"/>
  <c r="B21" i="11"/>
  <c r="I52" i="10"/>
  <c r="F77" i="11"/>
  <c r="L65" i="11"/>
  <c r="L37" i="11"/>
  <c r="C76" i="10"/>
  <c r="B10" i="11"/>
  <c r="I57" i="10"/>
  <c r="I58" i="10"/>
  <c r="F28" i="11"/>
  <c r="L77" i="11"/>
  <c r="C60" i="10"/>
  <c r="B75" i="11"/>
  <c r="I62" i="10"/>
  <c r="F40" i="11"/>
  <c r="I65" i="10"/>
  <c r="I66" i="10"/>
  <c r="F64" i="11"/>
  <c r="L44" i="11"/>
  <c r="C82" i="10"/>
  <c r="B76" i="11"/>
  <c r="C71" i="10"/>
  <c r="B18" i="11"/>
  <c r="L15" i="11"/>
  <c r="L84" i="11"/>
  <c r="L22" i="11"/>
  <c r="L56" i="11"/>
  <c r="C83" i="10"/>
  <c r="B50" i="11"/>
  <c r="C22" i="10"/>
  <c r="B43" i="11"/>
  <c r="C47" i="10"/>
  <c r="B53" i="11"/>
  <c r="C77" i="10"/>
  <c r="B64" i="11"/>
  <c r="C40" i="10"/>
  <c r="B9" i="11"/>
  <c r="I81" i="10"/>
  <c r="F83" i="11"/>
  <c r="L34" i="11"/>
  <c r="L47" i="11"/>
  <c r="C65" i="10"/>
  <c r="B67" i="11"/>
  <c r="I87" i="10"/>
  <c r="F48" i="11"/>
  <c r="L64" i="11"/>
  <c r="C57" i="10"/>
  <c r="B54" i="11"/>
  <c r="C86" i="10"/>
  <c r="B83" i="11"/>
  <c r="I92" i="10"/>
  <c r="F56" i="11"/>
  <c r="L38" i="11"/>
  <c r="C27" i="10"/>
  <c r="B32" i="11"/>
  <c r="C21" i="10"/>
  <c r="B30" i="11"/>
  <c r="C84" i="10"/>
  <c r="L21" i="11"/>
  <c r="C87" i="10"/>
  <c r="B38" i="11"/>
  <c r="L18" i="11"/>
  <c r="L7" i="11"/>
  <c r="C20" i="10"/>
  <c r="B63" i="11"/>
  <c r="I6" i="10"/>
  <c r="J6" i="10" s="1"/>
  <c r="I39" i="10"/>
  <c r="F31" i="11"/>
  <c r="L17" i="11"/>
  <c r="L32" i="11"/>
  <c r="C37" i="10"/>
  <c r="B20" i="11"/>
  <c r="C12" i="10"/>
  <c r="B23" i="11"/>
  <c r="I46" i="10"/>
  <c r="F82" i="11"/>
  <c r="L50" i="11"/>
  <c r="F6" i="11"/>
  <c r="L10" i="11"/>
  <c r="C5" i="10"/>
  <c r="B84" i="11"/>
  <c r="I53" i="10"/>
  <c r="F36" i="11"/>
  <c r="F7" i="11"/>
  <c r="L19" i="11"/>
  <c r="C26" i="10"/>
  <c r="B52" i="11"/>
  <c r="C38" i="10"/>
  <c r="B73" i="11"/>
  <c r="I59" i="10"/>
  <c r="F79" i="11"/>
  <c r="L40" i="11"/>
  <c r="C15" i="10"/>
  <c r="B5" i="11"/>
  <c r="I63" i="10"/>
  <c r="C58" i="10"/>
  <c r="B28" i="11"/>
  <c r="C68" i="10"/>
  <c r="B72" i="11"/>
  <c r="I67" i="10"/>
  <c r="F41" i="11"/>
  <c r="L33" i="11"/>
  <c r="L28" i="11"/>
  <c r="F62" i="11"/>
  <c r="F72" i="11"/>
  <c r="F14" i="11"/>
  <c r="F34" i="11"/>
  <c r="L39" i="11"/>
  <c r="L13" i="11"/>
  <c r="L49" i="11"/>
  <c r="L59" i="11"/>
  <c r="L29" i="11"/>
  <c r="C62" i="10"/>
  <c r="B51" i="11"/>
  <c r="I82" i="10"/>
  <c r="F74" i="11"/>
  <c r="F16" i="11"/>
  <c r="L51" i="11"/>
  <c r="C78" i="10"/>
  <c r="B39" i="11"/>
  <c r="I88" i="10"/>
  <c r="F17" i="11"/>
  <c r="L12" i="11"/>
  <c r="L46" i="11"/>
  <c r="C34" i="10"/>
  <c r="B27" i="11"/>
  <c r="I93" i="10"/>
  <c r="F78" i="7"/>
  <c r="F3" i="7"/>
  <c r="H50" i="7"/>
  <c r="L4" i="12" l="1"/>
  <c r="L5" i="12" s="1"/>
  <c r="P23" i="9"/>
  <c r="R23" i="9" s="1"/>
  <c r="P51" i="9"/>
  <c r="B81" i="10"/>
  <c r="B7" i="10"/>
  <c r="B70" i="10"/>
  <c r="B69" i="10"/>
  <c r="B74" i="10"/>
  <c r="B12" i="10"/>
  <c r="B62" i="10"/>
  <c r="B33" i="10"/>
  <c r="B10" i="10"/>
  <c r="B14" i="10"/>
  <c r="B16" i="10"/>
  <c r="B49" i="10"/>
  <c r="B43" i="10"/>
  <c r="B83" i="10"/>
  <c r="B56" i="10"/>
  <c r="B68" i="10"/>
  <c r="B17" i="10"/>
  <c r="H62" i="7"/>
  <c r="B64" i="10"/>
  <c r="B19" i="10"/>
  <c r="B34" i="10"/>
  <c r="R47" i="9"/>
  <c r="B86" i="10"/>
  <c r="B13" i="10"/>
  <c r="B72" i="10"/>
  <c r="B84" i="10"/>
  <c r="B38" i="10"/>
  <c r="P56" i="9"/>
  <c r="Q4" i="9"/>
  <c r="R4" i="9" s="1"/>
  <c r="R29" i="9"/>
  <c r="P37" i="9"/>
  <c r="Q7" i="9"/>
  <c r="Q34" i="9"/>
  <c r="P52" i="9"/>
  <c r="R51" i="9"/>
  <c r="R70" i="9"/>
  <c r="Q64" i="9"/>
  <c r="R64" i="9" s="1"/>
  <c r="B50" i="10"/>
  <c r="P28" i="9"/>
  <c r="R28" i="9" s="1"/>
  <c r="P44" i="9"/>
  <c r="P32" i="9"/>
  <c r="R50" i="9"/>
  <c r="B31" i="10"/>
  <c r="P21" i="9"/>
  <c r="R21" i="9" s="1"/>
  <c r="P79" i="9"/>
  <c r="R79" i="9" s="1"/>
  <c r="P22" i="9"/>
  <c r="R22" i="9" s="1"/>
  <c r="P74" i="9"/>
  <c r="R74" i="9" s="1"/>
  <c r="P31" i="9"/>
  <c r="R31" i="9" s="1"/>
  <c r="P35" i="9"/>
  <c r="P6" i="9"/>
  <c r="P77" i="9"/>
  <c r="R77" i="9" s="1"/>
  <c r="P7" i="9"/>
  <c r="R7" i="9" s="1"/>
  <c r="J9" i="11"/>
  <c r="J5" i="11"/>
  <c r="B4" i="10"/>
  <c r="B47" i="10"/>
  <c r="B52" i="10"/>
  <c r="B82" i="10"/>
  <c r="Q6" i="9"/>
  <c r="O31" i="9"/>
  <c r="N31" i="9" s="1"/>
  <c r="O72" i="9"/>
  <c r="N72" i="9" s="1"/>
  <c r="O36" i="9"/>
  <c r="N36" i="9" s="1"/>
  <c r="R49" i="9"/>
  <c r="R3" i="9"/>
  <c r="R46" i="9"/>
  <c r="R38" i="9"/>
  <c r="O4" i="9"/>
  <c r="N4" i="9" s="1"/>
  <c r="O78" i="9"/>
  <c r="N78" i="9" s="1"/>
  <c r="O40" i="9"/>
  <c r="N40" i="9" s="1"/>
  <c r="R42" i="9"/>
  <c r="O85" i="9"/>
  <c r="N85" i="9" s="1"/>
  <c r="R68" i="9"/>
  <c r="R73" i="9"/>
  <c r="R27" i="9"/>
  <c r="R43" i="9"/>
  <c r="O57" i="9"/>
  <c r="N57" i="9" s="1"/>
  <c r="B21" i="10"/>
  <c r="R63" i="9"/>
  <c r="R13" i="9"/>
  <c r="R53" i="9"/>
  <c r="R78" i="9"/>
  <c r="O48" i="9"/>
  <c r="N48" i="9" s="1"/>
  <c r="R24" i="9"/>
  <c r="Q62" i="9"/>
  <c r="R62" i="9" s="1"/>
  <c r="Q58" i="9"/>
  <c r="R58" i="9" s="1"/>
  <c r="O19" i="9"/>
  <c r="N19" i="9" s="1"/>
  <c r="R65" i="9"/>
  <c r="R10" i="9"/>
  <c r="R33" i="9"/>
  <c r="R76" i="9"/>
  <c r="O43" i="9"/>
  <c r="N43" i="9" s="1"/>
  <c r="B65" i="10"/>
  <c r="B36" i="10"/>
  <c r="Q44" i="9"/>
  <c r="R44" i="9" s="1"/>
  <c r="B58" i="10"/>
  <c r="R81" i="9"/>
  <c r="R41" i="9"/>
  <c r="O26" i="9"/>
  <c r="N26" i="9" s="1"/>
  <c r="R15" i="9"/>
  <c r="O55" i="9"/>
  <c r="N55" i="9" s="1"/>
  <c r="R61" i="9"/>
  <c r="O17" i="9"/>
  <c r="N17" i="9" s="1"/>
  <c r="O83" i="9"/>
  <c r="N83" i="9" s="1"/>
  <c r="O32" i="9"/>
  <c r="N32" i="9" s="1"/>
  <c r="R34" i="9"/>
  <c r="O8" i="9"/>
  <c r="N8" i="9" s="1"/>
  <c r="O9" i="9"/>
  <c r="N9" i="9" s="1"/>
  <c r="R36" i="9"/>
  <c r="O12" i="9"/>
  <c r="N12" i="9" s="1"/>
  <c r="O22" i="9"/>
  <c r="N22" i="9" s="1"/>
  <c r="R40" i="9"/>
  <c r="R52" i="9"/>
  <c r="O59" i="9"/>
  <c r="N59" i="9" s="1"/>
  <c r="O49" i="9"/>
  <c r="N49" i="9" s="1"/>
  <c r="R45" i="9"/>
  <c r="O7" i="9"/>
  <c r="N7" i="9" s="1"/>
  <c r="O13" i="9"/>
  <c r="N13" i="9" s="1"/>
  <c r="O41" i="9"/>
  <c r="N41" i="9" s="1"/>
  <c r="O54" i="9"/>
  <c r="N54" i="9" s="1"/>
  <c r="R14" i="9"/>
  <c r="R48" i="9"/>
  <c r="E17" i="12"/>
  <c r="R84" i="9"/>
  <c r="R16" i="9"/>
  <c r="R60" i="9"/>
  <c r="Q55" i="9"/>
  <c r="R55" i="9" s="1"/>
  <c r="B57" i="10"/>
  <c r="Q35" i="9"/>
  <c r="O58" i="9"/>
  <c r="N58" i="9" s="1"/>
  <c r="O64" i="9"/>
  <c r="N64" i="9" s="1"/>
  <c r="R18" i="9"/>
  <c r="O74" i="9"/>
  <c r="N74" i="9" s="1"/>
  <c r="R11" i="9"/>
  <c r="O10" i="9"/>
  <c r="N10" i="9" s="1"/>
  <c r="Q8" i="9"/>
  <c r="R8" i="9" s="1"/>
  <c r="O61" i="9"/>
  <c r="N61" i="9" s="1"/>
  <c r="R85" i="9"/>
  <c r="R82" i="9"/>
  <c r="R83" i="9"/>
  <c r="O71" i="9"/>
  <c r="N71" i="9" s="1"/>
  <c r="O60" i="9"/>
  <c r="N60" i="9" s="1"/>
  <c r="R69" i="9"/>
  <c r="B48" i="10"/>
  <c r="R26" i="9"/>
  <c r="O84" i="9"/>
  <c r="N84" i="9" s="1"/>
  <c r="O35" i="9"/>
  <c r="N35" i="9" s="1"/>
  <c r="R66" i="9"/>
  <c r="R20" i="9"/>
  <c r="R59" i="9"/>
  <c r="B45" i="10"/>
  <c r="R5" i="9"/>
  <c r="B37" i="10"/>
  <c r="R9" i="9"/>
  <c r="O79" i="9"/>
  <c r="N79" i="9" s="1"/>
  <c r="Q75" i="9"/>
  <c r="R75" i="9" s="1"/>
  <c r="Q72" i="9"/>
  <c r="R72" i="9" s="1"/>
  <c r="R17" i="9"/>
  <c r="B60" i="10"/>
  <c r="Q32" i="9"/>
  <c r="O3" i="9"/>
  <c r="N3" i="9" s="1"/>
  <c r="R80" i="9"/>
  <c r="O52" i="9"/>
  <c r="N52" i="9" s="1"/>
  <c r="O66" i="9"/>
  <c r="N66" i="9" s="1"/>
  <c r="O73" i="9"/>
  <c r="N73" i="9" s="1"/>
  <c r="F19" i="10"/>
  <c r="O77" i="9"/>
  <c r="N77" i="9" s="1"/>
  <c r="O65" i="9"/>
  <c r="N65" i="9" s="1"/>
  <c r="Q25" i="9"/>
  <c r="R34" i="12"/>
  <c r="R62" i="12" s="1"/>
  <c r="R39" i="9"/>
  <c r="O16" i="9"/>
  <c r="N16" i="9" s="1"/>
  <c r="R12" i="9"/>
  <c r="B26" i="10"/>
  <c r="O18" i="9"/>
  <c r="N18" i="9" s="1"/>
  <c r="O81" i="9"/>
  <c r="N81" i="9" s="1"/>
  <c r="O76" i="9"/>
  <c r="N76" i="9" s="1"/>
  <c r="O45" i="9"/>
  <c r="N45" i="9" s="1"/>
  <c r="O69" i="9"/>
  <c r="N69" i="9" s="1"/>
  <c r="B20" i="10"/>
  <c r="R56" i="9"/>
  <c r="O24" i="9"/>
  <c r="N24" i="9" s="1"/>
  <c r="O62" i="9"/>
  <c r="N62" i="9" s="1"/>
  <c r="O46" i="9"/>
  <c r="N46" i="9" s="1"/>
  <c r="O30" i="9"/>
  <c r="N30" i="9" s="1"/>
  <c r="R30" i="9"/>
  <c r="O37" i="9"/>
  <c r="N37" i="9" s="1"/>
  <c r="R37" i="9"/>
  <c r="R19" i="9"/>
  <c r="O20" i="9"/>
  <c r="N20" i="9" s="1"/>
  <c r="D17" i="12"/>
  <c r="C17" i="12" s="1"/>
  <c r="P25" i="9"/>
  <c r="O44" i="9"/>
  <c r="N44" i="9" s="1"/>
  <c r="O42" i="9"/>
  <c r="N42" i="9" s="1"/>
  <c r="O5" i="9"/>
  <c r="N5" i="9" s="1"/>
  <c r="O28" i="9"/>
  <c r="N28" i="9" s="1"/>
  <c r="R67" i="9"/>
  <c r="R35" i="9" l="1"/>
  <c r="O39" i="9"/>
  <c r="N39" i="9" s="1"/>
  <c r="O68" i="9"/>
  <c r="N68" i="9" s="1"/>
  <c r="O70" i="9"/>
  <c r="N70" i="9" s="1"/>
  <c r="O38" i="9"/>
  <c r="N38" i="9" s="1"/>
  <c r="O47" i="9"/>
  <c r="N47" i="9" s="1"/>
  <c r="O53" i="9"/>
  <c r="N53" i="9" s="1"/>
  <c r="O80" i="9"/>
  <c r="N80" i="9" s="1"/>
  <c r="O82" i="9"/>
  <c r="N82" i="9" s="1"/>
  <c r="O21" i="9"/>
  <c r="N21" i="9" s="1"/>
  <c r="B5" i="10"/>
  <c r="B28" i="10"/>
  <c r="B30" i="10"/>
  <c r="B41" i="10"/>
  <c r="O25" i="9"/>
  <c r="N25" i="9" s="1"/>
  <c r="B15" i="10"/>
  <c r="B76" i="10"/>
  <c r="B22" i="10"/>
  <c r="O15" i="9"/>
  <c r="N15" i="9" s="1"/>
  <c r="O67" i="9"/>
  <c r="N67" i="9" s="1"/>
  <c r="O29" i="9"/>
  <c r="N29" i="9" s="1"/>
  <c r="B73" i="10"/>
  <c r="B27" i="10"/>
  <c r="B25" i="10"/>
  <c r="B78" i="10"/>
  <c r="B39" i="10"/>
  <c r="B63" i="10"/>
  <c r="B51" i="10"/>
  <c r="B61" i="10"/>
  <c r="B79" i="10"/>
  <c r="B54" i="10"/>
  <c r="B87" i="10"/>
  <c r="B77" i="10"/>
  <c r="B71" i="10"/>
  <c r="B66" i="10"/>
  <c r="B23" i="10"/>
  <c r="B75" i="10"/>
  <c r="B46" i="10"/>
  <c r="O56" i="9"/>
  <c r="N56" i="9" s="1"/>
  <c r="R32" i="9"/>
  <c r="R6" i="9"/>
  <c r="J10" i="11"/>
  <c r="O34" i="9"/>
  <c r="N34" i="9" s="1"/>
  <c r="J75" i="9"/>
  <c r="I2" i="9" s="1"/>
  <c r="O14" i="9"/>
  <c r="N14" i="9" s="1"/>
  <c r="O27" i="9"/>
  <c r="N27" i="9" s="1"/>
  <c r="G3" i="9"/>
  <c r="G4" i="9" s="1"/>
  <c r="O75" i="9"/>
  <c r="N75" i="9" s="1"/>
  <c r="O51" i="9"/>
  <c r="N51" i="9" s="1"/>
  <c r="O11" i="9"/>
  <c r="N11" i="9" s="1"/>
  <c r="O63" i="9"/>
  <c r="N63" i="9" s="1"/>
  <c r="O6" i="9"/>
  <c r="N6" i="9" s="1"/>
  <c r="R25" i="9"/>
  <c r="O50" i="9"/>
  <c r="N50" i="9" s="1"/>
  <c r="O23" i="9"/>
  <c r="N23" i="9" s="1"/>
  <c r="O33" i="9"/>
  <c r="N33" i="9" s="1"/>
  <c r="B11" i="10" l="1"/>
  <c r="C15" i="13" l="1"/>
  <c r="C13" i="13"/>
  <c r="C27" i="13"/>
  <c r="C40" i="13"/>
  <c r="C43" i="13"/>
  <c r="C22" i="13"/>
  <c r="C36" i="13"/>
  <c r="C33" i="13"/>
  <c r="C9" i="13"/>
  <c r="C56" i="13"/>
  <c r="C51" i="13"/>
  <c r="C18" i="13"/>
  <c r="C21" i="13"/>
  <c r="C10" i="13"/>
  <c r="C17" i="13"/>
  <c r="C26" i="13"/>
  <c r="C12" i="13"/>
  <c r="C75" i="13"/>
  <c r="C61" i="13"/>
  <c r="C5" i="13"/>
  <c r="C48" i="13"/>
  <c r="C29" i="13"/>
  <c r="C46" i="13"/>
  <c r="C78" i="13"/>
  <c r="C6" i="13"/>
  <c r="C84" i="13"/>
  <c r="C58" i="13" l="1"/>
  <c r="C69" i="13"/>
  <c r="C3" i="13"/>
  <c r="C72" i="13"/>
  <c r="C34" i="13"/>
  <c r="C38" i="13"/>
  <c r="C49" i="13"/>
  <c r="C4" i="13"/>
  <c r="C79" i="13"/>
  <c r="C60" i="13"/>
  <c r="C54" i="13"/>
  <c r="C16" i="13"/>
  <c r="C45" i="13"/>
  <c r="C66" i="13"/>
  <c r="C64" i="13"/>
  <c r="C28" i="13"/>
  <c r="C71" i="13"/>
  <c r="C65" i="13"/>
  <c r="C19" i="13"/>
  <c r="C70" i="13"/>
  <c r="C39" i="13"/>
  <c r="C42" i="13"/>
  <c r="C24" i="13"/>
  <c r="C55" i="13"/>
  <c r="C76" i="13"/>
  <c r="C73" i="13"/>
  <c r="C32" i="13"/>
  <c r="C85" i="13"/>
  <c r="C23" i="13"/>
  <c r="C62" i="13"/>
  <c r="C30" i="13"/>
  <c r="C86" i="13"/>
  <c r="C83" i="13"/>
  <c r="C44" i="13"/>
  <c r="C57" i="13"/>
  <c r="C35" i="13"/>
  <c r="C20" i="13"/>
  <c r="C47" i="13"/>
  <c r="C37" i="13"/>
  <c r="C82" i="13"/>
  <c r="C14" i="13"/>
  <c r="C68" i="13"/>
  <c r="C59" i="13"/>
  <c r="C77" i="13"/>
  <c r="C80" i="13"/>
  <c r="C25" i="13"/>
  <c r="C63" i="13"/>
  <c r="C11" i="13"/>
  <c r="C87" i="13"/>
  <c r="H25" i="13" s="1"/>
  <c r="C74" i="13"/>
  <c r="C67" i="13"/>
  <c r="C81" i="13"/>
  <c r="C7" i="13"/>
  <c r="C41" i="13"/>
  <c r="C52" i="13"/>
  <c r="C8" i="13"/>
  <c r="C31" i="13"/>
  <c r="C50" i="13"/>
  <c r="C53" i="13"/>
  <c r="H50" i="13"/>
  <c r="C36" i="6"/>
  <c r="C83" i="6"/>
  <c r="C44" i="6"/>
  <c r="C77" i="6"/>
  <c r="C87" i="6"/>
  <c r="C74" i="6"/>
  <c r="C27" i="6"/>
  <c r="C71" i="6"/>
  <c r="C84" i="6"/>
  <c r="C5" i="6"/>
  <c r="C53" i="6"/>
  <c r="C57" i="6"/>
  <c r="C10" i="6"/>
  <c r="C33" i="6"/>
  <c r="C79" i="6"/>
  <c r="C43" i="6"/>
  <c r="C78" i="6"/>
  <c r="C24" i="6"/>
  <c r="C20" i="6"/>
  <c r="C4" i="6"/>
  <c r="C21" i="6"/>
  <c r="C65" i="6"/>
  <c r="C28" i="6"/>
  <c r="C48" i="6"/>
  <c r="C82" i="6"/>
  <c r="C81" i="6"/>
  <c r="C68" i="6"/>
  <c r="C37" i="6"/>
  <c r="C18" i="6"/>
  <c r="C85" i="6"/>
  <c r="C26" i="6"/>
  <c r="C19" i="6"/>
  <c r="C67" i="6"/>
  <c r="C7" i="6"/>
  <c r="C76" i="6"/>
  <c r="C14" i="6"/>
  <c r="C46" i="6"/>
  <c r="C32" i="6"/>
  <c r="C54" i="6"/>
  <c r="C80" i="6"/>
  <c r="C8" i="6"/>
  <c r="C35" i="6"/>
  <c r="C25" i="6"/>
  <c r="C23" i="6"/>
  <c r="C12" i="6"/>
  <c r="C59" i="6"/>
  <c r="C51" i="6"/>
  <c r="C40" i="6"/>
  <c r="C60" i="6"/>
  <c r="C22" i="6"/>
  <c r="C66" i="6"/>
  <c r="C55" i="6"/>
  <c r="C11" i="6"/>
  <c r="C9" i="6"/>
  <c r="C63" i="6"/>
  <c r="C16" i="6"/>
  <c r="C45" i="6"/>
  <c r="C64" i="6"/>
  <c r="C17" i="6"/>
  <c r="C34" i="6"/>
  <c r="C38" i="6"/>
  <c r="C62" i="6"/>
  <c r="C42" i="6"/>
  <c r="C30" i="6"/>
  <c r="C13" i="6"/>
  <c r="C86" i="6"/>
  <c r="C49" i="6"/>
  <c r="C47" i="6"/>
  <c r="C72" i="6"/>
  <c r="C3" i="6"/>
  <c r="C61" i="6"/>
  <c r="C70" i="6"/>
  <c r="C50" i="6"/>
  <c r="C29" i="6"/>
  <c r="C56" i="6"/>
  <c r="C52" i="6"/>
  <c r="C41" i="6"/>
  <c r="C75" i="6"/>
  <c r="C73" i="6"/>
  <c r="C58" i="6"/>
  <c r="C31" i="6"/>
  <c r="C69" i="6"/>
  <c r="C15" i="6"/>
  <c r="C6" i="6"/>
  <c r="C39" i="6"/>
  <c r="H52" i="13" l="1"/>
  <c r="F96" i="13"/>
  <c r="F100" i="13" s="1"/>
  <c r="D87" i="13" s="1"/>
  <c r="G96" i="13"/>
  <c r="G100" i="13" s="1"/>
  <c r="D47" i="13"/>
  <c r="D26" i="13"/>
  <c r="D32" i="13"/>
  <c r="D62" i="13"/>
  <c r="D83" i="13"/>
  <c r="D49" i="13"/>
  <c r="D43" i="13"/>
  <c r="D24" i="13"/>
  <c r="D48" i="13"/>
  <c r="D3" i="13"/>
  <c r="D30" i="13"/>
  <c r="D58" i="13"/>
  <c r="D85" i="13"/>
  <c r="D86" i="13"/>
  <c r="D69" i="13"/>
  <c r="D4" i="13"/>
  <c r="D23" i="13"/>
  <c r="D15" i="13"/>
  <c r="D18" i="13"/>
  <c r="D39" i="13"/>
  <c r="D17" i="13"/>
  <c r="D12" i="13"/>
  <c r="D20" i="13"/>
  <c r="D64" i="13"/>
  <c r="D19" i="13"/>
  <c r="D75" i="13"/>
  <c r="D78" i="13"/>
  <c r="D10" i="13"/>
  <c r="D81" i="13"/>
  <c r="D38" i="13"/>
  <c r="D79" i="13"/>
  <c r="D73" i="13"/>
  <c r="D36" i="13"/>
  <c r="D76" i="13"/>
  <c r="D46" i="13"/>
  <c r="D53" i="13"/>
  <c r="D50" i="13"/>
  <c r="D27" i="13"/>
  <c r="D6" i="13"/>
  <c r="D54" i="13"/>
  <c r="D77" i="13"/>
  <c r="D74" i="13"/>
  <c r="D45" i="13"/>
  <c r="D22" i="13"/>
  <c r="D31" i="13"/>
  <c r="D71" i="13"/>
  <c r="D60" i="13"/>
  <c r="D35" i="13"/>
  <c r="D51" i="13"/>
  <c r="D65" i="13"/>
  <c r="D33" i="13"/>
  <c r="D68" i="13"/>
  <c r="D25" i="13"/>
  <c r="D80" i="13"/>
  <c r="D57" i="13"/>
  <c r="D59" i="13"/>
  <c r="D37" i="13"/>
  <c r="D8" i="13"/>
  <c r="D63" i="13"/>
  <c r="D9" i="13"/>
  <c r="D70" i="13"/>
  <c r="D5" i="13"/>
  <c r="D14" i="13"/>
  <c r="D52" i="13"/>
  <c r="D56" i="13"/>
  <c r="D16" i="13"/>
  <c r="D72" i="13"/>
  <c r="D28" i="13"/>
  <c r="D7" i="13"/>
  <c r="D67" i="13"/>
  <c r="D44" i="13"/>
  <c r="D82" i="13"/>
  <c r="D41" i="13"/>
  <c r="D55" i="13"/>
  <c r="D66" i="13"/>
  <c r="D11" i="13"/>
  <c r="G96" i="6"/>
  <c r="F96" i="6"/>
  <c r="F100" i="6" s="1"/>
  <c r="H18" i="6"/>
  <c r="H7" i="6"/>
  <c r="H3" i="6"/>
  <c r="H10" i="6"/>
  <c r="D84" i="13" l="1"/>
  <c r="D34" i="13"/>
  <c r="D40" i="13"/>
  <c r="H15" i="6"/>
  <c r="G100" i="6"/>
  <c r="D4" i="6" l="1"/>
  <c r="D3" i="6"/>
</calcChain>
</file>

<file path=xl/sharedStrings.xml><?xml version="1.0" encoding="utf-8"?>
<sst xmlns="http://schemas.openxmlformats.org/spreadsheetml/2006/main" count="1151" uniqueCount="206">
  <si>
    <t>Отношение объема просроченной кредиторской задолженности к расходам бюджета</t>
  </si>
  <si>
    <t>Степень качества С учетом мониторинга по бюджетным кредитам</t>
  </si>
  <si>
    <t>Соотношение выплат по государственным гарантиям к общему объему предоставленных гарантий</t>
  </si>
  <si>
    <t>Эффективность выравнивания бюджетной обеспеченности</t>
  </si>
  <si>
    <t>Степень качества организации бюджетного процесса</t>
  </si>
  <si>
    <t>Рейтинг субъектов Российской Федерации за 2016 год</t>
  </si>
  <si>
    <t>Рейтинг субъектов Российской Федерации за 2014 год</t>
  </si>
  <si>
    <t xml:space="preserve"> Регионы, имеющие нарушения соблюдения бюджетного законодательства, не влекущие отнесение к 3 группе</t>
  </si>
  <si>
    <t>Наличие результатов контроля за исполнением государственных заданий на предоставление финансовых услуг</t>
  </si>
  <si>
    <t>Соотношение трансфертов из бюджета СРФ ГУПам к прибыли, перечисляемой в БСРФ от них</t>
  </si>
  <si>
    <t>Республика Северная Осетия - Алания</t>
  </si>
  <si>
    <t>Доходы по акциям (ср. по России)</t>
  </si>
  <si>
    <t>Республика Татарстан (Татарстан)</t>
  </si>
  <si>
    <t>Степень качества БЕЗ учета мониторинга по бюджетным кредитам</t>
  </si>
  <si>
    <t>Балльные значения БЕЗ учета мониторинга по бюджетным кредитам</t>
  </si>
  <si>
    <t>Утверждение бюджетов муниципальных образований на очередной финансовый год и плановый период</t>
  </si>
  <si>
    <t>Отношение расходов на обслуживание государственного долга субъекта РФ</t>
  </si>
  <si>
    <t>Соотношение дотаций на выравнивание БО МО и субвенций к объему субсидий МО</t>
  </si>
  <si>
    <t>Средний объем расходов за 9 месяцев 2009 года</t>
  </si>
  <si>
    <t>Эффективность выравнивания бюджетной обеспеченности муниципальных образований</t>
  </si>
  <si>
    <t xml:space="preserve"> Регионы, имеющие нарушения соблюдения бюджетного законодательства, влекущие отнесение к 3 группе</t>
  </si>
  <si>
    <t>Целевые МБТ</t>
  </si>
  <si>
    <t>г.Москва</t>
  </si>
  <si>
    <t>Южный ФО</t>
  </si>
  <si>
    <t>менее 60%</t>
  </si>
  <si>
    <t>Отклонение</t>
  </si>
  <si>
    <t>Субъекты РФ</t>
  </si>
  <si>
    <t>Балльные значения С учета мониторинга по бюджетным кредитам</t>
  </si>
  <si>
    <t>Наличие результатов оценки финансового менеджмента ГРБСов</t>
  </si>
  <si>
    <t>да</t>
  </si>
  <si>
    <t>Нет</t>
  </si>
  <si>
    <t>Да</t>
  </si>
  <si>
    <t>нет</t>
  </si>
  <si>
    <t>ГУП</t>
  </si>
  <si>
    <t>Ханты-Мансийский автономный округ - Югра</t>
  </si>
  <si>
    <t>Объем расходов в 4-ом квартале 2009 года</t>
  </si>
  <si>
    <t>Республика Карелия</t>
  </si>
  <si>
    <t>Ростовская область</t>
  </si>
  <si>
    <t>Республика Калмыкия</t>
  </si>
  <si>
    <t>Магаданская область</t>
  </si>
  <si>
    <t>Кировская область</t>
  </si>
  <si>
    <t>Забайкальский край</t>
  </si>
  <si>
    <t>Костромская область</t>
  </si>
  <si>
    <t>Вологодская область</t>
  </si>
  <si>
    <t>Тульская область</t>
  </si>
  <si>
    <t>Республика Адыгея</t>
  </si>
  <si>
    <t>Смоленская область</t>
  </si>
  <si>
    <t>Московская область</t>
  </si>
  <si>
    <t>Рязанская область</t>
  </si>
  <si>
    <t>Ярославская область</t>
  </si>
  <si>
    <t>Орловская область</t>
  </si>
  <si>
    <t>Липецкая область</t>
  </si>
  <si>
    <t>Псковская область</t>
  </si>
  <si>
    <t>Брянская область</t>
  </si>
  <si>
    <t>Краснодарский край</t>
  </si>
  <si>
    <t>Калужская область</t>
  </si>
  <si>
    <t>Ивановская область</t>
  </si>
  <si>
    <t>Республика Дагестан</t>
  </si>
  <si>
    <t>Воронежская область</t>
  </si>
  <si>
    <t>Ставропольский край</t>
  </si>
  <si>
    <t>Мурманская область</t>
  </si>
  <si>
    <t>Республика Алтай</t>
  </si>
  <si>
    <t>Тамбовская область</t>
  </si>
  <si>
    <t>Тверская область</t>
  </si>
  <si>
    <t>Ханты-Мансийский АО</t>
  </si>
  <si>
    <t>Ср. балл - 3 группа</t>
  </si>
  <si>
    <t>Выполнившие на 100%</t>
  </si>
  <si>
    <t>Челябинская область</t>
  </si>
  <si>
    <t>Сахалинская область</t>
  </si>
  <si>
    <t>Тюменская область</t>
  </si>
  <si>
    <t>Красноярский край</t>
  </si>
  <si>
    <t>Республика Марий Эл</t>
  </si>
  <si>
    <t>Амурская область</t>
  </si>
  <si>
    <t>Республика Бурятия</t>
  </si>
  <si>
    <t>Пензенская область</t>
  </si>
  <si>
    <t>г.Санкт-Петербург</t>
  </si>
  <si>
    <t>Кемеровская область</t>
  </si>
  <si>
    <t>Дальневосточный ФО</t>
  </si>
  <si>
    <t>Республика Хакасия</t>
  </si>
  <si>
    <t>Установлены штрафы</t>
  </si>
  <si>
    <t>Самарская область</t>
  </si>
  <si>
    <t>Иркутская область</t>
  </si>
  <si>
    <t>Ульяновская область</t>
  </si>
  <si>
    <t>Ямало-Ненецкий АО</t>
  </si>
  <si>
    <t>Республика Мордовия</t>
  </si>
  <si>
    <t>Хабаровский край</t>
  </si>
  <si>
    <t>Саратовская область</t>
  </si>
  <si>
    <t>Северо-Западный ФО</t>
  </si>
  <si>
    <t>Курганская область</t>
  </si>
  <si>
    <t>Ср. балл - 1 группа</t>
  </si>
  <si>
    <t>Ср. балл - всего</t>
  </si>
  <si>
    <t>Прирост расходов</t>
  </si>
  <si>
    <t>Доля руководителей</t>
  </si>
  <si>
    <t>Наличие утвержденного на срок не менее 3 лет перечня расходных обязательств муниципальных образований, в целях софинансирования которых предоставляются субсидии из бюджета субъекта РФ, с установленными целевыми показателями результативности предоставления субсидий и их значениями</t>
  </si>
  <si>
    <t>Чувашская Республика - Чувашия</t>
  </si>
  <si>
    <t>Еврейская автономная область</t>
  </si>
  <si>
    <t>Оценка, полученная субъектом</t>
  </si>
  <si>
    <t>Ямало-Ненецкий автономный округ</t>
  </si>
  <si>
    <t>Карачаево-Черкесская Республика</t>
  </si>
  <si>
    <t>Долговая нагрузка бюджета СРФ</t>
  </si>
  <si>
    <t>Субъект Российской Федерации</t>
  </si>
  <si>
    <t>Кабардино-Балкарская Республика</t>
  </si>
  <si>
    <t>Республика Крым</t>
  </si>
  <si>
    <t>Приморский край</t>
  </si>
  <si>
    <t>от 80% до 90%</t>
  </si>
  <si>
    <t>Камчатский край</t>
  </si>
  <si>
    <t>Прирост доходов</t>
  </si>
  <si>
    <t>Уральский ФО</t>
  </si>
  <si>
    <t>Сибирский ФО</t>
  </si>
  <si>
    <t>Пермский край</t>
  </si>
  <si>
    <t>Курская область</t>
  </si>
  <si>
    <t>Еврейская АО</t>
  </si>
  <si>
    <t>Республика Тыва</t>
  </si>
  <si>
    <t>г. Севастополь</t>
  </si>
  <si>
    <t>Чукотский АО</t>
  </si>
  <si>
    <t>Центральный ФО</t>
  </si>
  <si>
    <t>Приволжский ФО</t>
  </si>
  <si>
    <t>Исходные группы</t>
  </si>
  <si>
    <t>от 90% до 100%</t>
  </si>
  <si>
    <t>от 60% до 80%</t>
  </si>
  <si>
    <t>Республика Коми</t>
  </si>
  <si>
    <t>Омская область</t>
  </si>
  <si>
    <t>Томская область</t>
  </si>
  <si>
    <t>Алтайский край</t>
  </si>
  <si>
    <t>Место</t>
  </si>
  <si>
    <t>Разрыв</t>
  </si>
  <si>
    <t>млн.руб</t>
  </si>
  <si>
    <t>данные</t>
  </si>
  <si>
    <t>Кабардино-Балкарская Респ.</t>
  </si>
  <si>
    <t>Скорректированные группы</t>
  </si>
  <si>
    <t>Карачаево-Черкесская Респ.</t>
  </si>
  <si>
    <t>Республика Адыгея (Адыгея)</t>
  </si>
  <si>
    <t>Республика Северная Осетия</t>
  </si>
  <si>
    <t>Ненецкий автономный округ</t>
  </si>
  <si>
    <t>Республика Саха (Якутия)</t>
  </si>
  <si>
    <t>Чукотский автономный округ</t>
  </si>
  <si>
    <t>Астраханская область</t>
  </si>
  <si>
    <t>Нижегородская область</t>
  </si>
  <si>
    <t>Оренбургская область</t>
  </si>
  <si>
    <t>Новгородская область</t>
  </si>
  <si>
    <t>Свердловская область</t>
  </si>
  <si>
    <t>Архангельская область</t>
  </si>
  <si>
    <t>Волгоградская область</t>
  </si>
  <si>
    <t>Российская Федерация</t>
  </si>
  <si>
    <t xml:space="preserve">Ср. балл - 2 группа </t>
  </si>
  <si>
    <t>Новосибирская область</t>
  </si>
  <si>
    <t>Белгородская область</t>
  </si>
  <si>
    <t>Северо-Кавказский ФО</t>
  </si>
  <si>
    <t>% соотношение Краснодар</t>
  </si>
  <si>
    <t xml:space="preserve">Российская Федерация </t>
  </si>
  <si>
    <t>Республика Татарстан</t>
  </si>
  <si>
    <t>Чеченская Республика</t>
  </si>
  <si>
    <t>Ленинградская область</t>
  </si>
  <si>
    <t>Республика Ингушетия</t>
  </si>
  <si>
    <t>Все учреждения = 100%</t>
  </si>
  <si>
    <t>Удмуртская Республика</t>
  </si>
  <si>
    <t>Республика Башкортостан</t>
  </si>
  <si>
    <t>Владимирская область</t>
  </si>
  <si>
    <t>Калининградская область</t>
  </si>
  <si>
    <t>Чувашская Республика</t>
  </si>
  <si>
    <t>Доля МБТ, распределенных между конкретными  муниципальными  образованиями законом о бюджете СРФ, в общем объеме МБТ, предоставляемых местным бюджетам из бюджета СРФ</t>
  </si>
  <si>
    <t>Доля дотаций на выравнивание бюджетной обеспеченности муниципальных образований, в том числе замененных доп. нормативами отчислений от НДФЛ, в общем объеме МБТ, предоставляемых из бюджета СРФ местным бюджетам (за исключением субвенций, предоставляемых из рег. бюджета, МБТ из рег. бюджета, источником  которых являются средства федерального бюджета, средства Фонда ЖКХ и Фонда развития моногородов) и расчетного объема дотаций, замененных доп. нормативами отчислений от НДФЛ</t>
  </si>
  <si>
    <t>Предоставление из бюджета субъекта Российской Федерации местным бюджетам межбюджетных трансфертов поощрительного характера за наращивание налогового (экономического) потенциала муниципального образования</t>
  </si>
  <si>
    <t>Проведение контроля за соблюдением ОМСУ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на содержание ОМСУ, установленных высшим исполнительным ОГВ субъекта РФ</t>
  </si>
  <si>
    <t>Доля муниципальных образований с уровнем дотационности 50% и более, а также не имеющих годовой отчетности об исполнении местного бюджета за один год и более из трех последних отчетных финансовых лет, с которыми заключены соглашения о мерах по повышению эффективности использования бюджетных средств и увеличению поступлений налоговых и неналоговых доходов местного бюджета в общем количестве таких муниципальных образований</t>
  </si>
  <si>
    <t>Доля муниципальных образований с уровнем дотационности 50% и более, а также не имеющих годовой отчетности об исполнении местного бюджета за один год и более из трех последних отчетных финансовых лет, в отношении бюджетов которых финансовым органом субъекта Российской Федерации подготовлены заключения по проекту местного бюджета на очередной финансовый год (очередной финансовый год и плановый период) в общем количестве таких муниципальных образований</t>
  </si>
  <si>
    <t>Доля поселений, на территории которых введено самообложение граждан и (или) осуществляется реализация проектов инициативного бюджетирования с привлечением средств граждан, в общем количестве поселений</t>
  </si>
  <si>
    <t>Динамика доли расходов на содержание ОМСУ в объеме собственных доходов местных бюджетов</t>
  </si>
  <si>
    <t>Проведение в отчетном году финансовыми органами субъектов Российской Федерации обучающих мероприятий для органов местного самоуправления муниципальных образований в сфере межбюджетных отношений</t>
  </si>
  <si>
    <t>Доля депутатов представительных органов муниципальных образований, осуществляющих свою деятельность на неоплачиваемой основе, в их общем количестве</t>
  </si>
  <si>
    <t>U41.1</t>
  </si>
  <si>
    <t>U42.1</t>
  </si>
  <si>
    <t>U41.2</t>
  </si>
  <si>
    <t>U41.3</t>
  </si>
  <si>
    <t>U41.4</t>
  </si>
  <si>
    <t>U41.5</t>
  </si>
  <si>
    <t>Проведение мониторинга соблюдения муниципальными образованиями требований бюджетного законодательства Российской Федерации и оценки качества управления бюджетным процессом в муниципальных образованиях субъекта Российской Федерации</t>
  </si>
  <si>
    <t>Соотношение налоговых доходов местных бюджетов, поступивших по единым и дополнительным нормативам отчислений от федеральных и региональных налогов и сборов, установленных органами государственной власти субъектов Российской Федерации, и налоговых доходов местных бюджетов, поступивших в соответствии с пунктами 3 и 3.1 статьи 58, пунктами 1 и 2 статьи 61, пунктами 1 и 2 статьи 61.1, пунктами 1 и 2 статьи 61.2, пунктами 1 и 2 статьи 61.3, пунктом 1 статьи 61.4, пунктами 1 и 2 статьи 61.5 Бюджетного кодекса Российской Федерации</t>
  </si>
  <si>
    <t>U41.6</t>
  </si>
  <si>
    <t>U41.7</t>
  </si>
  <si>
    <t>U41.8</t>
  </si>
  <si>
    <t>U41.9</t>
  </si>
  <si>
    <t>U41.10</t>
  </si>
  <si>
    <t>U41.11</t>
  </si>
  <si>
    <t>U41.12</t>
  </si>
  <si>
    <t>U41.13</t>
  </si>
  <si>
    <t>U41.14</t>
  </si>
  <si>
    <t>Доля субсидий, предоставляемых местным бюджетам, порядки предоставления (условия предоставления, методики расчетов) которых установлены государственными программами субъекта Российской Федерации</t>
  </si>
  <si>
    <t xml:space="preserve">Предоставление единой субвенции местным бюджетам из бюджета субъекта Российской Федерации
</t>
  </si>
  <si>
    <t>Размещение на официальных сайтах органов государственной власти субъекта Российской Федерации в сети Интернет расчетов по предоставлению дотации на выравнивание бюджетной обеспеченности муниципальных образований, предусмотренной законом субъекта Российской Федерации о бюджете на текущий финансовый год</t>
  </si>
  <si>
    <t>Равномерность предоставления субсидий местным бюджетам (без учета субсидий, источником финансового обеспечения которых являются средства федерального бюджета, средства Фонда содействия реформированию жилищно-коммунального хозяйства и Фонда развития моногородов)</t>
  </si>
  <si>
    <t>Соотношение планового и фактического объема предоставления межбюджетных трансфертов местным бюджетам из бюджета субъекта Российской Федерации</t>
  </si>
  <si>
    <t>U42.2</t>
  </si>
  <si>
    <t>U42.3</t>
  </si>
  <si>
    <t>U43.1</t>
  </si>
  <si>
    <t>U43.2</t>
  </si>
  <si>
    <t>U43.3</t>
  </si>
  <si>
    <t>U43.4</t>
  </si>
  <si>
    <t>U43.5</t>
  </si>
  <si>
    <t>U43.6</t>
  </si>
  <si>
    <t>Доля муниципальных районов в их общем количестве, полномочия администрации поселений-административных центров которых исполняются администрациями муниципальных районов</t>
  </si>
  <si>
    <t>Рейтинг субъектов Российской Федерации за 2017 год</t>
  </si>
  <si>
    <t>Регионы, нарушившие условия соглашения по предоставлению бюджетных кредитов в течение 2 лет</t>
  </si>
  <si>
    <t>Доля межбюджетных трансфертов, имеющих целевое назначение, предоставляемых в пределах суммы, необходимой для оплаты денежных обязательств получателей средств бюджета, в общем объеме межбюджетных трансфертов, имеющих целевое назначение</t>
  </si>
  <si>
    <t>Исходные данные для расчетов по направлению 4 "Индикаторы, характеризующие финансовые взаимоотношения с муниципальными образованиями"</t>
  </si>
  <si>
    <t>Доля муниципальных образований, бюджетам которых предоставлены межбюджетные трансферты на поддержку местных инициатив из бюджета субъекта Российской Федерации, в общем количестве муниципальных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</si>
</sst>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"/>
    <numFmt numFmtId="165" formatCode="0.000"/>
    <numFmt numFmtId="166" formatCode="#,##0.000"/>
    <numFmt numFmtId="167" formatCode="0.0"/>
    <numFmt numFmtId="168" formatCode="0.0%"/>
  </numFmts>
  <fonts count="11" x14ac:knownFonts="1">
    <font>
      <sz val="10"/>
      <color rgb="FF000000"/>
      <name val="Arial Cyr"/>
    </font>
    <font>
      <sz val="10"/>
      <color rgb="FF000000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 Cyr"/>
      <family val="2"/>
      <charset val="204"/>
    </font>
    <font>
      <b/>
      <i/>
      <sz val="10"/>
      <color rgb="FF000000"/>
      <name val="Arial Cyr"/>
      <family val="2"/>
      <charset val="204"/>
    </font>
    <font>
      <b/>
      <sz val="12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FF"/>
      </patternFill>
    </fill>
    <fill>
      <patternFill patternType="solid">
        <fgColor rgb="FFFFCCFF"/>
      </patternFill>
    </fill>
    <fill>
      <patternFill patternType="solid">
        <fgColor rgb="FFFFCC99"/>
      </patternFill>
    </fill>
    <fill>
      <patternFill patternType="solid">
        <fgColor rgb="FFDBEEF3"/>
      </patternFill>
    </fill>
    <fill>
      <patternFill patternType="solid">
        <fgColor rgb="FFFFFF00"/>
      </patternFill>
    </fill>
    <fill>
      <patternFill patternType="solid">
        <fgColor rgb="FFFFCCCC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0.59999389629810485"/>
        </stop>
        <stop position="1">
          <color theme="5" tint="0.59999389629810485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3" fillId="0" borderId="0"/>
    <xf numFmtId="9" fontId="1" fillId="0" borderId="0"/>
    <xf numFmtId="9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/>
    <xf numFmtId="0" fontId="4" fillId="0" borderId="0"/>
    <xf numFmtId="0" fontId="4" fillId="0" borderId="0"/>
    <xf numFmtId="0" fontId="1" fillId="0" borderId="0"/>
    <xf numFmtId="0" fontId="10" fillId="0" borderId="0"/>
  </cellStyleXfs>
  <cellXfs count="128">
    <xf numFmtId="0" fontId="0" fillId="0" borderId="0" xfId="0" applyNumberFormat="1"/>
    <xf numFmtId="4" fontId="0" fillId="0" borderId="0" xfId="0" applyNumberFormat="1"/>
    <xf numFmtId="0" fontId="0" fillId="0" borderId="0" xfId="0" applyNumberFormat="1"/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/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0" xfId="0" applyNumberFormat="1"/>
    <xf numFmtId="2" fontId="0" fillId="0" borderId="1" xfId="0" applyNumberFormat="1" applyBorder="1" applyAlignment="1">
      <alignment horizontal="center"/>
    </xf>
    <xf numFmtId="166" fontId="0" fillId="0" borderId="0" xfId="0" applyNumberFormat="1"/>
    <xf numFmtId="4" fontId="0" fillId="0" borderId="0" xfId="0" applyNumberFormat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164" fontId="0" fillId="0" borderId="0" xfId="0" applyNumberFormat="1"/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66" fontId="5" fillId="0" borderId="0" xfId="0" applyNumberFormat="1" applyFont="1"/>
    <xf numFmtId="0" fontId="0" fillId="0" borderId="0" xfId="0" applyNumberForma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/>
    <xf numFmtId="0" fontId="5" fillId="0" borderId="0" xfId="0" applyNumberFormat="1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68" fontId="0" fillId="0" borderId="0" xfId="0" applyNumberFormat="1"/>
    <xf numFmtId="168" fontId="5" fillId="0" borderId="0" xfId="0" applyNumberFormat="1" applyFont="1" applyAlignment="1">
      <alignment horizontal="center"/>
    </xf>
    <xf numFmtId="4" fontId="5" fillId="0" borderId="0" xfId="0" applyNumberFormat="1" applyFont="1"/>
    <xf numFmtId="166" fontId="0" fillId="0" borderId="0" xfId="0" applyNumberFormat="1" applyAlignment="1"/>
    <xf numFmtId="0" fontId="5" fillId="0" borderId="2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center"/>
    </xf>
    <xf numFmtId="167" fontId="0" fillId="0" borderId="3" xfId="0" applyNumberFormat="1" applyFon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left" vertical="center" wrapText="1"/>
    </xf>
    <xf numFmtId="9" fontId="0" fillId="0" borderId="0" xfId="0" applyNumberFormat="1"/>
    <xf numFmtId="3" fontId="0" fillId="0" borderId="0" xfId="0" applyNumberFormat="1"/>
    <xf numFmtId="0" fontId="0" fillId="0" borderId="0" xfId="0" applyNumberFormat="1" applyFont="1" applyBorder="1" applyAlignment="1">
      <alignment horizontal="left" vertical="center" wrapText="1"/>
    </xf>
    <xf numFmtId="166" fontId="0" fillId="0" borderId="0" xfId="0" applyNumberFormat="1" applyFont="1"/>
    <xf numFmtId="1" fontId="0" fillId="0" borderId="0" xfId="0" applyNumberFormat="1"/>
    <xf numFmtId="9" fontId="0" fillId="0" borderId="0" xfId="6" applyNumberFormat="1" applyFont="1"/>
    <xf numFmtId="9" fontId="5" fillId="0" borderId="0" xfId="6" applyNumberFormat="1" applyFont="1"/>
    <xf numFmtId="168" fontId="0" fillId="0" borderId="0" xfId="6" applyNumberFormat="1" applyFont="1"/>
    <xf numFmtId="0" fontId="0" fillId="0" borderId="0" xfId="0" applyNumberFormat="1" applyAlignment="1"/>
    <xf numFmtId="2" fontId="0" fillId="0" borderId="0" xfId="0" applyNumberFormat="1" applyAlignment="1"/>
    <xf numFmtId="0" fontId="0" fillId="0" borderId="0" xfId="0" applyNumberFormat="1" applyFill="1" applyAlignment="1"/>
    <xf numFmtId="0" fontId="0" fillId="0" borderId="0" xfId="0" applyNumberFormat="1" applyAlignment="1"/>
    <xf numFmtId="0" fontId="0" fillId="4" borderId="1" xfId="0" applyNumberFormat="1" applyFill="1" applyBorder="1" applyAlignment="1">
      <alignment horizontal="left" vertical="center" wrapText="1"/>
    </xf>
    <xf numFmtId="0" fontId="0" fillId="5" borderId="1" xfId="0" applyNumberFormat="1" applyFill="1" applyBorder="1" applyAlignment="1">
      <alignment horizontal="left" vertical="center" wrapText="1"/>
    </xf>
    <xf numFmtId="0" fontId="0" fillId="5" borderId="0" xfId="0" applyNumberFormat="1" applyFill="1" applyBorder="1" applyAlignment="1"/>
    <xf numFmtId="0" fontId="0" fillId="4" borderId="0" xfId="0" applyNumberFormat="1" applyFill="1" applyBorder="1" applyAlignment="1">
      <alignment horizontal="left" vertical="center" wrapText="1"/>
    </xf>
    <xf numFmtId="0" fontId="0" fillId="0" borderId="0" xfId="0" applyNumberFormat="1" applyBorder="1" applyAlignment="1"/>
    <xf numFmtId="0" fontId="0" fillId="6" borderId="0" xfId="0" applyNumberFormat="1" applyFill="1" applyBorder="1" applyAlignment="1"/>
    <xf numFmtId="4" fontId="0" fillId="0" borderId="3" xfId="0" applyNumberFormat="1" applyFont="1" applyBorder="1" applyAlignment="1">
      <alignment horizontal="center"/>
    </xf>
    <xf numFmtId="2" fontId="0" fillId="7" borderId="0" xfId="0" applyNumberFormat="1" applyFill="1" applyAlignment="1"/>
    <xf numFmtId="0" fontId="0" fillId="3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8" borderId="0" xfId="0" applyNumberForma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6" borderId="1" xfId="0" applyNumberFormat="1" applyFill="1" applyBorder="1" applyAlignment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Font="1" applyAlignment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/>
    </xf>
    <xf numFmtId="4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10" borderId="0" xfId="0" applyNumberFormat="1" applyFill="1"/>
    <xf numFmtId="0" fontId="0" fillId="0" borderId="1" xfId="0" applyNumberFormat="1" applyBorder="1" applyAlignment="1">
      <alignment horizontal="center"/>
    </xf>
    <xf numFmtId="0" fontId="0" fillId="9" borderId="3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/>
    <xf numFmtId="0" fontId="0" fillId="11" borderId="0" xfId="0" applyNumberFormat="1" applyFill="1" applyBorder="1" applyAlignment="1"/>
    <xf numFmtId="0" fontId="0" fillId="5" borderId="1" xfId="0" applyNumberFormat="1" applyFill="1" applyBorder="1" applyAlignment="1"/>
    <xf numFmtId="0" fontId="9" fillId="3" borderId="1" xfId="0" applyNumberFormat="1" applyFont="1" applyFill="1" applyBorder="1" applyAlignment="1">
      <alignment horizontal="center"/>
    </xf>
    <xf numFmtId="0" fontId="0" fillId="11" borderId="1" xfId="0" applyNumberFormat="1" applyFill="1" applyBorder="1" applyAlignment="1"/>
    <xf numFmtId="4" fontId="0" fillId="0" borderId="3" xfId="0" applyNumberFormat="1" applyFont="1" applyFill="1" applyBorder="1" applyAlignment="1">
      <alignment horizont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wrapText="1"/>
    </xf>
    <xf numFmtId="10" fontId="9" fillId="0" borderId="3" xfId="0" applyNumberFormat="1" applyFont="1" applyBorder="1" applyAlignment="1">
      <alignment horizontal="center"/>
    </xf>
    <xf numFmtId="0" fontId="0" fillId="9" borderId="2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10" fontId="1" fillId="0" borderId="3" xfId="6" applyNumberFormat="1" applyBorder="1" applyAlignment="1">
      <alignment horizontal="center"/>
    </xf>
    <xf numFmtId="168" fontId="1" fillId="0" borderId="3" xfId="6" applyNumberForma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" fillId="0" borderId="7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wrapText="1"/>
    </xf>
    <xf numFmtId="0" fontId="0" fillId="9" borderId="12" xfId="0" applyNumberFormat="1" applyFont="1" applyFill="1" applyBorder="1" applyAlignment="1">
      <alignment horizontal="center"/>
    </xf>
    <xf numFmtId="9" fontId="1" fillId="0" borderId="0" xfId="6" applyBorder="1"/>
    <xf numFmtId="10" fontId="1" fillId="0" borderId="12" xfId="6" applyNumberForma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10" fontId="1" fillId="0" borderId="13" xfId="6" applyNumberForma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10" fontId="9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168" fontId="1" fillId="0" borderId="13" xfId="6" applyNumberFormat="1" applyBorder="1" applyAlignment="1">
      <alignment horizontal="center"/>
    </xf>
    <xf numFmtId="10" fontId="1" fillId="0" borderId="14" xfId="6" applyNumberFormat="1" applyBorder="1" applyAlignment="1">
      <alignment horizont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2" xfId="1"/>
    <cellStyle name="Обычный 2 2" xfId="16"/>
    <cellStyle name="Обычный 3" xfId="2"/>
    <cellStyle name="Обычный 4" xfId="3"/>
    <cellStyle name="Обычный 5" xfId="4"/>
    <cellStyle name="Обычный 6" xfId="5"/>
    <cellStyle name="Обычный 7" xfId="15"/>
    <cellStyle name="Процентный" xfId="6" builtinId="5"/>
    <cellStyle name="Процентный 2" xfId="7"/>
    <cellStyle name="Стиль 1" xfId="8"/>
    <cellStyle name="Стиль 2" xfId="9"/>
    <cellStyle name="Стиль 3" xfId="10"/>
    <cellStyle name="Стиль 4" xfId="11"/>
    <cellStyle name="Финансовый 2" xfId="12"/>
    <cellStyle name="ᤀ̀üࠀࠄ" xfId="13"/>
    <cellStyle name="ᤀ̀üࠀࠄȄ" xfId="14"/>
  </cellStyles>
  <dxfs count="41">
    <dxf>
      <font>
        <b/>
        <color rgb="FF999999"/>
      </font>
    </dxf>
    <dxf>
      <font>
        <b/>
        <color rgb="FFFF9900"/>
      </font>
    </dxf>
    <dxf>
      <font>
        <b/>
        <color rgb="FF008000"/>
      </font>
      <fill>
        <patternFill patternType="none">
          <bgColor auto="1"/>
        </patternFill>
      </fill>
    </dxf>
    <dxf>
      <font>
        <b/>
        <color rgb="FF999999"/>
      </font>
    </dxf>
    <dxf>
      <font>
        <b/>
        <color rgb="FFFF9900"/>
      </font>
    </dxf>
    <dxf>
      <font>
        <b/>
        <color rgb="FF008000"/>
      </font>
      <fill>
        <patternFill patternType="none">
          <bgColor auto="1"/>
        </patternFill>
      </fill>
    </dxf>
    <dxf>
      <font>
        <b/>
        <color rgb="FFFF0000"/>
      </font>
    </dxf>
    <dxf>
      <font>
        <b/>
        <color rgb="FF999999"/>
      </font>
    </dxf>
    <dxf>
      <font>
        <b/>
        <color rgb="FFFF9900"/>
      </font>
    </dxf>
    <dxf>
      <font>
        <b/>
        <color rgb="FF008000"/>
      </font>
      <fill>
        <patternFill patternType="none">
          <bgColor auto="1"/>
        </patternFill>
      </fill>
    </dxf>
    <dxf>
      <font>
        <b/>
        <color rgb="FF999999"/>
      </font>
    </dxf>
    <dxf>
      <font>
        <b/>
        <color rgb="FFFF9900"/>
      </font>
    </dxf>
    <dxf>
      <font>
        <b/>
        <color rgb="FF008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85347676277161"/>
          <c:y val="0.27129337191581726"/>
          <c:w val="0.75990849733352661"/>
          <c:h val="0.4069400727748870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6"/>
          <c:dPt>
            <c:idx val="0"/>
            <c:bubble3D val="0"/>
            <c:spPr>
              <a:gradFill rotWithShape="0">
                <a:gsLst>
                  <a:gs pos="0">
                    <a:srgbClr val="76BB76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1"/>
            <c:bubble3D val="0"/>
            <c:spPr>
              <a:gradFill rotWithShape="0">
                <a:gsLst>
                  <a:gs pos="0">
                    <a:srgbClr val="D2A5BC"/>
                  </a:gs>
                  <a:gs pos="100000">
                    <a:srgbClr val="993366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val>
            <c:numRef>
              <c:f>'Слайд 2 группа'!$B$3:$B$4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800" b="0" i="0">
          <a:latin typeface="Arial Cyr"/>
          <a:ea typeface="Arial Cyr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8759788274765E-2"/>
          <c:y val="5.8275189250707626E-2"/>
          <c:w val="0.89515221118927002"/>
          <c:h val="0.64802014827728271"/>
        </c:manualLayout>
      </c:layout>
      <c:barChart>
        <c:barDir val="col"/>
        <c:grouping val="clustered"/>
        <c:varyColors val="1"/>
        <c:ser>
          <c:idx val="0"/>
          <c:order val="0"/>
          <c:tx>
            <c:v>Расходы бюджета СРФ, формируемые в рамках программ</c:v>
          </c:tx>
          <c:spPr>
            <a:gradFill rotWithShape="0">
              <a:gsLst>
                <a:gs pos="0">
                  <a:srgbClr val="FFF9F9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29"/>
            <c:invertIfNegative val="0"/>
            <c:bubble3D val="0"/>
          </c:dPt>
          <c:dPt>
            <c:idx val="30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32"/>
            <c:invertIfNegative val="0"/>
            <c:bubble3D val="0"/>
          </c:dPt>
          <c:dPt>
            <c:idx val="33"/>
            <c:invertIfNegative val="0"/>
            <c:bubble3D val="0"/>
          </c:dPt>
          <c:dPt>
            <c:idx val="34"/>
            <c:invertIfNegative val="0"/>
            <c:bubble3D val="0"/>
          </c:dPt>
          <c:dPt>
            <c:idx val="35"/>
            <c:invertIfNegative val="0"/>
            <c:bubble3D val="0"/>
          </c:dPt>
          <c:dPt>
            <c:idx val="36"/>
            <c:invertIfNegative val="0"/>
            <c:bubble3D val="0"/>
          </c:dPt>
          <c:dPt>
            <c:idx val="37"/>
            <c:invertIfNegative val="0"/>
            <c:bubble3D val="0"/>
          </c:dPt>
          <c:dPt>
            <c:idx val="38"/>
            <c:invertIfNegative val="0"/>
            <c:bubble3D val="0"/>
          </c:dPt>
          <c:dPt>
            <c:idx val="39"/>
            <c:invertIfNegative val="0"/>
            <c:bubble3D val="0"/>
          </c:dPt>
          <c:dPt>
            <c:idx val="40"/>
            <c:invertIfNegative val="0"/>
            <c:bubble3D val="0"/>
          </c:dPt>
          <c:dPt>
            <c:idx val="41"/>
            <c:invertIfNegative val="0"/>
            <c:bubble3D val="0"/>
          </c:dPt>
          <c:dPt>
            <c:idx val="42"/>
            <c:invertIfNegative val="0"/>
            <c:bubble3D val="0"/>
          </c:dPt>
          <c:dPt>
            <c:idx val="43"/>
            <c:invertIfNegative val="0"/>
            <c:bubble3D val="0"/>
          </c:dPt>
          <c:dPt>
            <c:idx val="44"/>
            <c:invertIfNegative val="0"/>
            <c:bubble3D val="0"/>
          </c:dPt>
          <c:dPt>
            <c:idx val="4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7"/>
            <c:invertIfNegative val="0"/>
            <c:bubble3D val="0"/>
          </c:dPt>
          <c:dPt>
            <c:idx val="48"/>
            <c:invertIfNegative val="0"/>
            <c:bubble3D val="0"/>
          </c:dPt>
          <c:dPt>
            <c:idx val="49"/>
            <c:invertIfNegative val="0"/>
            <c:bubble3D val="0"/>
          </c:dPt>
          <c:dPt>
            <c:idx val="50"/>
            <c:invertIfNegative val="0"/>
            <c:bubble3D val="0"/>
          </c:dPt>
          <c:dPt>
            <c:idx val="51"/>
            <c:invertIfNegative val="0"/>
            <c:bubble3D val="0"/>
          </c:dPt>
          <c:dPt>
            <c:idx val="52"/>
            <c:invertIfNegative val="0"/>
            <c:bubble3D val="0"/>
          </c:dPt>
          <c:dPt>
            <c:idx val="53"/>
            <c:invertIfNegative val="0"/>
            <c:bubble3D val="0"/>
          </c:dPt>
          <c:dPt>
            <c:idx val="54"/>
            <c:invertIfNegative val="0"/>
            <c:bubble3D val="0"/>
          </c:dPt>
          <c:dPt>
            <c:idx val="55"/>
            <c:invertIfNegative val="0"/>
            <c:bubble3D val="0"/>
          </c:dPt>
          <c:dPt>
            <c:idx val="56"/>
            <c:invertIfNegative val="0"/>
            <c:bubble3D val="0"/>
          </c:dPt>
          <c:dPt>
            <c:idx val="57"/>
            <c:invertIfNegative val="0"/>
            <c:bubble3D val="0"/>
          </c:dPt>
          <c:dPt>
            <c:idx val="58"/>
            <c:invertIfNegative val="0"/>
            <c:bubble3D val="0"/>
          </c:dPt>
          <c:dPt>
            <c:idx val="59"/>
            <c:invertIfNegative val="0"/>
            <c:bubble3D val="0"/>
          </c:dPt>
          <c:dPt>
            <c:idx val="60"/>
            <c:invertIfNegative val="0"/>
            <c:bubble3D val="0"/>
          </c:dPt>
          <c:dPt>
            <c:idx val="61"/>
            <c:invertIfNegative val="0"/>
            <c:bubble3D val="0"/>
          </c:dPt>
          <c:dPt>
            <c:idx val="62"/>
            <c:invertIfNegative val="0"/>
            <c:bubble3D val="0"/>
          </c:dPt>
          <c:dPt>
            <c:idx val="63"/>
            <c:invertIfNegative val="0"/>
            <c:bubble3D val="0"/>
            <c:spPr>
              <a:gradFill rotWithShape="0">
                <a:gsLst>
                  <a:gs pos="0">
                    <a:srgbClr val="DFEFFF"/>
                  </a:gs>
                  <a:gs pos="100000">
                    <a:srgbClr val="99CCFF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64"/>
            <c:invertIfNegative val="0"/>
            <c:bubble3D val="0"/>
          </c:dPt>
          <c:dPt>
            <c:idx val="65"/>
            <c:invertIfNegative val="0"/>
            <c:bubble3D val="0"/>
          </c:dPt>
          <c:dPt>
            <c:idx val="66"/>
            <c:invertIfNegative val="0"/>
            <c:bubble3D val="0"/>
          </c:dPt>
          <c:dPt>
            <c:idx val="67"/>
            <c:invertIfNegative val="0"/>
            <c:bubble3D val="0"/>
          </c:dPt>
          <c:dPt>
            <c:idx val="68"/>
            <c:invertIfNegative val="0"/>
            <c:bubble3D val="0"/>
          </c:dPt>
          <c:dPt>
            <c:idx val="69"/>
            <c:invertIfNegative val="0"/>
            <c:bubble3D val="0"/>
          </c:dPt>
          <c:dPt>
            <c:idx val="70"/>
            <c:invertIfNegative val="0"/>
            <c:bubble3D val="0"/>
          </c:dPt>
          <c:dPt>
            <c:idx val="71"/>
            <c:invertIfNegative val="0"/>
            <c:bubble3D val="0"/>
          </c:dPt>
          <c:dPt>
            <c:idx val="72"/>
            <c:invertIfNegative val="0"/>
            <c:bubble3D val="0"/>
          </c:dPt>
          <c:dPt>
            <c:idx val="73"/>
            <c:invertIfNegative val="0"/>
            <c:bubble3D val="0"/>
          </c:dPt>
          <c:dPt>
            <c:idx val="74"/>
            <c:invertIfNegative val="0"/>
            <c:bubble3D val="0"/>
          </c:dPt>
          <c:dPt>
            <c:idx val="75"/>
            <c:invertIfNegative val="0"/>
            <c:bubble3D val="0"/>
          </c:dPt>
          <c:dPt>
            <c:idx val="76"/>
            <c:invertIfNegative val="0"/>
            <c:bubble3D val="0"/>
          </c:dPt>
          <c:dPt>
            <c:idx val="77"/>
            <c:invertIfNegative val="0"/>
            <c:bubble3D val="0"/>
          </c:dPt>
          <c:dPt>
            <c:idx val="78"/>
            <c:invertIfNegative val="0"/>
            <c:bubble3D val="0"/>
          </c:dPt>
          <c:dPt>
            <c:idx val="79"/>
            <c:invertIfNegative val="0"/>
            <c:bubble3D val="0"/>
          </c:dPt>
          <c:dPt>
            <c:idx val="80"/>
            <c:invertIfNegative val="0"/>
            <c:bubble3D val="0"/>
          </c:dPt>
          <c:dPt>
            <c:idx val="81"/>
            <c:invertIfNegative val="0"/>
            <c:bubble3D val="0"/>
          </c:dPt>
          <c:dPt>
            <c:idx val="82"/>
            <c:invertIfNegative val="0"/>
            <c:bubble3D val="0"/>
          </c:dPt>
          <c:dPt>
            <c:idx val="83"/>
            <c:invertIfNegative val="0"/>
            <c:bubble3D val="0"/>
          </c:dPt>
          <c:cat>
            <c:strRef>
              <c:f>'Слайд 3 группа'!$A$4:$A$87</c:f>
              <c:strCache>
                <c:ptCount val="84"/>
                <c:pt idx="0">
                  <c:v>#ССЫЛКА!</c:v>
                </c:pt>
                <c:pt idx="1">
                  <c:v>#ССЫЛКА!</c:v>
                </c:pt>
                <c:pt idx="2">
                  <c:v>#ССЫЛКА!</c:v>
                </c:pt>
                <c:pt idx="3">
                  <c:v>#ССЫЛКА!</c:v>
                </c:pt>
                <c:pt idx="4">
                  <c:v>#ССЫЛКА!</c:v>
                </c:pt>
                <c:pt idx="5">
                  <c:v>#ССЫЛКА!</c:v>
                </c:pt>
                <c:pt idx="6">
                  <c:v>#ССЫЛКА!</c:v>
                </c:pt>
                <c:pt idx="7">
                  <c:v>#ССЫЛКА!</c:v>
                </c:pt>
                <c:pt idx="8">
                  <c:v>#ССЫЛКА!</c:v>
                </c:pt>
                <c:pt idx="9">
                  <c:v>#ССЫЛКА!</c:v>
                </c:pt>
                <c:pt idx="10">
                  <c:v>#ССЫЛКА!</c:v>
                </c:pt>
                <c:pt idx="11">
                  <c:v>#ССЫЛКА!</c:v>
                </c:pt>
                <c:pt idx="12">
                  <c:v>#ССЫЛКА!</c:v>
                </c:pt>
                <c:pt idx="13">
                  <c:v>#ССЫЛКА!</c:v>
                </c:pt>
                <c:pt idx="14">
                  <c:v>#ССЫЛКА!</c:v>
                </c:pt>
                <c:pt idx="15">
                  <c:v>#ССЫЛКА!</c:v>
                </c:pt>
                <c:pt idx="16">
                  <c:v>#ССЫЛКА!</c:v>
                </c:pt>
                <c:pt idx="17">
                  <c:v>#ССЫЛКА!</c:v>
                </c:pt>
                <c:pt idx="18">
                  <c:v>#ССЫЛКА!</c:v>
                </c:pt>
                <c:pt idx="19">
                  <c:v>#ССЫЛКА!</c:v>
                </c:pt>
                <c:pt idx="20">
                  <c:v>#ССЫЛКА!</c:v>
                </c:pt>
                <c:pt idx="21">
                  <c:v>#ССЫЛКА!</c:v>
                </c:pt>
                <c:pt idx="22">
                  <c:v>#ССЫЛКА!</c:v>
                </c:pt>
                <c:pt idx="23">
                  <c:v>#ССЫЛКА!</c:v>
                </c:pt>
                <c:pt idx="24">
                  <c:v>#ССЫЛКА!</c:v>
                </c:pt>
                <c:pt idx="25">
                  <c:v>#ССЫЛКА!</c:v>
                </c:pt>
                <c:pt idx="26">
                  <c:v>#ССЫЛКА!</c:v>
                </c:pt>
                <c:pt idx="27">
                  <c:v>#ССЫЛКА!</c:v>
                </c:pt>
                <c:pt idx="28">
                  <c:v>#ССЫЛКА!</c:v>
                </c:pt>
                <c:pt idx="29">
                  <c:v>#ССЫЛКА!</c:v>
                </c:pt>
                <c:pt idx="30">
                  <c:v>#ССЫЛКА!</c:v>
                </c:pt>
                <c:pt idx="31">
                  <c:v>#ССЫЛКА!</c:v>
                </c:pt>
                <c:pt idx="32">
                  <c:v>#ССЫЛКА!</c:v>
                </c:pt>
                <c:pt idx="33">
                  <c:v>#ССЫЛКА!</c:v>
                </c:pt>
                <c:pt idx="34">
                  <c:v>#ССЫЛКА!</c:v>
                </c:pt>
                <c:pt idx="35">
                  <c:v>#ССЫЛКА!</c:v>
                </c:pt>
                <c:pt idx="36">
                  <c:v>#ССЫЛКА!</c:v>
                </c:pt>
                <c:pt idx="37">
                  <c:v>#ССЫЛКА!</c:v>
                </c:pt>
                <c:pt idx="38">
                  <c:v>#ССЫЛКА!</c:v>
                </c:pt>
                <c:pt idx="39">
                  <c:v>#ССЫЛКА!</c:v>
                </c:pt>
                <c:pt idx="40">
                  <c:v>#ССЫЛКА!</c:v>
                </c:pt>
                <c:pt idx="41">
                  <c:v>#ССЫЛКА!</c:v>
                </c:pt>
                <c:pt idx="42">
                  <c:v>#ССЫЛКА!</c:v>
                </c:pt>
                <c:pt idx="43">
                  <c:v>#ССЫЛКА!</c:v>
                </c:pt>
                <c:pt idx="44">
                  <c:v>#ССЫЛКА!</c:v>
                </c:pt>
                <c:pt idx="45">
                  <c:v>#ССЫЛКА!</c:v>
                </c:pt>
                <c:pt idx="46">
                  <c:v>#ССЫЛКА!</c:v>
                </c:pt>
                <c:pt idx="47">
                  <c:v>#ССЫЛКА!</c:v>
                </c:pt>
                <c:pt idx="48">
                  <c:v>#ССЫЛКА!</c:v>
                </c:pt>
                <c:pt idx="49">
                  <c:v>#ССЫЛКА!</c:v>
                </c:pt>
                <c:pt idx="50">
                  <c:v>#ССЫЛКА!</c:v>
                </c:pt>
                <c:pt idx="51">
                  <c:v>#ССЫЛКА!</c:v>
                </c:pt>
                <c:pt idx="52">
                  <c:v>#ССЫЛКА!</c:v>
                </c:pt>
                <c:pt idx="53">
                  <c:v>#ССЫЛКА!</c:v>
                </c:pt>
                <c:pt idx="54">
                  <c:v>#ССЫЛКА!</c:v>
                </c:pt>
                <c:pt idx="55">
                  <c:v>#ССЫЛКА!</c:v>
                </c:pt>
                <c:pt idx="56">
                  <c:v>#ССЫЛКА!</c:v>
                </c:pt>
                <c:pt idx="57">
                  <c:v>#ССЫЛКА!</c:v>
                </c:pt>
                <c:pt idx="58">
                  <c:v>#ССЫЛКА!</c:v>
                </c:pt>
                <c:pt idx="59">
                  <c:v>#ССЫЛКА!</c:v>
                </c:pt>
                <c:pt idx="60">
                  <c:v>#ССЫЛКА!</c:v>
                </c:pt>
                <c:pt idx="61">
                  <c:v>#ССЫЛКА!</c:v>
                </c:pt>
                <c:pt idx="62">
                  <c:v>#ССЫЛКА!</c:v>
                </c:pt>
                <c:pt idx="63">
                  <c:v>Российская Федерация</c:v>
                </c:pt>
                <c:pt idx="64">
                  <c:v>#ССЫЛКА!</c:v>
                </c:pt>
                <c:pt idx="65">
                  <c:v>#ССЫЛКА!</c:v>
                </c:pt>
                <c:pt idx="66">
                  <c:v>#ССЫЛКА!</c:v>
                </c:pt>
                <c:pt idx="67">
                  <c:v>#ССЫЛКА!</c:v>
                </c:pt>
                <c:pt idx="68">
                  <c:v>#ССЫЛКА!</c:v>
                </c:pt>
                <c:pt idx="69">
                  <c:v>#ССЫЛКА!</c:v>
                </c:pt>
                <c:pt idx="70">
                  <c:v>#ССЫЛКА!</c:v>
                </c:pt>
                <c:pt idx="71">
                  <c:v>#ССЫЛКА!</c:v>
                </c:pt>
                <c:pt idx="72">
                  <c:v>#ССЫЛКА!</c:v>
                </c:pt>
                <c:pt idx="73">
                  <c:v>#ССЫЛКА!</c:v>
                </c:pt>
                <c:pt idx="74">
                  <c:v>#ССЫЛКА!</c:v>
                </c:pt>
                <c:pt idx="75">
                  <c:v>#ССЫЛКА!</c:v>
                </c:pt>
                <c:pt idx="76">
                  <c:v>#ССЫЛКА!</c:v>
                </c:pt>
                <c:pt idx="77">
                  <c:v>#ССЫЛКА!</c:v>
                </c:pt>
                <c:pt idx="78">
                  <c:v>#ССЫЛКА!</c:v>
                </c:pt>
                <c:pt idx="79">
                  <c:v>#ССЫЛКА!</c:v>
                </c:pt>
                <c:pt idx="80">
                  <c:v>#ССЫЛКА!</c:v>
                </c:pt>
                <c:pt idx="81">
                  <c:v>#ССЫЛКА!</c:v>
                </c:pt>
                <c:pt idx="82">
                  <c:v>#ССЫЛКА!</c:v>
                </c:pt>
                <c:pt idx="83">
                  <c:v>#ССЫЛКА!</c:v>
                </c:pt>
              </c:strCache>
            </c:strRef>
          </c:cat>
          <c:val>
            <c:numRef>
              <c:f>'Слайд 3 группа'!$B$4:$B$87</c:f>
              <c:numCache>
                <c:formatCode>#,##0.000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0.35580000000000001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3898496"/>
        <c:axId val="33900032"/>
      </c:barChart>
      <c:lineChart>
        <c:grouping val="stacked"/>
        <c:varyColors val="0"/>
        <c:ser>
          <c:idx val="1"/>
          <c:order val="1"/>
          <c:spPr>
            <a:ln w="25400" cap="rnd" cmpd="sng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'Слайд 3 группа'!$A$4:$A$87</c:f>
              <c:strCache>
                <c:ptCount val="84"/>
                <c:pt idx="0">
                  <c:v>#ССЫЛКА!</c:v>
                </c:pt>
                <c:pt idx="1">
                  <c:v>#ССЫЛКА!</c:v>
                </c:pt>
                <c:pt idx="2">
                  <c:v>#ССЫЛКА!</c:v>
                </c:pt>
                <c:pt idx="3">
                  <c:v>#ССЫЛКА!</c:v>
                </c:pt>
                <c:pt idx="4">
                  <c:v>#ССЫЛКА!</c:v>
                </c:pt>
                <c:pt idx="5">
                  <c:v>#ССЫЛКА!</c:v>
                </c:pt>
                <c:pt idx="6">
                  <c:v>#ССЫЛКА!</c:v>
                </c:pt>
                <c:pt idx="7">
                  <c:v>#ССЫЛКА!</c:v>
                </c:pt>
                <c:pt idx="8">
                  <c:v>#ССЫЛКА!</c:v>
                </c:pt>
                <c:pt idx="9">
                  <c:v>#ССЫЛКА!</c:v>
                </c:pt>
                <c:pt idx="10">
                  <c:v>#ССЫЛКА!</c:v>
                </c:pt>
                <c:pt idx="11">
                  <c:v>#ССЫЛКА!</c:v>
                </c:pt>
                <c:pt idx="12">
                  <c:v>#ССЫЛКА!</c:v>
                </c:pt>
                <c:pt idx="13">
                  <c:v>#ССЫЛКА!</c:v>
                </c:pt>
                <c:pt idx="14">
                  <c:v>#ССЫЛКА!</c:v>
                </c:pt>
                <c:pt idx="15">
                  <c:v>#ССЫЛКА!</c:v>
                </c:pt>
                <c:pt idx="16">
                  <c:v>#ССЫЛКА!</c:v>
                </c:pt>
                <c:pt idx="17">
                  <c:v>#ССЫЛКА!</c:v>
                </c:pt>
                <c:pt idx="18">
                  <c:v>#ССЫЛКА!</c:v>
                </c:pt>
                <c:pt idx="19">
                  <c:v>#ССЫЛКА!</c:v>
                </c:pt>
                <c:pt idx="20">
                  <c:v>#ССЫЛКА!</c:v>
                </c:pt>
                <c:pt idx="21">
                  <c:v>#ССЫЛКА!</c:v>
                </c:pt>
                <c:pt idx="22">
                  <c:v>#ССЫЛКА!</c:v>
                </c:pt>
                <c:pt idx="23">
                  <c:v>#ССЫЛКА!</c:v>
                </c:pt>
                <c:pt idx="24">
                  <c:v>#ССЫЛКА!</c:v>
                </c:pt>
                <c:pt idx="25">
                  <c:v>#ССЫЛКА!</c:v>
                </c:pt>
                <c:pt idx="26">
                  <c:v>#ССЫЛКА!</c:v>
                </c:pt>
                <c:pt idx="27">
                  <c:v>#ССЫЛКА!</c:v>
                </c:pt>
                <c:pt idx="28">
                  <c:v>#ССЫЛКА!</c:v>
                </c:pt>
                <c:pt idx="29">
                  <c:v>#ССЫЛКА!</c:v>
                </c:pt>
                <c:pt idx="30">
                  <c:v>#ССЫЛКА!</c:v>
                </c:pt>
                <c:pt idx="31">
                  <c:v>#ССЫЛКА!</c:v>
                </c:pt>
                <c:pt idx="32">
                  <c:v>#ССЫЛКА!</c:v>
                </c:pt>
                <c:pt idx="33">
                  <c:v>#ССЫЛКА!</c:v>
                </c:pt>
                <c:pt idx="34">
                  <c:v>#ССЫЛКА!</c:v>
                </c:pt>
                <c:pt idx="35">
                  <c:v>#ССЫЛКА!</c:v>
                </c:pt>
                <c:pt idx="36">
                  <c:v>#ССЫЛКА!</c:v>
                </c:pt>
                <c:pt idx="37">
                  <c:v>#ССЫЛКА!</c:v>
                </c:pt>
                <c:pt idx="38">
                  <c:v>#ССЫЛКА!</c:v>
                </c:pt>
                <c:pt idx="39">
                  <c:v>#ССЫЛКА!</c:v>
                </c:pt>
                <c:pt idx="40">
                  <c:v>#ССЫЛКА!</c:v>
                </c:pt>
                <c:pt idx="41">
                  <c:v>#ССЫЛКА!</c:v>
                </c:pt>
                <c:pt idx="42">
                  <c:v>#ССЫЛКА!</c:v>
                </c:pt>
                <c:pt idx="43">
                  <c:v>#ССЫЛКА!</c:v>
                </c:pt>
                <c:pt idx="44">
                  <c:v>#ССЫЛКА!</c:v>
                </c:pt>
                <c:pt idx="45">
                  <c:v>#ССЫЛКА!</c:v>
                </c:pt>
                <c:pt idx="46">
                  <c:v>#ССЫЛКА!</c:v>
                </c:pt>
                <c:pt idx="47">
                  <c:v>#ССЫЛКА!</c:v>
                </c:pt>
                <c:pt idx="48">
                  <c:v>#ССЫЛКА!</c:v>
                </c:pt>
                <c:pt idx="49">
                  <c:v>#ССЫЛКА!</c:v>
                </c:pt>
                <c:pt idx="50">
                  <c:v>#ССЫЛКА!</c:v>
                </c:pt>
                <c:pt idx="51">
                  <c:v>#ССЫЛКА!</c:v>
                </c:pt>
                <c:pt idx="52">
                  <c:v>#ССЫЛКА!</c:v>
                </c:pt>
                <c:pt idx="53">
                  <c:v>#ССЫЛКА!</c:v>
                </c:pt>
                <c:pt idx="54">
                  <c:v>#ССЫЛКА!</c:v>
                </c:pt>
                <c:pt idx="55">
                  <c:v>#ССЫЛКА!</c:v>
                </c:pt>
                <c:pt idx="56">
                  <c:v>#ССЫЛКА!</c:v>
                </c:pt>
                <c:pt idx="57">
                  <c:v>#ССЫЛКА!</c:v>
                </c:pt>
                <c:pt idx="58">
                  <c:v>#ССЫЛКА!</c:v>
                </c:pt>
                <c:pt idx="59">
                  <c:v>#ССЫЛКА!</c:v>
                </c:pt>
                <c:pt idx="60">
                  <c:v>#ССЫЛКА!</c:v>
                </c:pt>
                <c:pt idx="61">
                  <c:v>#ССЫЛКА!</c:v>
                </c:pt>
                <c:pt idx="62">
                  <c:v>#ССЫЛКА!</c:v>
                </c:pt>
                <c:pt idx="63">
                  <c:v>Российская Федерация</c:v>
                </c:pt>
                <c:pt idx="64">
                  <c:v>#ССЫЛКА!</c:v>
                </c:pt>
                <c:pt idx="65">
                  <c:v>#ССЫЛКА!</c:v>
                </c:pt>
                <c:pt idx="66">
                  <c:v>#ССЫЛКА!</c:v>
                </c:pt>
                <c:pt idx="67">
                  <c:v>#ССЫЛКА!</c:v>
                </c:pt>
                <c:pt idx="68">
                  <c:v>#ССЫЛКА!</c:v>
                </c:pt>
                <c:pt idx="69">
                  <c:v>#ССЫЛКА!</c:v>
                </c:pt>
                <c:pt idx="70">
                  <c:v>#ССЫЛКА!</c:v>
                </c:pt>
                <c:pt idx="71">
                  <c:v>#ССЫЛКА!</c:v>
                </c:pt>
                <c:pt idx="72">
                  <c:v>#ССЫЛКА!</c:v>
                </c:pt>
                <c:pt idx="73">
                  <c:v>#ССЫЛКА!</c:v>
                </c:pt>
                <c:pt idx="74">
                  <c:v>#ССЫЛКА!</c:v>
                </c:pt>
                <c:pt idx="75">
                  <c:v>#ССЫЛКА!</c:v>
                </c:pt>
                <c:pt idx="76">
                  <c:v>#ССЫЛКА!</c:v>
                </c:pt>
                <c:pt idx="77">
                  <c:v>#ССЫЛКА!</c:v>
                </c:pt>
                <c:pt idx="78">
                  <c:v>#ССЫЛКА!</c:v>
                </c:pt>
                <c:pt idx="79">
                  <c:v>#ССЫЛКА!</c:v>
                </c:pt>
                <c:pt idx="80">
                  <c:v>#ССЫЛКА!</c:v>
                </c:pt>
                <c:pt idx="81">
                  <c:v>#ССЫЛКА!</c:v>
                </c:pt>
                <c:pt idx="82">
                  <c:v>#ССЫЛКА!</c:v>
                </c:pt>
                <c:pt idx="83">
                  <c:v>#ССЫЛКА!</c:v>
                </c:pt>
              </c:strCache>
            </c:strRef>
          </c:cat>
          <c:val>
            <c:numRef>
              <c:f>'Слайд 3 группа'!$C$4:$C$87</c:f>
              <c:numCache>
                <c:formatCode>#,##0.000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8.5999999999999993E-2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01568"/>
        <c:axId val="33903360"/>
      </c:lineChart>
      <c:catAx>
        <c:axId val="3389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625" b="0" i="0">
                <a:solidFill>
                  <a:srgbClr val="000000"/>
                </a:solidFill>
                <a:latin typeface="Arial Cyr"/>
                <a:ea typeface="Arial Cyr"/>
              </a:defRPr>
            </a:pPr>
            <a:endParaRPr lang="ru-RU"/>
          </a:p>
        </c:txPr>
        <c:crossAx val="3390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900032"/>
        <c:scaling>
          <c:orientation val="minMax"/>
          <c:max val="1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>
                <a:solidFill>
                  <a:srgbClr val="000000"/>
                </a:solidFill>
                <a:latin typeface="Arial Cyr"/>
                <a:ea typeface="Arial Cyr"/>
              </a:defRPr>
            </a:pPr>
            <a:endParaRPr lang="ru-RU"/>
          </a:p>
        </c:txPr>
        <c:crossAx val="33898496"/>
        <c:crosses val="autoZero"/>
        <c:crossBetween val="between"/>
        <c:majorUnit val="0.1"/>
      </c:valAx>
      <c:catAx>
        <c:axId val="3390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33903360"/>
        <c:crosses val="autoZero"/>
        <c:auto val="1"/>
        <c:lblAlgn val="ctr"/>
        <c:lblOffset val="100"/>
        <c:tickMarkSkip val="1"/>
        <c:noMultiLvlLbl val="0"/>
      </c:catAx>
      <c:valAx>
        <c:axId val="33903360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>
                <a:solidFill>
                  <a:srgbClr val="000000"/>
                </a:solidFill>
                <a:latin typeface="Arial Cyr"/>
                <a:ea typeface="Arial Cyr"/>
              </a:defRPr>
            </a:pPr>
            <a:endParaRPr lang="ru-RU"/>
          </a:p>
        </c:txPr>
        <c:crossAx val="33901568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100" b="0" i="0">
          <a:latin typeface="Arial Cyr"/>
          <a:ea typeface="Arial Cyr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9343363642692566E-2"/>
          <c:y val="3.084832988679409E-2"/>
          <c:w val="0.91381669044494629"/>
          <c:h val="0.86375319957733154"/>
        </c:manualLayout>
      </c:layout>
      <c:bar3DChart>
        <c:barDir val="col"/>
        <c:grouping val="percentStacked"/>
        <c:varyColors val="0"/>
        <c:ser>
          <c:idx val="0"/>
          <c:order val="0"/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'Слайд 3 группа'!$H$4:$H$7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'Слайд 3 группа'!$I$4:$I$7</c:f>
              <c:numCache>
                <c:formatCode>0.000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'Слайд 3 группа'!$H$4:$H$7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'Слайд 3 группа'!$J$4:$J$7</c:f>
              <c:numCache>
                <c:formatCode>0.000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50"/>
        <c:shape val="cylinder"/>
        <c:axId val="33916032"/>
        <c:axId val="33917568"/>
        <c:axId val="0"/>
      </c:bar3DChart>
      <c:catAx>
        <c:axId val="3391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>
                <a:solidFill>
                  <a:srgbClr val="000000"/>
                </a:solidFill>
                <a:latin typeface="Arial Cyr"/>
                <a:ea typeface="Arial Cyr"/>
              </a:defRPr>
            </a:pPr>
            <a:endParaRPr lang="ru-RU"/>
          </a:p>
        </c:txPr>
        <c:crossAx val="3391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91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>
                <a:solidFill>
                  <a:srgbClr val="000000"/>
                </a:solidFill>
                <a:latin typeface="Arial Cyr"/>
                <a:ea typeface="Arial Cyr"/>
              </a:defRPr>
            </a:pPr>
            <a:endParaRPr lang="ru-RU"/>
          </a:p>
        </c:txPr>
        <c:crossAx val="33916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975" b="0" i="0">
          <a:latin typeface="Arial Cyr"/>
          <a:ea typeface="Arial Cyr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249999552965164E-2"/>
          <c:y val="5.4736897349357605E-2"/>
          <c:w val="0.93124997615814209"/>
          <c:h val="0.61894798278808594"/>
        </c:manualLayout>
      </c:layout>
      <c:barChart>
        <c:barDir val="col"/>
        <c:grouping val="clustered"/>
        <c:varyColors val="1"/>
        <c:ser>
          <c:idx val="0"/>
          <c:order val="0"/>
          <c:tx>
            <c:v>Расходы бюджета СРФ, формируемые в рамках программ</c:v>
          </c:tx>
          <c:spPr>
            <a:gradFill rotWithShape="0">
              <a:gsLst>
                <a:gs pos="0">
                  <a:srgbClr val="DFEFFF"/>
                </a:gs>
                <a:gs pos="100000">
                  <a:srgbClr val="99CCFF"/>
                </a:gs>
              </a:gsLst>
              <a:path path="rect">
                <a:fillToRect l="50000" t="50000" r="50000" b="50000"/>
              </a:path>
            </a:gra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29"/>
            <c:invertIfNegative val="0"/>
            <c:bubble3D val="0"/>
          </c:dPt>
          <c:dPt>
            <c:idx val="30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32"/>
            <c:invertIfNegative val="0"/>
            <c:bubble3D val="0"/>
          </c:dPt>
          <c:dPt>
            <c:idx val="33"/>
            <c:invertIfNegative val="0"/>
            <c:bubble3D val="0"/>
          </c:dPt>
          <c:dPt>
            <c:idx val="34"/>
            <c:invertIfNegative val="0"/>
            <c:bubble3D val="0"/>
          </c:dPt>
          <c:dPt>
            <c:idx val="35"/>
            <c:invertIfNegative val="0"/>
            <c:bubble3D val="0"/>
          </c:dPt>
          <c:dPt>
            <c:idx val="36"/>
            <c:invertIfNegative val="0"/>
            <c:bubble3D val="0"/>
          </c:dPt>
          <c:dPt>
            <c:idx val="37"/>
            <c:invertIfNegative val="0"/>
            <c:bubble3D val="0"/>
          </c:dPt>
          <c:dPt>
            <c:idx val="38"/>
            <c:invertIfNegative val="0"/>
            <c:bubble3D val="0"/>
          </c:dPt>
          <c:dPt>
            <c:idx val="39"/>
            <c:invertIfNegative val="0"/>
            <c:bubble3D val="0"/>
          </c:dPt>
          <c:dPt>
            <c:idx val="40"/>
            <c:invertIfNegative val="0"/>
            <c:bubble3D val="0"/>
          </c:dPt>
          <c:dPt>
            <c:idx val="41"/>
            <c:invertIfNegative val="0"/>
            <c:bubble3D val="0"/>
          </c:dPt>
          <c:dPt>
            <c:idx val="42"/>
            <c:invertIfNegative val="0"/>
            <c:bubble3D val="0"/>
          </c:dPt>
          <c:dPt>
            <c:idx val="43"/>
            <c:invertIfNegative val="0"/>
            <c:bubble3D val="0"/>
          </c:dPt>
          <c:dPt>
            <c:idx val="44"/>
            <c:invertIfNegative val="0"/>
            <c:bubble3D val="0"/>
          </c:dPt>
          <c:dPt>
            <c:idx val="4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7"/>
            <c:invertIfNegative val="0"/>
            <c:bubble3D val="0"/>
          </c:dPt>
          <c:dPt>
            <c:idx val="48"/>
            <c:invertIfNegative val="0"/>
            <c:bubble3D val="0"/>
          </c:dPt>
          <c:dPt>
            <c:idx val="49"/>
            <c:invertIfNegative val="0"/>
            <c:bubble3D val="0"/>
          </c:dPt>
          <c:dPt>
            <c:idx val="50"/>
            <c:invertIfNegative val="0"/>
            <c:bubble3D val="0"/>
          </c:dPt>
          <c:dPt>
            <c:idx val="51"/>
            <c:invertIfNegative val="0"/>
            <c:bubble3D val="0"/>
          </c:dPt>
          <c:dPt>
            <c:idx val="52"/>
            <c:invertIfNegative val="0"/>
            <c:bubble3D val="0"/>
          </c:dPt>
          <c:dPt>
            <c:idx val="53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54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55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56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57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58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59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60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61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62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63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64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65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66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67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68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69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70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71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72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73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74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75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76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77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78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79"/>
            <c:invertIfNegative val="0"/>
            <c:bubble3D val="0"/>
          </c:dPt>
          <c:dPt>
            <c:idx val="80"/>
            <c:invertIfNegative val="0"/>
            <c:bubble3D val="0"/>
          </c:dPt>
          <c:dPt>
            <c:idx val="81"/>
            <c:invertIfNegative val="0"/>
            <c:bubble3D val="0"/>
          </c:dPt>
          <c:dPt>
            <c:idx val="82"/>
            <c:invertIfNegative val="0"/>
            <c:bubble3D val="0"/>
          </c:dPt>
          <c:cat>
            <c:strRef>
              <c:f>'Слайд 4 группа'!$A$5:$A$87</c:f>
              <c:strCache>
                <c:ptCount val="83"/>
                <c:pt idx="0">
                  <c:v>Саратовская область</c:v>
                </c:pt>
                <c:pt idx="1">
                  <c:v>Республика Ингушетия</c:v>
                </c:pt>
                <c:pt idx="2">
                  <c:v>Республика Дагестан</c:v>
                </c:pt>
                <c:pt idx="3">
                  <c:v>Чукотский АО</c:v>
                </c:pt>
                <c:pt idx="4">
                  <c:v>Кемеровская область</c:v>
                </c:pt>
                <c:pt idx="5">
                  <c:v>Пермский край</c:v>
                </c:pt>
                <c:pt idx="6">
                  <c:v>Пензенская область</c:v>
                </c:pt>
                <c:pt idx="7">
                  <c:v>Чеченская Республика</c:v>
                </c:pt>
                <c:pt idx="8">
                  <c:v>Белгородская область</c:v>
                </c:pt>
                <c:pt idx="9">
                  <c:v>Ивановская область</c:v>
                </c:pt>
                <c:pt idx="10">
                  <c:v>Республика Северная Осетия</c:v>
                </c:pt>
                <c:pt idx="11">
                  <c:v>Республика Саха (Якутия)</c:v>
                </c:pt>
                <c:pt idx="12">
                  <c:v>Смоленская область</c:v>
                </c:pt>
                <c:pt idx="13">
                  <c:v>Ямало-Ненецкий АО</c:v>
                </c:pt>
                <c:pt idx="14">
                  <c:v>Костромская область</c:v>
                </c:pt>
                <c:pt idx="15">
                  <c:v>Кабардино-Балкарская Респ.</c:v>
                </c:pt>
                <c:pt idx="16">
                  <c:v>Республика Марий Эл</c:v>
                </c:pt>
                <c:pt idx="17">
                  <c:v>Республика Тыва</c:v>
                </c:pt>
                <c:pt idx="18">
                  <c:v>Карачаево-Черкесская Респ.</c:v>
                </c:pt>
                <c:pt idx="19">
                  <c:v>Ставропольский край</c:v>
                </c:pt>
                <c:pt idx="20">
                  <c:v>Республика Калмыкия</c:v>
                </c:pt>
                <c:pt idx="21">
                  <c:v>Республика Адыгея</c:v>
                </c:pt>
                <c:pt idx="22">
                  <c:v>Еврейская АО</c:v>
                </c:pt>
                <c:pt idx="23">
                  <c:v>Курганская область</c:v>
                </c:pt>
                <c:pt idx="24">
                  <c:v>Республика Алтай</c:v>
                </c:pt>
                <c:pt idx="25">
                  <c:v>Псковская область</c:v>
                </c:pt>
                <c:pt idx="26">
                  <c:v>Калужская область</c:v>
                </c:pt>
                <c:pt idx="27">
                  <c:v>Новгородская область</c:v>
                </c:pt>
                <c:pt idx="28">
                  <c:v>Владимирская область</c:v>
                </c:pt>
                <c:pt idx="29">
                  <c:v>Оренбургская область</c:v>
                </c:pt>
                <c:pt idx="30">
                  <c:v>Томская область</c:v>
                </c:pt>
                <c:pt idx="31">
                  <c:v>Орловская область</c:v>
                </c:pt>
                <c:pt idx="32">
                  <c:v>Ульяновская область</c:v>
                </c:pt>
                <c:pt idx="33">
                  <c:v>Ненецкий автономный округ</c:v>
                </c:pt>
                <c:pt idx="34">
                  <c:v>Приморский край</c:v>
                </c:pt>
                <c:pt idx="35">
                  <c:v>Брянская область</c:v>
                </c:pt>
                <c:pt idx="36">
                  <c:v>Удмуртская Республика</c:v>
                </c:pt>
                <c:pt idx="37">
                  <c:v>Ярославская область</c:v>
                </c:pt>
                <c:pt idx="38">
                  <c:v>Забайкальский край</c:v>
                </c:pt>
                <c:pt idx="39">
                  <c:v>Омская область</c:v>
                </c:pt>
                <c:pt idx="40">
                  <c:v>Курская область</c:v>
                </c:pt>
                <c:pt idx="41">
                  <c:v>Республика Бурятия</c:v>
                </c:pt>
                <c:pt idx="42">
                  <c:v>Ростовская область</c:v>
                </c:pt>
                <c:pt idx="43">
                  <c:v>Астраханская область</c:v>
                </c:pt>
                <c:pt idx="44">
                  <c:v>Мурманская область</c:v>
                </c:pt>
                <c:pt idx="45">
                  <c:v>Алтайский край</c:v>
                </c:pt>
                <c:pt idx="46">
                  <c:v>Новосибирская область</c:v>
                </c:pt>
                <c:pt idx="47">
                  <c:v>Кировская область</c:v>
                </c:pt>
                <c:pt idx="48">
                  <c:v>Красноярский край</c:v>
                </c:pt>
                <c:pt idx="49">
                  <c:v>Магаданская область</c:v>
                </c:pt>
                <c:pt idx="50">
                  <c:v>Рязанская область</c:v>
                </c:pt>
                <c:pt idx="51">
                  <c:v>Вологодская область</c:v>
                </c:pt>
                <c:pt idx="52">
                  <c:v>Калининградская область</c:v>
                </c:pt>
                <c:pt idx="53">
                  <c:v>Волгоградская область</c:v>
                </c:pt>
                <c:pt idx="54">
                  <c:v>Республика Коми</c:v>
                </c:pt>
                <c:pt idx="55">
                  <c:v>Липецкая область</c:v>
                </c:pt>
                <c:pt idx="56">
                  <c:v>Тамбовская область</c:v>
                </c:pt>
                <c:pt idx="57">
                  <c:v>Республика Хакасия</c:v>
                </c:pt>
                <c:pt idx="58">
                  <c:v>Краснодарский край</c:v>
                </c:pt>
                <c:pt idx="59">
                  <c:v>Иркутская область</c:v>
                </c:pt>
                <c:pt idx="60">
                  <c:v>Московская область</c:v>
                </c:pt>
                <c:pt idx="61">
                  <c:v>Чувашская Республика</c:v>
                </c:pt>
                <c:pt idx="62">
                  <c:v>Камчатский край</c:v>
                </c:pt>
                <c:pt idx="63">
                  <c:v>Республика Карелия</c:v>
                </c:pt>
                <c:pt idx="64">
                  <c:v>Тверская область</c:v>
                </c:pt>
                <c:pt idx="65">
                  <c:v>Ленинградская область</c:v>
                </c:pt>
                <c:pt idx="66">
                  <c:v>Тульская область</c:v>
                </c:pt>
                <c:pt idx="67">
                  <c:v>Свердловская область</c:v>
                </c:pt>
                <c:pt idx="68">
                  <c:v>Нижегородская область</c:v>
                </c:pt>
                <c:pt idx="69">
                  <c:v>Архангельская область</c:v>
                </c:pt>
                <c:pt idx="70">
                  <c:v>Самарская область</c:v>
                </c:pt>
                <c:pt idx="71">
                  <c:v>Ханты-Мансийский АО</c:v>
                </c:pt>
                <c:pt idx="72">
                  <c:v>Республика Башкортостан</c:v>
                </c:pt>
                <c:pt idx="73">
                  <c:v>Республика Татарстан</c:v>
                </c:pt>
                <c:pt idx="74">
                  <c:v>Воронежская область</c:v>
                </c:pt>
                <c:pt idx="75">
                  <c:v>Амурская область</c:v>
                </c:pt>
                <c:pt idx="76">
                  <c:v>Челябинская область</c:v>
                </c:pt>
                <c:pt idx="77">
                  <c:v>Тюменская область</c:v>
                </c:pt>
                <c:pt idx="78">
                  <c:v>Сахалинская область</c:v>
                </c:pt>
                <c:pt idx="79">
                  <c:v>Республика Мордовия</c:v>
                </c:pt>
                <c:pt idx="80">
                  <c:v>Хабаровский край</c:v>
                </c:pt>
                <c:pt idx="81">
                  <c:v>г.Москва</c:v>
                </c:pt>
                <c:pt idx="82">
                  <c:v>г.Санкт-Петербург</c:v>
                </c:pt>
              </c:strCache>
            </c:strRef>
          </c:cat>
          <c:val>
            <c:numRef>
              <c:f>'Слайд 4 группа'!$B$5:$B$87</c:f>
              <c:numCache>
                <c:formatCode>#,##0.000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4011008"/>
        <c:axId val="34012544"/>
      </c:barChart>
      <c:catAx>
        <c:axId val="3401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700" b="0" i="0">
                <a:solidFill>
                  <a:srgbClr val="000000"/>
                </a:solidFill>
                <a:latin typeface="Arial Cyr"/>
                <a:ea typeface="Arial Cyr"/>
              </a:defRPr>
            </a:pPr>
            <a:endParaRPr lang="ru-RU"/>
          </a:p>
        </c:txPr>
        <c:crossAx val="3401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1254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solidFill>
                  <a:srgbClr val="000000"/>
                </a:solidFill>
                <a:latin typeface="Arial Cyr"/>
                <a:ea typeface="Arial Cyr"/>
              </a:defRPr>
            </a:pPr>
            <a:endParaRPr lang="ru-RU"/>
          </a:p>
        </c:txPr>
        <c:crossAx val="3401100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200" b="0" i="0">
          <a:latin typeface="Arial Cyr"/>
          <a:ea typeface="Arial Cyr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249999552965164E-2"/>
          <c:y val="5.4736897349357605E-2"/>
          <c:w val="0.93124997615814209"/>
          <c:h val="0.61894798278808594"/>
        </c:manualLayout>
      </c:layout>
      <c:barChart>
        <c:barDir val="col"/>
        <c:grouping val="clustered"/>
        <c:varyColors val="1"/>
        <c:ser>
          <c:idx val="0"/>
          <c:order val="0"/>
          <c:tx>
            <c:v>Расходы бюджета СРФ, формируемые в рамках программ</c:v>
          </c:tx>
          <c:spPr>
            <a:gradFill rotWithShape="0">
              <a:gsLst>
                <a:gs pos="0">
                  <a:srgbClr val="DFEFFF"/>
                </a:gs>
                <a:gs pos="100000">
                  <a:srgbClr val="99CCFF"/>
                </a:gs>
              </a:gsLst>
              <a:path path="rect">
                <a:fillToRect l="50000" t="50000" r="50000" b="50000"/>
              </a:path>
            </a:gra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24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25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26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27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28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29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30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31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32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33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34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35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36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37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38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39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40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41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42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43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44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45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46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47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48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49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50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51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52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53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54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55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56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57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58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59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60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61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62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63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64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65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66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67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68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69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70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71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72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73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74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75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76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77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78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79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80"/>
            <c:invertIfNegative val="0"/>
            <c:bubble3D val="0"/>
          </c:dPt>
          <c:dPt>
            <c:idx val="81"/>
            <c:invertIfNegative val="0"/>
            <c:bubble3D val="0"/>
          </c:dPt>
          <c:dPt>
            <c:idx val="82"/>
            <c:invertIfNegative val="0"/>
            <c:bubble3D val="0"/>
          </c:dPt>
          <c:cat>
            <c:strRef>
              <c:f>'Слайд 4 группа'!$A$5:$A$87</c:f>
              <c:strCache>
                <c:ptCount val="83"/>
                <c:pt idx="0">
                  <c:v>Саратовская область</c:v>
                </c:pt>
                <c:pt idx="1">
                  <c:v>Республика Ингушетия</c:v>
                </c:pt>
                <c:pt idx="2">
                  <c:v>Республика Дагестан</c:v>
                </c:pt>
                <c:pt idx="3">
                  <c:v>Чукотский АО</c:v>
                </c:pt>
                <c:pt idx="4">
                  <c:v>Кемеровская область</c:v>
                </c:pt>
                <c:pt idx="5">
                  <c:v>Пермский край</c:v>
                </c:pt>
                <c:pt idx="6">
                  <c:v>Пензенская область</c:v>
                </c:pt>
                <c:pt idx="7">
                  <c:v>Чеченская Республика</c:v>
                </c:pt>
                <c:pt idx="8">
                  <c:v>Белгородская область</c:v>
                </c:pt>
                <c:pt idx="9">
                  <c:v>Ивановская область</c:v>
                </c:pt>
                <c:pt idx="10">
                  <c:v>Республика Северная Осетия</c:v>
                </c:pt>
                <c:pt idx="11">
                  <c:v>Республика Саха (Якутия)</c:v>
                </c:pt>
                <c:pt idx="12">
                  <c:v>Смоленская область</c:v>
                </c:pt>
                <c:pt idx="13">
                  <c:v>Ямало-Ненецкий АО</c:v>
                </c:pt>
                <c:pt idx="14">
                  <c:v>Костромская область</c:v>
                </c:pt>
                <c:pt idx="15">
                  <c:v>Кабардино-Балкарская Респ.</c:v>
                </c:pt>
                <c:pt idx="16">
                  <c:v>Республика Марий Эл</c:v>
                </c:pt>
                <c:pt idx="17">
                  <c:v>Республика Тыва</c:v>
                </c:pt>
                <c:pt idx="18">
                  <c:v>Карачаево-Черкесская Респ.</c:v>
                </c:pt>
                <c:pt idx="19">
                  <c:v>Ставропольский край</c:v>
                </c:pt>
                <c:pt idx="20">
                  <c:v>Республика Калмыкия</c:v>
                </c:pt>
                <c:pt idx="21">
                  <c:v>Республика Адыгея</c:v>
                </c:pt>
                <c:pt idx="22">
                  <c:v>Еврейская АО</c:v>
                </c:pt>
                <c:pt idx="23">
                  <c:v>Курганская область</c:v>
                </c:pt>
                <c:pt idx="24">
                  <c:v>Республика Алтай</c:v>
                </c:pt>
                <c:pt idx="25">
                  <c:v>Псковская область</c:v>
                </c:pt>
                <c:pt idx="26">
                  <c:v>Калужская область</c:v>
                </c:pt>
                <c:pt idx="27">
                  <c:v>Новгородская область</c:v>
                </c:pt>
                <c:pt idx="28">
                  <c:v>Владимирская область</c:v>
                </c:pt>
                <c:pt idx="29">
                  <c:v>Оренбургская область</c:v>
                </c:pt>
                <c:pt idx="30">
                  <c:v>Томская область</c:v>
                </c:pt>
                <c:pt idx="31">
                  <c:v>Орловская область</c:v>
                </c:pt>
                <c:pt idx="32">
                  <c:v>Ульяновская область</c:v>
                </c:pt>
                <c:pt idx="33">
                  <c:v>Ненецкий автономный округ</c:v>
                </c:pt>
                <c:pt idx="34">
                  <c:v>Приморский край</c:v>
                </c:pt>
                <c:pt idx="35">
                  <c:v>Брянская область</c:v>
                </c:pt>
                <c:pt idx="36">
                  <c:v>Удмуртская Республика</c:v>
                </c:pt>
                <c:pt idx="37">
                  <c:v>Ярославская область</c:v>
                </c:pt>
                <c:pt idx="38">
                  <c:v>Забайкальский край</c:v>
                </c:pt>
                <c:pt idx="39">
                  <c:v>Омская область</c:v>
                </c:pt>
                <c:pt idx="40">
                  <c:v>Курская область</c:v>
                </c:pt>
                <c:pt idx="41">
                  <c:v>Республика Бурятия</c:v>
                </c:pt>
                <c:pt idx="42">
                  <c:v>Ростовская область</c:v>
                </c:pt>
                <c:pt idx="43">
                  <c:v>Астраханская область</c:v>
                </c:pt>
                <c:pt idx="44">
                  <c:v>Мурманская область</c:v>
                </c:pt>
                <c:pt idx="45">
                  <c:v>Алтайский край</c:v>
                </c:pt>
                <c:pt idx="46">
                  <c:v>Новосибирская область</c:v>
                </c:pt>
                <c:pt idx="47">
                  <c:v>Кировская область</c:v>
                </c:pt>
                <c:pt idx="48">
                  <c:v>Красноярский край</c:v>
                </c:pt>
                <c:pt idx="49">
                  <c:v>Магаданская область</c:v>
                </c:pt>
                <c:pt idx="50">
                  <c:v>Рязанская область</c:v>
                </c:pt>
                <c:pt idx="51">
                  <c:v>Вологодская область</c:v>
                </c:pt>
                <c:pt idx="52">
                  <c:v>Калининградская область</c:v>
                </c:pt>
                <c:pt idx="53">
                  <c:v>Волгоградская область</c:v>
                </c:pt>
                <c:pt idx="54">
                  <c:v>Республика Коми</c:v>
                </c:pt>
                <c:pt idx="55">
                  <c:v>Липецкая область</c:v>
                </c:pt>
                <c:pt idx="56">
                  <c:v>Тамбовская область</c:v>
                </c:pt>
                <c:pt idx="57">
                  <c:v>Республика Хакасия</c:v>
                </c:pt>
                <c:pt idx="58">
                  <c:v>Краснодарский край</c:v>
                </c:pt>
                <c:pt idx="59">
                  <c:v>Иркутская область</c:v>
                </c:pt>
                <c:pt idx="60">
                  <c:v>Московская область</c:v>
                </c:pt>
                <c:pt idx="61">
                  <c:v>Чувашская Республика</c:v>
                </c:pt>
                <c:pt idx="62">
                  <c:v>Камчатский край</c:v>
                </c:pt>
                <c:pt idx="63">
                  <c:v>Республика Карелия</c:v>
                </c:pt>
                <c:pt idx="64">
                  <c:v>Тверская область</c:v>
                </c:pt>
                <c:pt idx="65">
                  <c:v>Ленинградская область</c:v>
                </c:pt>
                <c:pt idx="66">
                  <c:v>Тульская область</c:v>
                </c:pt>
                <c:pt idx="67">
                  <c:v>Свердловская область</c:v>
                </c:pt>
                <c:pt idx="68">
                  <c:v>Нижегородская область</c:v>
                </c:pt>
                <c:pt idx="69">
                  <c:v>Архангельская область</c:v>
                </c:pt>
                <c:pt idx="70">
                  <c:v>Самарская область</c:v>
                </c:pt>
                <c:pt idx="71">
                  <c:v>Ханты-Мансийский АО</c:v>
                </c:pt>
                <c:pt idx="72">
                  <c:v>Республика Башкортостан</c:v>
                </c:pt>
                <c:pt idx="73">
                  <c:v>Республика Татарстан</c:v>
                </c:pt>
                <c:pt idx="74">
                  <c:v>Воронежская область</c:v>
                </c:pt>
                <c:pt idx="75">
                  <c:v>Амурская область</c:v>
                </c:pt>
                <c:pt idx="76">
                  <c:v>Челябинская область</c:v>
                </c:pt>
                <c:pt idx="77">
                  <c:v>Тюменская область</c:v>
                </c:pt>
                <c:pt idx="78">
                  <c:v>Сахалинская область</c:v>
                </c:pt>
                <c:pt idx="79">
                  <c:v>Республика Мордовия</c:v>
                </c:pt>
                <c:pt idx="80">
                  <c:v>Хабаровский край</c:v>
                </c:pt>
                <c:pt idx="81">
                  <c:v>г.Москва</c:v>
                </c:pt>
                <c:pt idx="82">
                  <c:v>г.Санкт-Петербург</c:v>
                </c:pt>
              </c:strCache>
            </c:strRef>
          </c:cat>
          <c:val>
            <c:numRef>
              <c:f>'Слайд 4 группа'!$B$5:$B$87</c:f>
              <c:numCache>
                <c:formatCode>#,##0.000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4192000"/>
        <c:axId val="34193792"/>
      </c:barChart>
      <c:catAx>
        <c:axId val="3419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700" b="0" i="0">
                <a:solidFill>
                  <a:srgbClr val="000000"/>
                </a:solidFill>
                <a:latin typeface="Arial Cyr"/>
                <a:ea typeface="Arial Cyr"/>
              </a:defRPr>
            </a:pPr>
            <a:endParaRPr lang="ru-RU"/>
          </a:p>
        </c:txPr>
        <c:crossAx val="3419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93792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solidFill>
                  <a:srgbClr val="000000"/>
                </a:solidFill>
                <a:latin typeface="Arial Cyr"/>
                <a:ea typeface="Arial Cyr"/>
              </a:defRPr>
            </a:pPr>
            <a:endParaRPr lang="ru-RU"/>
          </a:p>
        </c:txPr>
        <c:crossAx val="3419200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200" b="0" i="0">
          <a:latin typeface="Arial Cyr"/>
          <a:ea typeface="Arial Cyr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86081022024155E-2"/>
          <c:y val="5.4621849209070206E-2"/>
          <c:w val="0.93133693933486938"/>
          <c:h val="0.63235294818878174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DFEFFF"/>
                </a:gs>
                <a:gs pos="100000">
                  <a:srgbClr val="99CCFF"/>
                </a:gs>
              </a:gsLst>
              <a:path path="rect">
                <a:fillToRect l="50000" t="50000" r="50000" b="50000"/>
              </a:path>
            </a:gra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gradFill rotWithShape="0">
                <a:gsLst>
                  <a:gs pos="0">
                    <a:srgbClr val="FFAFA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91C8AD"/>
                  </a:gs>
                  <a:gs pos="100000">
                    <a:srgbClr val="339966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29"/>
            <c:invertIfNegative val="0"/>
            <c:bubble3D val="0"/>
          </c:dPt>
          <c:dPt>
            <c:idx val="30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32"/>
            <c:invertIfNegative val="0"/>
            <c:bubble3D val="0"/>
          </c:dPt>
          <c:dPt>
            <c:idx val="33"/>
            <c:invertIfNegative val="0"/>
            <c:bubble3D val="0"/>
          </c:dPt>
          <c:dPt>
            <c:idx val="34"/>
            <c:invertIfNegative val="0"/>
            <c:bubble3D val="0"/>
          </c:dPt>
          <c:dPt>
            <c:idx val="35"/>
            <c:invertIfNegative val="0"/>
            <c:bubble3D val="0"/>
          </c:dPt>
          <c:dPt>
            <c:idx val="36"/>
            <c:invertIfNegative val="0"/>
            <c:bubble3D val="0"/>
          </c:dPt>
          <c:dPt>
            <c:idx val="37"/>
            <c:invertIfNegative val="0"/>
            <c:bubble3D val="0"/>
          </c:dPt>
          <c:dPt>
            <c:idx val="38"/>
            <c:invertIfNegative val="0"/>
            <c:bubble3D val="0"/>
          </c:dPt>
          <c:dPt>
            <c:idx val="39"/>
            <c:invertIfNegative val="0"/>
            <c:bubble3D val="0"/>
          </c:dPt>
          <c:dPt>
            <c:idx val="40"/>
            <c:invertIfNegative val="0"/>
            <c:bubble3D val="0"/>
          </c:dPt>
          <c:dPt>
            <c:idx val="41"/>
            <c:invertIfNegative val="0"/>
            <c:bubble3D val="0"/>
          </c:dPt>
          <c:dPt>
            <c:idx val="42"/>
            <c:invertIfNegative val="0"/>
            <c:bubble3D val="0"/>
          </c:dPt>
          <c:dPt>
            <c:idx val="43"/>
            <c:invertIfNegative val="0"/>
            <c:bubble3D val="0"/>
          </c:dPt>
          <c:dPt>
            <c:idx val="44"/>
            <c:invertIfNegative val="0"/>
            <c:bubble3D val="0"/>
          </c:dPt>
          <c:dPt>
            <c:idx val="4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7"/>
            <c:invertIfNegative val="0"/>
            <c:bubble3D val="0"/>
          </c:dPt>
          <c:dPt>
            <c:idx val="48"/>
            <c:invertIfNegative val="0"/>
            <c:bubble3D val="0"/>
          </c:dPt>
          <c:dPt>
            <c:idx val="49"/>
            <c:invertIfNegative val="0"/>
            <c:bubble3D val="0"/>
          </c:dPt>
          <c:dPt>
            <c:idx val="50"/>
            <c:invertIfNegative val="0"/>
            <c:bubble3D val="0"/>
          </c:dPt>
          <c:dPt>
            <c:idx val="51"/>
            <c:invertIfNegative val="0"/>
            <c:bubble3D val="0"/>
          </c:dPt>
          <c:dPt>
            <c:idx val="52"/>
            <c:invertIfNegative val="0"/>
            <c:bubble3D val="0"/>
          </c:dPt>
          <c:dPt>
            <c:idx val="53"/>
            <c:invertIfNegative val="0"/>
            <c:bubble3D val="0"/>
          </c:dPt>
          <c:dPt>
            <c:idx val="54"/>
            <c:invertIfNegative val="0"/>
            <c:bubble3D val="0"/>
          </c:dPt>
          <c:dPt>
            <c:idx val="55"/>
            <c:invertIfNegative val="0"/>
            <c:bubble3D val="0"/>
          </c:dPt>
          <c:dPt>
            <c:idx val="56"/>
            <c:invertIfNegative val="0"/>
            <c:bubble3D val="0"/>
          </c:dPt>
          <c:dPt>
            <c:idx val="57"/>
            <c:invertIfNegative val="0"/>
            <c:bubble3D val="0"/>
          </c:dPt>
          <c:dPt>
            <c:idx val="58"/>
            <c:invertIfNegative val="0"/>
            <c:bubble3D val="0"/>
          </c:dPt>
          <c:dPt>
            <c:idx val="59"/>
            <c:invertIfNegative val="0"/>
            <c:bubble3D val="0"/>
          </c:dPt>
          <c:dPt>
            <c:idx val="60"/>
            <c:invertIfNegative val="0"/>
            <c:bubble3D val="0"/>
          </c:dPt>
          <c:dPt>
            <c:idx val="61"/>
            <c:invertIfNegative val="0"/>
            <c:bubble3D val="0"/>
          </c:dPt>
          <c:dPt>
            <c:idx val="62"/>
            <c:invertIfNegative val="0"/>
            <c:bubble3D val="0"/>
          </c:dPt>
          <c:dPt>
            <c:idx val="63"/>
            <c:invertIfNegative val="0"/>
            <c:bubble3D val="0"/>
          </c:dPt>
          <c:dPt>
            <c:idx val="64"/>
            <c:invertIfNegative val="0"/>
            <c:bubble3D val="0"/>
          </c:dPt>
          <c:dPt>
            <c:idx val="65"/>
            <c:invertIfNegative val="0"/>
            <c:bubble3D val="0"/>
          </c:dPt>
          <c:dPt>
            <c:idx val="66"/>
            <c:invertIfNegative val="0"/>
            <c:bubble3D val="0"/>
          </c:dPt>
          <c:dPt>
            <c:idx val="67"/>
            <c:invertIfNegative val="0"/>
            <c:bubble3D val="0"/>
          </c:dPt>
          <c:dPt>
            <c:idx val="68"/>
            <c:invertIfNegative val="0"/>
            <c:bubble3D val="0"/>
          </c:dPt>
          <c:dPt>
            <c:idx val="69"/>
            <c:invertIfNegative val="0"/>
            <c:bubble3D val="0"/>
          </c:dPt>
          <c:dPt>
            <c:idx val="70"/>
            <c:invertIfNegative val="0"/>
            <c:bubble3D val="0"/>
          </c:dPt>
          <c:dPt>
            <c:idx val="71"/>
            <c:invertIfNegative val="0"/>
            <c:bubble3D val="0"/>
          </c:dPt>
          <c:dPt>
            <c:idx val="72"/>
            <c:invertIfNegative val="0"/>
            <c:bubble3D val="0"/>
          </c:dPt>
          <c:dPt>
            <c:idx val="73"/>
            <c:invertIfNegative val="0"/>
            <c:bubble3D val="0"/>
          </c:dPt>
          <c:dPt>
            <c:idx val="74"/>
            <c:invertIfNegative val="0"/>
            <c:bubble3D val="0"/>
          </c:dPt>
          <c:dPt>
            <c:idx val="75"/>
            <c:invertIfNegative val="0"/>
            <c:bubble3D val="0"/>
          </c:dPt>
          <c:dPt>
            <c:idx val="76"/>
            <c:invertIfNegative val="0"/>
            <c:bubble3D val="0"/>
          </c:dPt>
          <c:dPt>
            <c:idx val="77"/>
            <c:invertIfNegative val="0"/>
            <c:bubble3D val="0"/>
          </c:dPt>
          <c:dPt>
            <c:idx val="78"/>
            <c:invertIfNegative val="0"/>
            <c:bubble3D val="0"/>
          </c:dPt>
          <c:dPt>
            <c:idx val="79"/>
            <c:invertIfNegative val="0"/>
            <c:bubble3D val="0"/>
          </c:dPt>
          <c:dPt>
            <c:idx val="80"/>
            <c:invertIfNegative val="0"/>
            <c:bubble3D val="0"/>
          </c:dPt>
          <c:dPt>
            <c:idx val="81"/>
            <c:invertIfNegative val="0"/>
            <c:bubble3D val="0"/>
          </c:dPt>
          <c:dPt>
            <c:idx val="82"/>
            <c:invertIfNegative val="0"/>
            <c:bubble3D val="0"/>
          </c:dPt>
          <c:dPt>
            <c:idx val="83"/>
            <c:invertIfNegative val="0"/>
            <c:bubble3D val="0"/>
          </c:dPt>
          <c:cat>
            <c:strRef>
              <c:f>'Слайд 4 группа'!$E$5:$E$88</c:f>
              <c:strCache>
                <c:ptCount val="84"/>
                <c:pt idx="0">
                  <c:v>#ССЫЛКА!</c:v>
                </c:pt>
                <c:pt idx="1">
                  <c:v>#ССЫЛКА!</c:v>
                </c:pt>
                <c:pt idx="2">
                  <c:v>#ССЫЛКА!</c:v>
                </c:pt>
                <c:pt idx="3">
                  <c:v>#ССЫЛКА!</c:v>
                </c:pt>
                <c:pt idx="4">
                  <c:v>#ССЫЛКА!</c:v>
                </c:pt>
                <c:pt idx="5">
                  <c:v>#ССЫЛКА!</c:v>
                </c:pt>
                <c:pt idx="6">
                  <c:v>#ССЫЛКА!</c:v>
                </c:pt>
                <c:pt idx="7">
                  <c:v>#ССЫЛКА!</c:v>
                </c:pt>
                <c:pt idx="8">
                  <c:v>#ССЫЛКА!</c:v>
                </c:pt>
                <c:pt idx="9">
                  <c:v>#ССЫЛКА!</c:v>
                </c:pt>
                <c:pt idx="10">
                  <c:v>#ССЫЛКА!</c:v>
                </c:pt>
                <c:pt idx="11">
                  <c:v>#ССЫЛКА!</c:v>
                </c:pt>
                <c:pt idx="12">
                  <c:v>#ССЫЛКА!</c:v>
                </c:pt>
                <c:pt idx="13">
                  <c:v>#ССЫЛКА!</c:v>
                </c:pt>
                <c:pt idx="14">
                  <c:v>#ССЫЛКА!</c:v>
                </c:pt>
                <c:pt idx="15">
                  <c:v>#ССЫЛКА!</c:v>
                </c:pt>
                <c:pt idx="16">
                  <c:v>#ССЫЛКА!</c:v>
                </c:pt>
                <c:pt idx="17">
                  <c:v>#ССЫЛКА!</c:v>
                </c:pt>
                <c:pt idx="18">
                  <c:v>#ССЫЛКА!</c:v>
                </c:pt>
                <c:pt idx="19">
                  <c:v>#ССЫЛКА!</c:v>
                </c:pt>
                <c:pt idx="20">
                  <c:v>Российская Федерация </c:v>
                </c:pt>
                <c:pt idx="21">
                  <c:v>#ССЫЛКА!</c:v>
                </c:pt>
                <c:pt idx="22">
                  <c:v>#ССЫЛКА!</c:v>
                </c:pt>
                <c:pt idx="23">
                  <c:v>#ССЫЛКА!</c:v>
                </c:pt>
                <c:pt idx="24">
                  <c:v>#ССЫЛКА!</c:v>
                </c:pt>
                <c:pt idx="25">
                  <c:v>#ССЫЛКА!</c:v>
                </c:pt>
                <c:pt idx="26">
                  <c:v>#ССЫЛКА!</c:v>
                </c:pt>
                <c:pt idx="27">
                  <c:v>#ССЫЛКА!</c:v>
                </c:pt>
                <c:pt idx="28">
                  <c:v>#ССЫЛКА!</c:v>
                </c:pt>
                <c:pt idx="29">
                  <c:v>#ССЫЛКА!</c:v>
                </c:pt>
                <c:pt idx="30">
                  <c:v>#ССЫЛКА!</c:v>
                </c:pt>
                <c:pt idx="31">
                  <c:v>#ССЫЛКА!</c:v>
                </c:pt>
                <c:pt idx="32">
                  <c:v>#ССЫЛКА!</c:v>
                </c:pt>
                <c:pt idx="33">
                  <c:v>#ССЫЛКА!</c:v>
                </c:pt>
                <c:pt idx="34">
                  <c:v>#ССЫЛКА!</c:v>
                </c:pt>
                <c:pt idx="35">
                  <c:v>#ССЫЛКА!</c:v>
                </c:pt>
                <c:pt idx="36">
                  <c:v>#ССЫЛКА!</c:v>
                </c:pt>
                <c:pt idx="37">
                  <c:v>#ССЫЛКА!</c:v>
                </c:pt>
                <c:pt idx="38">
                  <c:v>#ССЫЛКА!</c:v>
                </c:pt>
                <c:pt idx="39">
                  <c:v>#ССЫЛКА!</c:v>
                </c:pt>
                <c:pt idx="40">
                  <c:v>#ССЫЛКА!</c:v>
                </c:pt>
                <c:pt idx="41">
                  <c:v>#ССЫЛКА!</c:v>
                </c:pt>
                <c:pt idx="42">
                  <c:v>#ССЫЛКА!</c:v>
                </c:pt>
                <c:pt idx="43">
                  <c:v>#ССЫЛКА!</c:v>
                </c:pt>
                <c:pt idx="44">
                  <c:v>#ССЫЛКА!</c:v>
                </c:pt>
                <c:pt idx="45">
                  <c:v>#ССЫЛКА!</c:v>
                </c:pt>
                <c:pt idx="46">
                  <c:v>#ССЫЛКА!</c:v>
                </c:pt>
                <c:pt idx="47">
                  <c:v>#ССЫЛКА!</c:v>
                </c:pt>
                <c:pt idx="48">
                  <c:v>#ССЫЛКА!</c:v>
                </c:pt>
                <c:pt idx="49">
                  <c:v>#ССЫЛКА!</c:v>
                </c:pt>
                <c:pt idx="50">
                  <c:v>#ССЫЛКА!</c:v>
                </c:pt>
                <c:pt idx="51">
                  <c:v>#ССЫЛКА!</c:v>
                </c:pt>
                <c:pt idx="52">
                  <c:v>#ССЫЛКА!</c:v>
                </c:pt>
                <c:pt idx="53">
                  <c:v>#ССЫЛКА!</c:v>
                </c:pt>
                <c:pt idx="54">
                  <c:v>#ССЫЛКА!</c:v>
                </c:pt>
                <c:pt idx="55">
                  <c:v>#ССЫЛКА!</c:v>
                </c:pt>
                <c:pt idx="56">
                  <c:v>#ССЫЛКА!</c:v>
                </c:pt>
                <c:pt idx="57">
                  <c:v>#ССЫЛКА!</c:v>
                </c:pt>
                <c:pt idx="58">
                  <c:v>#ССЫЛКА!</c:v>
                </c:pt>
                <c:pt idx="59">
                  <c:v>#ССЫЛКА!</c:v>
                </c:pt>
                <c:pt idx="60">
                  <c:v>#ССЫЛКА!</c:v>
                </c:pt>
                <c:pt idx="61">
                  <c:v>#ССЫЛКА!</c:v>
                </c:pt>
                <c:pt idx="62">
                  <c:v>#ССЫЛКА!</c:v>
                </c:pt>
                <c:pt idx="63">
                  <c:v>#ССЫЛКА!</c:v>
                </c:pt>
                <c:pt idx="64">
                  <c:v>#ССЫЛКА!</c:v>
                </c:pt>
                <c:pt idx="65">
                  <c:v>#ССЫЛКА!</c:v>
                </c:pt>
                <c:pt idx="66">
                  <c:v>#ССЫЛКА!</c:v>
                </c:pt>
                <c:pt idx="67">
                  <c:v>#ССЫЛКА!</c:v>
                </c:pt>
                <c:pt idx="68">
                  <c:v>#ССЫЛКА!</c:v>
                </c:pt>
                <c:pt idx="69">
                  <c:v>#ССЫЛКА!</c:v>
                </c:pt>
                <c:pt idx="70">
                  <c:v>#ССЫЛКА!</c:v>
                </c:pt>
                <c:pt idx="71">
                  <c:v>#ССЫЛКА!</c:v>
                </c:pt>
                <c:pt idx="72">
                  <c:v>#ССЫЛКА!</c:v>
                </c:pt>
                <c:pt idx="73">
                  <c:v>#ССЫЛКА!</c:v>
                </c:pt>
                <c:pt idx="74">
                  <c:v>#ССЫЛКА!</c:v>
                </c:pt>
                <c:pt idx="75">
                  <c:v>#ССЫЛКА!</c:v>
                </c:pt>
                <c:pt idx="76">
                  <c:v>#ССЫЛКА!</c:v>
                </c:pt>
                <c:pt idx="77">
                  <c:v>#ССЫЛКА!</c:v>
                </c:pt>
                <c:pt idx="78">
                  <c:v>#ССЫЛКА!</c:v>
                </c:pt>
                <c:pt idx="79">
                  <c:v>#ССЫЛКА!</c:v>
                </c:pt>
                <c:pt idx="80">
                  <c:v>#ССЫЛКА!</c:v>
                </c:pt>
                <c:pt idx="81">
                  <c:v>#ССЫЛКА!</c:v>
                </c:pt>
                <c:pt idx="82">
                  <c:v>#ССЫЛКА!</c:v>
                </c:pt>
                <c:pt idx="83">
                  <c:v>#ССЫЛКА!</c:v>
                </c:pt>
              </c:strCache>
            </c:strRef>
          </c:cat>
          <c:val>
            <c:numRef>
              <c:f>'Слайд 4 группа'!$F$5:$F$88</c:f>
              <c:numCache>
                <c:formatCode>#,##0.000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3.21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4214656"/>
        <c:axId val="34216192"/>
      </c:barChart>
      <c:catAx>
        <c:axId val="3421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700" b="0" i="0">
                <a:solidFill>
                  <a:srgbClr val="000000"/>
                </a:solidFill>
                <a:latin typeface="Arial Cyr"/>
                <a:ea typeface="Arial Cyr"/>
              </a:defRPr>
            </a:pPr>
            <a:endParaRPr lang="ru-RU"/>
          </a:p>
        </c:txPr>
        <c:crossAx val="3421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619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solidFill>
                  <a:srgbClr val="000000"/>
                </a:solidFill>
                <a:latin typeface="Arial Cyr"/>
                <a:ea typeface="Arial Cyr"/>
              </a:defRPr>
            </a:pPr>
            <a:endParaRPr lang="ru-RU"/>
          </a:p>
        </c:txPr>
        <c:crossAx val="3421465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200" b="0" i="0">
          <a:latin typeface="Arial Cyr"/>
          <a:ea typeface="Arial Cyr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DFEFFF"/>
                  </a:gs>
                  <a:gs pos="100000">
                    <a:srgbClr val="99CCFF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DFEFFF"/>
                  </a:gs>
                  <a:gs pos="100000">
                    <a:srgbClr val="99CCFF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DFEFFF"/>
                  </a:gs>
                  <a:gs pos="100000">
                    <a:srgbClr val="99CCFF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DFEFFF"/>
                  </a:gs>
                  <a:gs pos="100000">
                    <a:srgbClr val="99CCFF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DFEFFF"/>
                  </a:gs>
                  <a:gs pos="100000">
                    <a:srgbClr val="99CCFF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cat>
            <c:strRef>
              <c:f>'Слайд 4 группа'!$I$5:$I$9</c:f>
              <c:strCache>
                <c:ptCount val="5"/>
                <c:pt idx="0">
                  <c:v>100%</c:v>
                </c:pt>
                <c:pt idx="1">
                  <c:v>от 90% до 100%</c:v>
                </c:pt>
                <c:pt idx="2">
                  <c:v>от 80% до 90%</c:v>
                </c:pt>
                <c:pt idx="3">
                  <c:v>от 60% до 80%</c:v>
                </c:pt>
                <c:pt idx="4">
                  <c:v>менее 60%</c:v>
                </c:pt>
              </c:strCache>
            </c:strRef>
          </c:cat>
          <c:val>
            <c:numRef>
              <c:f>'Слайд 4 группа'!$J$5:$J$9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26</c:v>
                </c:pt>
                <c:pt idx="3">
                  <c:v>24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5536"/>
        <c:axId val="34231424"/>
      </c:barChart>
      <c:catAx>
        <c:axId val="34225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>
                <a:solidFill>
                  <a:srgbClr val="000000"/>
                </a:solidFill>
                <a:latin typeface="Calibri"/>
                <a:ea typeface="Calibri"/>
              </a:defRPr>
            </a:pPr>
            <a:endParaRPr lang="ru-RU"/>
          </a:p>
        </c:txPr>
        <c:crossAx val="34231424"/>
        <c:crosses val="autoZero"/>
        <c:auto val="1"/>
        <c:lblAlgn val="ctr"/>
        <c:lblOffset val="100"/>
        <c:tickMarkSkip val="1"/>
        <c:noMultiLvlLbl val="0"/>
      </c:catAx>
      <c:valAx>
        <c:axId val="34231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2255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>
          <a:latin typeface="Calibri"/>
          <a:ea typeface="Calibri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1976071633398533E-2"/>
          <c:y val="0.22492401301860809"/>
          <c:w val="0.98203784227371216"/>
          <c:h val="0.592705190181732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4"/>
          <c:dPt>
            <c:idx val="0"/>
            <c:bubble3D val="0"/>
            <c:explosion val="39"/>
            <c:spPr>
              <a:gradFill rotWithShape="0">
                <a:gsLst>
                  <a:gs pos="0">
                    <a:srgbClr val="91C8AD"/>
                  </a:gs>
                  <a:gs pos="100000">
                    <a:srgbClr val="339966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1"/>
            <c:bubble3D val="0"/>
            <c:explosion val="55"/>
            <c:spPr>
              <a:gradFill rotWithShape="0">
                <a:gsLst>
                  <a:gs pos="0">
                    <a:srgbClr val="DEBEFF"/>
                  </a:gs>
                  <a:gs pos="100000">
                    <a:srgbClr val="CC99FF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val>
            <c:numRef>
              <c:f>'Слайд 5 группа'!$L$4:$L$5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800" b="0" i="0">
          <a:latin typeface="Arial Cyr"/>
          <a:ea typeface="Arial Cyr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1976071633398533E-2"/>
          <c:y val="0.22492401301860809"/>
          <c:w val="0.98203784227371216"/>
          <c:h val="0.592705190181732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4"/>
          <c:dPt>
            <c:idx val="0"/>
            <c:bubble3D val="0"/>
            <c:explosion val="39"/>
            <c:spPr>
              <a:gradFill rotWithShape="0">
                <a:gsLst>
                  <a:gs pos="0">
                    <a:srgbClr val="91C8AD"/>
                  </a:gs>
                  <a:gs pos="100000">
                    <a:srgbClr val="339966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1"/>
            <c:bubble3D val="0"/>
            <c:explosion val="55"/>
            <c:spPr>
              <a:gradFill rotWithShape="0">
                <a:gsLst>
                  <a:gs pos="0">
                    <a:srgbClr val="DEBEFF"/>
                  </a:gs>
                  <a:gs pos="100000">
                    <a:srgbClr val="CC99FF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val>
            <c:numRef>
              <c:f>'Слайд 5 группа'!$L$4:$L$5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800" b="0" i="0">
          <a:latin typeface="Arial Cyr"/>
          <a:ea typeface="Arial Cyr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'Слайд 5 группа'!$A$5:$A$87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cat>
          <c:val>
            <c:numRef>
              <c:f>'Слайд 5 группа'!$B$5:$B$87</c:f>
              <c:numCache>
                <c:formatCode>0</c:formatCode>
                <c:ptCount val="8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'Слайд 5 группа'!$A$5:$A$87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cat>
          <c:val>
            <c:numRef>
              <c:f>'Слайд 5 группа'!$C$5:$C$87</c:f>
              <c:numCache>
                <c:formatCode>0.000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4278400"/>
        <c:axId val="34284288"/>
      </c:barChart>
      <c:lineChart>
        <c:grouping val="stacked"/>
        <c:varyColors val="0"/>
        <c:ser>
          <c:idx val="2"/>
          <c:order val="2"/>
          <c:spPr>
            <a:ln w="25400" cap="rnd" cmpd="sng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'Слайд 5 группа'!$A$5:$A$87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cat>
          <c:val>
            <c:numRef>
              <c:f>'Слайд 5 группа'!$E$5:$E$87</c:f>
              <c:numCache>
                <c:formatCode>0.0%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85824"/>
        <c:axId val="34287616"/>
      </c:lineChart>
      <c:catAx>
        <c:axId val="3427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700" b="0" i="0">
                <a:solidFill>
                  <a:srgbClr val="000000"/>
                </a:solidFill>
                <a:latin typeface="Times New Roman"/>
                <a:ea typeface="Times New Roman"/>
              </a:defRPr>
            </a:pPr>
            <a:endParaRPr lang="ru-RU"/>
          </a:p>
        </c:txPr>
        <c:crossAx val="34284288"/>
        <c:crosses val="autoZero"/>
        <c:auto val="1"/>
        <c:lblAlgn val="ctr"/>
        <c:lblOffset val="100"/>
        <c:tickMarkSkip val="1"/>
        <c:noMultiLvlLbl val="0"/>
      </c:catAx>
      <c:valAx>
        <c:axId val="3428428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>
                <a:solidFill>
                  <a:srgbClr val="000000"/>
                </a:solidFill>
                <a:latin typeface="Arial"/>
                <a:ea typeface="Arial"/>
              </a:defRPr>
            </a:pPr>
            <a:endParaRPr lang="ru-RU"/>
          </a:p>
        </c:txPr>
        <c:crossAx val="34278400"/>
        <c:crosses val="autoZero"/>
        <c:crossBetween val="between"/>
        <c:minorUnit val="2.0000000000000004E-2"/>
      </c:valAx>
      <c:catAx>
        <c:axId val="34285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287616"/>
        <c:crosses val="autoZero"/>
        <c:auto val="1"/>
        <c:lblAlgn val="ctr"/>
        <c:lblOffset val="100"/>
        <c:tickMarkSkip val="1"/>
        <c:noMultiLvlLbl val="0"/>
      </c:catAx>
      <c:valAx>
        <c:axId val="34287616"/>
        <c:scaling>
          <c:orientation val="minMax"/>
          <c:max val="1"/>
        </c:scaling>
        <c:delete val="0"/>
        <c:axPos val="r"/>
        <c:numFmt formatCode="0.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>
                <a:solidFill>
                  <a:srgbClr val="000000"/>
                </a:solidFill>
                <a:latin typeface="Arial"/>
                <a:ea typeface="Arial"/>
              </a:defRPr>
            </a:pPr>
            <a:endParaRPr lang="ru-RU"/>
          </a:p>
        </c:txPr>
        <c:crossAx val="34285824"/>
        <c:crosses val="max"/>
        <c:crossBetween val="between"/>
        <c:majorUnit val="0.2"/>
        <c:minorUnit val="4.0000000000000008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>
          <a:latin typeface="Arial"/>
          <a:ea typeface="Arial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F9FEFF"/>
                </a:gs>
                <a:gs pos="100000">
                  <a:srgbClr val="99CCFF"/>
                </a:gs>
              </a:gsLst>
              <a:path path="rect">
                <a:fillToRect l="50000" t="50000" r="50000" b="50000"/>
              </a:path>
            </a:gradFill>
            <a:ln w="25400">
              <a:noFill/>
            </a:ln>
          </c:spPr>
          <c:invertIfNegative val="0"/>
          <c:dPt>
            <c:idx val="57"/>
            <c:invertIfNegative val="0"/>
            <c:bubble3D val="0"/>
            <c:spPr>
              <a:gradFill rotWithShape="0">
                <a:gsLst>
                  <a:gs pos="0">
                    <a:srgbClr val="91C8AD"/>
                  </a:gs>
                  <a:gs pos="100000">
                    <a:srgbClr val="339966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cat>
            <c:strRef>
              <c:f>'Слайд 5 группа'!$Q$5:$Q$88</c:f>
              <c:strCache>
                <c:ptCount val="84"/>
                <c:pt idx="0">
                  <c:v>#ССЫЛКА!</c:v>
                </c:pt>
                <c:pt idx="1">
                  <c:v>#ССЫЛКА!</c:v>
                </c:pt>
                <c:pt idx="2">
                  <c:v>#ССЫЛКА!</c:v>
                </c:pt>
                <c:pt idx="3">
                  <c:v>#ССЫЛКА!</c:v>
                </c:pt>
                <c:pt idx="4">
                  <c:v>#ССЫЛКА!</c:v>
                </c:pt>
                <c:pt idx="5">
                  <c:v>#ССЫЛКА!</c:v>
                </c:pt>
                <c:pt idx="6">
                  <c:v>#ССЫЛКА!</c:v>
                </c:pt>
                <c:pt idx="7">
                  <c:v>#ССЫЛКА!</c:v>
                </c:pt>
                <c:pt idx="8">
                  <c:v>#ССЫЛКА!</c:v>
                </c:pt>
                <c:pt idx="9">
                  <c:v>#ССЫЛКА!</c:v>
                </c:pt>
                <c:pt idx="10">
                  <c:v>#ССЫЛКА!</c:v>
                </c:pt>
                <c:pt idx="11">
                  <c:v>#ССЫЛКА!</c:v>
                </c:pt>
                <c:pt idx="12">
                  <c:v>#ССЫЛКА!</c:v>
                </c:pt>
                <c:pt idx="13">
                  <c:v>#ССЫЛКА!</c:v>
                </c:pt>
                <c:pt idx="14">
                  <c:v>#ССЫЛКА!</c:v>
                </c:pt>
                <c:pt idx="15">
                  <c:v>#ССЫЛКА!</c:v>
                </c:pt>
                <c:pt idx="16">
                  <c:v>#ССЫЛКА!</c:v>
                </c:pt>
                <c:pt idx="17">
                  <c:v>#ССЫЛКА!</c:v>
                </c:pt>
                <c:pt idx="18">
                  <c:v>#ССЫЛКА!</c:v>
                </c:pt>
                <c:pt idx="19">
                  <c:v>#ССЫЛКА!</c:v>
                </c:pt>
                <c:pt idx="20">
                  <c:v>#ССЫЛКА!</c:v>
                </c:pt>
                <c:pt idx="21">
                  <c:v>#ССЫЛКА!</c:v>
                </c:pt>
                <c:pt idx="22">
                  <c:v>#ССЫЛКА!</c:v>
                </c:pt>
                <c:pt idx="23">
                  <c:v>#ССЫЛКА!</c:v>
                </c:pt>
                <c:pt idx="24">
                  <c:v>#ССЫЛКА!</c:v>
                </c:pt>
                <c:pt idx="25">
                  <c:v>#ССЫЛКА!</c:v>
                </c:pt>
                <c:pt idx="26">
                  <c:v>#ССЫЛКА!</c:v>
                </c:pt>
                <c:pt idx="27">
                  <c:v>#ССЫЛКА!</c:v>
                </c:pt>
                <c:pt idx="28">
                  <c:v>#ССЫЛКА!</c:v>
                </c:pt>
                <c:pt idx="29">
                  <c:v>#ССЫЛКА!</c:v>
                </c:pt>
                <c:pt idx="30">
                  <c:v>#ССЫЛКА!</c:v>
                </c:pt>
                <c:pt idx="31">
                  <c:v>#ССЫЛКА!</c:v>
                </c:pt>
                <c:pt idx="32">
                  <c:v>#ССЫЛКА!</c:v>
                </c:pt>
                <c:pt idx="33">
                  <c:v>#ССЫЛКА!</c:v>
                </c:pt>
                <c:pt idx="34">
                  <c:v>#ССЫЛКА!</c:v>
                </c:pt>
                <c:pt idx="35">
                  <c:v>#ССЫЛКА!</c:v>
                </c:pt>
                <c:pt idx="36">
                  <c:v>#ССЫЛКА!</c:v>
                </c:pt>
                <c:pt idx="37">
                  <c:v>#ССЫЛКА!</c:v>
                </c:pt>
                <c:pt idx="38">
                  <c:v>#ССЫЛКА!</c:v>
                </c:pt>
                <c:pt idx="39">
                  <c:v>#ССЫЛКА!</c:v>
                </c:pt>
                <c:pt idx="40">
                  <c:v>#ССЫЛКА!</c:v>
                </c:pt>
                <c:pt idx="41">
                  <c:v>#ССЫЛКА!</c:v>
                </c:pt>
                <c:pt idx="42">
                  <c:v>#ССЫЛКА!</c:v>
                </c:pt>
                <c:pt idx="43">
                  <c:v>#ССЫЛКА!</c:v>
                </c:pt>
                <c:pt idx="44">
                  <c:v>#ССЫЛКА!</c:v>
                </c:pt>
                <c:pt idx="45">
                  <c:v>#ССЫЛКА!</c:v>
                </c:pt>
                <c:pt idx="46">
                  <c:v>#ССЫЛКА!</c:v>
                </c:pt>
                <c:pt idx="47">
                  <c:v>#ССЫЛКА!</c:v>
                </c:pt>
                <c:pt idx="48">
                  <c:v>#ССЫЛКА!</c:v>
                </c:pt>
                <c:pt idx="49">
                  <c:v>#ССЫЛКА!</c:v>
                </c:pt>
                <c:pt idx="50">
                  <c:v>#ССЫЛКА!</c:v>
                </c:pt>
                <c:pt idx="51">
                  <c:v>#ССЫЛКА!</c:v>
                </c:pt>
                <c:pt idx="52">
                  <c:v>#ССЫЛКА!</c:v>
                </c:pt>
                <c:pt idx="53">
                  <c:v>#ССЫЛКА!</c:v>
                </c:pt>
                <c:pt idx="54">
                  <c:v>#ССЫЛКА!</c:v>
                </c:pt>
                <c:pt idx="55">
                  <c:v>#ССЫЛКА!</c:v>
                </c:pt>
                <c:pt idx="56">
                  <c:v>#ССЫЛКА!</c:v>
                </c:pt>
                <c:pt idx="57">
                  <c:v>Российская Федерация</c:v>
                </c:pt>
                <c:pt idx="58">
                  <c:v>#ССЫЛКА!</c:v>
                </c:pt>
                <c:pt idx="59">
                  <c:v>#ССЫЛКА!</c:v>
                </c:pt>
                <c:pt idx="60">
                  <c:v>#ССЫЛКА!</c:v>
                </c:pt>
                <c:pt idx="61">
                  <c:v>#ССЫЛКА!</c:v>
                </c:pt>
                <c:pt idx="62">
                  <c:v>#ССЫЛКА!</c:v>
                </c:pt>
                <c:pt idx="63">
                  <c:v>#ССЫЛКА!</c:v>
                </c:pt>
                <c:pt idx="64">
                  <c:v>#ССЫЛКА!</c:v>
                </c:pt>
                <c:pt idx="65">
                  <c:v>#ССЫЛКА!</c:v>
                </c:pt>
                <c:pt idx="66">
                  <c:v>#ССЫЛКА!</c:v>
                </c:pt>
                <c:pt idx="67">
                  <c:v>#ССЫЛКА!</c:v>
                </c:pt>
                <c:pt idx="68">
                  <c:v>#ССЫЛКА!</c:v>
                </c:pt>
                <c:pt idx="69">
                  <c:v>#ССЫЛКА!</c:v>
                </c:pt>
                <c:pt idx="70">
                  <c:v>#ССЫЛКА!</c:v>
                </c:pt>
                <c:pt idx="71">
                  <c:v>#ССЫЛКА!</c:v>
                </c:pt>
                <c:pt idx="72">
                  <c:v>#ССЫЛКА!</c:v>
                </c:pt>
                <c:pt idx="73">
                  <c:v>#ССЫЛКА!</c:v>
                </c:pt>
                <c:pt idx="74">
                  <c:v>#ССЫЛКА!</c:v>
                </c:pt>
                <c:pt idx="75">
                  <c:v>#ССЫЛКА!</c:v>
                </c:pt>
                <c:pt idx="76">
                  <c:v>#ССЫЛКА!</c:v>
                </c:pt>
                <c:pt idx="77">
                  <c:v>#ССЫЛКА!</c:v>
                </c:pt>
                <c:pt idx="78">
                  <c:v>#ССЫЛКА!</c:v>
                </c:pt>
                <c:pt idx="79">
                  <c:v>#ССЫЛКА!</c:v>
                </c:pt>
                <c:pt idx="80">
                  <c:v>#ССЫЛКА!</c:v>
                </c:pt>
                <c:pt idx="81">
                  <c:v>#ССЫЛКА!</c:v>
                </c:pt>
                <c:pt idx="82">
                  <c:v>#ССЫЛКА!</c:v>
                </c:pt>
                <c:pt idx="83">
                  <c:v>#ССЫЛКА!</c:v>
                </c:pt>
              </c:strCache>
            </c:strRef>
          </c:cat>
          <c:val>
            <c:numRef>
              <c:f>'Слайд 5 группа'!$R$5:$R$88</c:f>
              <c:numCache>
                <c:formatCode>0%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4316672"/>
        <c:axId val="34318208"/>
      </c:barChart>
      <c:catAx>
        <c:axId val="343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600" b="0" i="0">
                <a:solidFill>
                  <a:srgbClr val="000000"/>
                </a:solidFill>
                <a:latin typeface="Calibri"/>
                <a:ea typeface="Calibri"/>
              </a:defRPr>
            </a:pPr>
            <a:endParaRPr lang="ru-RU"/>
          </a:p>
        </c:txPr>
        <c:crossAx val="34318208"/>
        <c:crosses val="autoZero"/>
        <c:auto val="1"/>
        <c:lblAlgn val="ctr"/>
        <c:lblOffset val="100"/>
        <c:tickMarkSkip val="1"/>
        <c:noMultiLvlLbl val="0"/>
      </c:catAx>
      <c:valAx>
        <c:axId val="3431820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>
                <a:solidFill>
                  <a:srgbClr val="000000"/>
                </a:solidFill>
                <a:latin typeface="Calibri"/>
                <a:ea typeface="Calibri"/>
              </a:defRPr>
            </a:pPr>
            <a:endParaRPr lang="ru-RU"/>
          </a:p>
        </c:txPr>
        <c:crossAx val="343166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>
          <a:latin typeface="Calibri"/>
          <a:ea typeface="Calibri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51179313659668"/>
          <c:y val="0.27044108510017395"/>
          <c:w val="0.76046597957611084"/>
          <c:h val="0.40880629420280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gradFill rotWithShape="0">
                <a:gsLst>
                  <a:gs pos="0">
                    <a:srgbClr val="76BB76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1"/>
            <c:bubble3D val="0"/>
            <c:explosion val="21"/>
            <c:spPr>
              <a:gradFill rotWithShape="0">
                <a:gsLst>
                  <a:gs pos="0">
                    <a:srgbClr val="D2A5BC"/>
                  </a:gs>
                  <a:gs pos="100000">
                    <a:srgbClr val="993366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val>
            <c:numRef>
              <c:f>'Слайд 2 группа'!$G$3:$G$4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800" b="0" i="0">
          <a:latin typeface="Arial Cyr"/>
          <a:ea typeface="Arial Cyr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86754751205444"/>
          <c:y val="6.3291139900684357E-2"/>
          <c:w val="0.8284803032875061"/>
          <c:h val="0.5696202516555786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7676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  <a:ln w="25400">
              <a:noFill/>
            </a:ln>
          </c:spPr>
          <c:invertIfNegative val="0"/>
          <c:cat>
            <c:numRef>
              <c:f>'Слайд 5 группа'!$V$5:$V$17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'Слайд 5 группа'!$W$5:$W$17</c:f>
              <c:numCache>
                <c:formatCode>#,##0.000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337920"/>
        <c:axId val="34339456"/>
      </c:barChart>
      <c:catAx>
        <c:axId val="3433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Times New Roman"/>
                <a:ea typeface="Times New Roman"/>
              </a:defRPr>
            </a:pPr>
            <a:endParaRPr lang="ru-RU"/>
          </a:p>
        </c:txPr>
        <c:crossAx val="3433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39456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>
                <a:solidFill>
                  <a:srgbClr val="000000"/>
                </a:solidFill>
                <a:latin typeface="Arial Cyr"/>
                <a:ea typeface="Arial Cyr"/>
              </a:defRPr>
            </a:pPr>
            <a:endParaRPr lang="ru-RU"/>
          </a:p>
        </c:txPr>
        <c:crossAx val="34337920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>
          <a:latin typeface="Arial Cyr"/>
          <a:ea typeface="Arial Cyr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563381761312485E-2"/>
          <c:y val="6.4171120524406433E-2"/>
          <c:w val="0.91971832513809204"/>
          <c:h val="0.5989304780960083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F9F9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gradFill rotWithShape="0">
                <a:gsLst>
                  <a:gs pos="0">
                    <a:srgbClr val="F9FEFF"/>
                  </a:gs>
                  <a:gs pos="100000">
                    <a:srgbClr val="00CCFF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29"/>
            <c:invertIfNegative val="0"/>
            <c:bubble3D val="0"/>
          </c:dPt>
          <c:dPt>
            <c:idx val="30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32"/>
            <c:invertIfNegative val="0"/>
            <c:bubble3D val="0"/>
          </c:dPt>
          <c:dPt>
            <c:idx val="33"/>
            <c:invertIfNegative val="0"/>
            <c:bubble3D val="0"/>
          </c:dPt>
          <c:dPt>
            <c:idx val="34"/>
            <c:invertIfNegative val="0"/>
            <c:bubble3D val="0"/>
          </c:dPt>
          <c:dPt>
            <c:idx val="35"/>
            <c:invertIfNegative val="0"/>
            <c:bubble3D val="0"/>
          </c:dPt>
          <c:dPt>
            <c:idx val="36"/>
            <c:invertIfNegative val="0"/>
            <c:bubble3D val="0"/>
          </c:dPt>
          <c:dPt>
            <c:idx val="37"/>
            <c:invertIfNegative val="0"/>
            <c:bubble3D val="0"/>
          </c:dPt>
          <c:dPt>
            <c:idx val="38"/>
            <c:invertIfNegative val="0"/>
            <c:bubble3D val="0"/>
          </c:dPt>
          <c:dPt>
            <c:idx val="39"/>
            <c:invertIfNegative val="0"/>
            <c:bubble3D val="0"/>
          </c:dPt>
          <c:dPt>
            <c:idx val="40"/>
            <c:invertIfNegative val="0"/>
            <c:bubble3D val="0"/>
          </c:dPt>
          <c:dPt>
            <c:idx val="41"/>
            <c:invertIfNegative val="0"/>
            <c:bubble3D val="0"/>
          </c:dPt>
          <c:dPt>
            <c:idx val="42"/>
            <c:invertIfNegative val="0"/>
            <c:bubble3D val="0"/>
          </c:dPt>
          <c:dPt>
            <c:idx val="43"/>
            <c:invertIfNegative val="0"/>
            <c:bubble3D val="0"/>
          </c:dPt>
          <c:dPt>
            <c:idx val="44"/>
            <c:invertIfNegative val="0"/>
            <c:bubble3D val="0"/>
          </c:dPt>
          <c:dPt>
            <c:idx val="4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7"/>
            <c:invertIfNegative val="0"/>
            <c:bubble3D val="0"/>
          </c:dPt>
          <c:dPt>
            <c:idx val="48"/>
            <c:invertIfNegative val="0"/>
            <c:bubble3D val="0"/>
          </c:dPt>
          <c:dPt>
            <c:idx val="49"/>
            <c:invertIfNegative val="0"/>
            <c:bubble3D val="0"/>
          </c:dPt>
          <c:dPt>
            <c:idx val="50"/>
            <c:invertIfNegative val="0"/>
            <c:bubble3D val="0"/>
          </c:dPt>
          <c:dPt>
            <c:idx val="51"/>
            <c:invertIfNegative val="0"/>
            <c:bubble3D val="0"/>
          </c:dPt>
          <c:dPt>
            <c:idx val="52"/>
            <c:invertIfNegative val="0"/>
            <c:bubble3D val="0"/>
          </c:dPt>
          <c:dPt>
            <c:idx val="53"/>
            <c:invertIfNegative val="0"/>
            <c:bubble3D val="0"/>
          </c:dPt>
          <c:dPt>
            <c:idx val="54"/>
            <c:invertIfNegative val="0"/>
            <c:bubble3D val="0"/>
          </c:dPt>
          <c:dPt>
            <c:idx val="55"/>
            <c:invertIfNegative val="0"/>
            <c:bubble3D val="0"/>
          </c:dPt>
          <c:dPt>
            <c:idx val="56"/>
            <c:invertIfNegative val="0"/>
            <c:bubble3D val="0"/>
          </c:dPt>
          <c:cat>
            <c:strRef>
              <c:f>'Слайд 2 группа'!$I$3:$I$59</c:f>
              <c:strCache>
                <c:ptCount val="57"/>
                <c:pt idx="0">
                  <c:v>Волгоградская область</c:v>
                </c:pt>
                <c:pt idx="1">
                  <c:v>Саратовская область</c:v>
                </c:pt>
                <c:pt idx="2">
                  <c:v>Костромская область</c:v>
                </c:pt>
                <c:pt idx="3">
                  <c:v>Еврейская АО</c:v>
                </c:pt>
                <c:pt idx="4">
                  <c:v>Амурская область</c:v>
                </c:pt>
                <c:pt idx="5">
                  <c:v>Республика Калмыкия</c:v>
                </c:pt>
                <c:pt idx="6">
                  <c:v>Республика Коми</c:v>
                </c:pt>
                <c:pt idx="7">
                  <c:v>Республика Северная Осетия</c:v>
                </c:pt>
                <c:pt idx="8">
                  <c:v>Карачаево-Черкесская Респ.</c:v>
                </c:pt>
                <c:pt idx="9">
                  <c:v>Республика Мордовия</c:v>
                </c:pt>
                <c:pt idx="10">
                  <c:v>Орловская область</c:v>
                </c:pt>
                <c:pt idx="11">
                  <c:v>Красноярский край</c:v>
                </c:pt>
                <c:pt idx="12">
                  <c:v>Забайкальский край</c:v>
                </c:pt>
                <c:pt idx="13">
                  <c:v>Республика Ингушетия</c:v>
                </c:pt>
                <c:pt idx="14">
                  <c:v>Ульяновская область</c:v>
                </c:pt>
                <c:pt idx="15">
                  <c:v>Псковская область</c:v>
                </c:pt>
                <c:pt idx="16">
                  <c:v>Республика Хакасия</c:v>
                </c:pt>
                <c:pt idx="17">
                  <c:v>Удмуртская Республика</c:v>
                </c:pt>
                <c:pt idx="18">
                  <c:v>Архангельская область</c:v>
                </c:pt>
                <c:pt idx="19">
                  <c:v>Краснодарский край</c:v>
                </c:pt>
                <c:pt idx="20">
                  <c:v>Ярославская область</c:v>
                </c:pt>
                <c:pt idx="21">
                  <c:v>Мурманская область</c:v>
                </c:pt>
                <c:pt idx="22">
                  <c:v>Оренбургская область</c:v>
                </c:pt>
                <c:pt idx="23">
                  <c:v>Свердловская область</c:v>
                </c:pt>
                <c:pt idx="24">
                  <c:v>Новосибирская область</c:v>
                </c:pt>
                <c:pt idx="25">
                  <c:v>Республика Карелия</c:v>
                </c:pt>
                <c:pt idx="26">
                  <c:v>Иркутская область</c:v>
                </c:pt>
                <c:pt idx="27">
                  <c:v>Кемеровская область</c:v>
                </c:pt>
                <c:pt idx="28">
                  <c:v>Тверская область</c:v>
                </c:pt>
                <c:pt idx="29">
                  <c:v>Камчатский край</c:v>
                </c:pt>
                <c:pt idx="30">
                  <c:v>г.Санкт-Петербург</c:v>
                </c:pt>
                <c:pt idx="31">
                  <c:v>Республика Саха (Якутия)</c:v>
                </c:pt>
                <c:pt idx="32">
                  <c:v>Хабаровский край</c:v>
                </c:pt>
                <c:pt idx="33">
                  <c:v>Вологодская область</c:v>
                </c:pt>
                <c:pt idx="34">
                  <c:v>Московская область</c:v>
                </c:pt>
                <c:pt idx="35">
                  <c:v>Новгородская область</c:v>
                </c:pt>
                <c:pt idx="36">
                  <c:v>г.Москва</c:v>
                </c:pt>
                <c:pt idx="37">
                  <c:v>Ставропольский край</c:v>
                </c:pt>
                <c:pt idx="38">
                  <c:v>Пермский край</c:v>
                </c:pt>
                <c:pt idx="39">
                  <c:v>Чукотский АО</c:v>
                </c:pt>
                <c:pt idx="40">
                  <c:v>Владимирская область</c:v>
                </c:pt>
                <c:pt idx="41">
                  <c:v>Ростовская область</c:v>
                </c:pt>
                <c:pt idx="42">
                  <c:v>Ненецкий автономный округ</c:v>
                </c:pt>
                <c:pt idx="43">
                  <c:v>Ленинградская область</c:v>
                </c:pt>
                <c:pt idx="44">
                  <c:v>Нижегородская область</c:v>
                </c:pt>
                <c:pt idx="45">
                  <c:v>Тульская область</c:v>
                </c:pt>
                <c:pt idx="46">
                  <c:v>Калининградская область</c:v>
                </c:pt>
                <c:pt idx="47">
                  <c:v>Самарская область</c:v>
                </c:pt>
                <c:pt idx="48">
                  <c:v>Сахалинская область</c:v>
                </c:pt>
                <c:pt idx="49">
                  <c:v>Алтайский край</c:v>
                </c:pt>
                <c:pt idx="50">
                  <c:v>Республика Татарстан</c:v>
                </c:pt>
                <c:pt idx="51">
                  <c:v>Курганская область</c:v>
                </c:pt>
                <c:pt idx="52">
                  <c:v>Омская область</c:v>
                </c:pt>
                <c:pt idx="53">
                  <c:v>Магаданская область</c:v>
                </c:pt>
                <c:pt idx="54">
                  <c:v>Калужская область</c:v>
                </c:pt>
                <c:pt idx="55">
                  <c:v>Рязанская область</c:v>
                </c:pt>
                <c:pt idx="56">
                  <c:v>Брянская область</c:v>
                </c:pt>
              </c:strCache>
            </c:strRef>
          </c:cat>
          <c:val>
            <c:numRef>
              <c:f>'Слайд 2 группа'!$J$3:$J$59</c:f>
              <c:numCache>
                <c:formatCode>#,##0.000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1291136"/>
        <c:axId val="121293056"/>
      </c:barChart>
      <c:catAx>
        <c:axId val="12129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600" b="0" i="0">
                <a:solidFill>
                  <a:srgbClr val="000000"/>
                </a:solidFill>
                <a:latin typeface="Arial Cyr"/>
                <a:ea typeface="Arial Cyr"/>
              </a:defRPr>
            </a:pPr>
            <a:endParaRPr lang="ru-RU"/>
          </a:p>
        </c:txPr>
        <c:crossAx val="12129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93056"/>
        <c:scaling>
          <c:orientation val="minMax"/>
          <c:max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>
                <a:solidFill>
                  <a:srgbClr val="000000"/>
                </a:solidFill>
                <a:latin typeface="Arial Cyr"/>
                <a:ea typeface="Arial Cyr"/>
              </a:defRPr>
            </a:pPr>
            <a:endParaRPr lang="ru-RU"/>
          </a:p>
        </c:txPr>
        <c:crossAx val="121291136"/>
        <c:crosses val="autoZero"/>
        <c:crossBetween val="between"/>
        <c:majorUnit val="0.0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950" b="0" i="0">
          <a:latin typeface="Arial Cyr"/>
          <a:ea typeface="Arial Cyr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85347676277161"/>
          <c:y val="0.27129337191581726"/>
          <c:w val="0.75990849733352661"/>
          <c:h val="0.4069400727748870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6"/>
          <c:dPt>
            <c:idx val="0"/>
            <c:bubble3D val="0"/>
            <c:spPr>
              <a:gradFill rotWithShape="0">
                <a:gsLst>
                  <a:gs pos="0">
                    <a:srgbClr val="76BB76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1"/>
            <c:bubble3D val="0"/>
            <c:spPr>
              <a:gradFill rotWithShape="0">
                <a:gsLst>
                  <a:gs pos="0">
                    <a:srgbClr val="D2A5BC"/>
                  </a:gs>
                  <a:gs pos="100000">
                    <a:srgbClr val="993366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val>
            <c:numRef>
              <c:f>'Слайд 2 группа'!$B$3:$B$4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800" b="0" i="0">
          <a:latin typeface="Arial Cyr"/>
          <a:ea typeface="Arial Cyr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51179313659668"/>
          <c:y val="0.27044108510017395"/>
          <c:w val="0.76046597957611084"/>
          <c:h val="0.40880629420280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gradFill rotWithShape="0">
                <a:gsLst>
                  <a:gs pos="0">
                    <a:srgbClr val="76BB76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1"/>
            <c:bubble3D val="0"/>
            <c:explosion val="21"/>
            <c:spPr>
              <a:gradFill rotWithShape="0">
                <a:gsLst>
                  <a:gs pos="0">
                    <a:srgbClr val="D2A5BC"/>
                  </a:gs>
                  <a:gs pos="100000">
                    <a:srgbClr val="993366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val>
            <c:numRef>
              <c:f>'Слайд 2 группа'!$G$3:$G$4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800" b="0" i="0">
          <a:latin typeface="Arial Cyr"/>
          <a:ea typeface="Arial Cyr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563381761312485E-2"/>
          <c:y val="6.4171120524406433E-2"/>
          <c:w val="0.91971832513809204"/>
          <c:h val="0.5989304780960083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F9F9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gradFill rotWithShape="0">
                <a:gsLst>
                  <a:gs pos="0">
                    <a:srgbClr val="F9FEF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</c:dPt>
          <c:cat>
            <c:strRef>
              <c:f>'Слайд 2 группа'!$I$3:$I$29</c:f>
              <c:strCache>
                <c:ptCount val="27"/>
                <c:pt idx="0">
                  <c:v>Волгоградская область</c:v>
                </c:pt>
                <c:pt idx="1">
                  <c:v>Саратовская область</c:v>
                </c:pt>
                <c:pt idx="2">
                  <c:v>Костромская область</c:v>
                </c:pt>
                <c:pt idx="3">
                  <c:v>Еврейская АО</c:v>
                </c:pt>
                <c:pt idx="4">
                  <c:v>Амурская область</c:v>
                </c:pt>
                <c:pt idx="5">
                  <c:v>Республика Калмыкия</c:v>
                </c:pt>
                <c:pt idx="6">
                  <c:v>Республика Коми</c:v>
                </c:pt>
                <c:pt idx="7">
                  <c:v>Республика Северная Осетия</c:v>
                </c:pt>
                <c:pt idx="8">
                  <c:v>Карачаево-Черкесская Респ.</c:v>
                </c:pt>
                <c:pt idx="9">
                  <c:v>Республика Мордовия</c:v>
                </c:pt>
                <c:pt idx="10">
                  <c:v>Орловская область</c:v>
                </c:pt>
                <c:pt idx="11">
                  <c:v>Красноярский край</c:v>
                </c:pt>
                <c:pt idx="12">
                  <c:v>Забайкальский край</c:v>
                </c:pt>
                <c:pt idx="13">
                  <c:v>Республика Ингушетия</c:v>
                </c:pt>
                <c:pt idx="14">
                  <c:v>Ульяновская область</c:v>
                </c:pt>
                <c:pt idx="15">
                  <c:v>Псковская область</c:v>
                </c:pt>
                <c:pt idx="16">
                  <c:v>Республика Хакасия</c:v>
                </c:pt>
                <c:pt idx="17">
                  <c:v>Удмуртская Республика</c:v>
                </c:pt>
                <c:pt idx="18">
                  <c:v>Архангельская область</c:v>
                </c:pt>
                <c:pt idx="19">
                  <c:v>Краснодарский край</c:v>
                </c:pt>
                <c:pt idx="20">
                  <c:v>Ярославская область</c:v>
                </c:pt>
                <c:pt idx="21">
                  <c:v>Мурманская область</c:v>
                </c:pt>
                <c:pt idx="22">
                  <c:v>Оренбургская область</c:v>
                </c:pt>
                <c:pt idx="23">
                  <c:v>Свердловская область</c:v>
                </c:pt>
                <c:pt idx="24">
                  <c:v>Новосибирская область</c:v>
                </c:pt>
                <c:pt idx="25">
                  <c:v>Республика Карелия</c:v>
                </c:pt>
                <c:pt idx="26">
                  <c:v>Иркутская область</c:v>
                </c:pt>
              </c:strCache>
            </c:strRef>
          </c:cat>
          <c:val>
            <c:numRef>
              <c:f>'Слайд 2 группа'!$J$3:$J$29</c:f>
              <c:numCache>
                <c:formatCode>#,##0.000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7369472"/>
        <c:axId val="137428992"/>
      </c:barChart>
      <c:catAx>
        <c:axId val="13736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600" b="0" i="0">
                <a:solidFill>
                  <a:srgbClr val="000000"/>
                </a:solidFill>
                <a:latin typeface="Arial Cyr"/>
                <a:ea typeface="Arial Cyr"/>
              </a:defRPr>
            </a:pPr>
            <a:endParaRPr lang="ru-RU"/>
          </a:p>
        </c:txPr>
        <c:crossAx val="13742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428992"/>
        <c:scaling>
          <c:orientation val="minMax"/>
          <c:max val="2.0000000000000004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>
                <a:solidFill>
                  <a:srgbClr val="000000"/>
                </a:solidFill>
                <a:latin typeface="Arial Cyr"/>
                <a:ea typeface="Arial Cyr"/>
              </a:defRPr>
            </a:pPr>
            <a:endParaRPr lang="ru-RU"/>
          </a:p>
        </c:txPr>
        <c:crossAx val="137369472"/>
        <c:crosses val="autoZero"/>
        <c:crossBetween val="between"/>
        <c:majorUnit val="0.0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950" b="0" i="0">
          <a:latin typeface="Arial Cyr"/>
          <a:ea typeface="Arial Cyr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222256064414978E-2"/>
          <c:y val="8.4745846688747406E-3"/>
          <c:w val="0.95000100135803223"/>
          <c:h val="0.68432271480560303"/>
        </c:manualLayout>
      </c:layout>
      <c:areaChart>
        <c:grouping val="stacked"/>
        <c:varyColors val="0"/>
        <c:ser>
          <c:idx val="1"/>
          <c:order val="0"/>
          <c:spPr>
            <a:gradFill rotWithShape="0">
              <a:gsLst>
                <a:gs pos="0">
                  <a:srgbClr val="FFE476"/>
                </a:gs>
                <a:gs pos="100000">
                  <a:srgbClr val="FFCC00"/>
                </a:gs>
              </a:gsLst>
              <a:path path="rect">
                <a:fillToRect l="50000" t="50000" r="50000" b="50000"/>
              </a:path>
            </a:gradFill>
            <a:ln w="25400">
              <a:noFill/>
            </a:ln>
          </c:spPr>
          <c:cat>
            <c:numRef>
              <c:f>'Слайд 2 группа'!$L$3:$L$85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cat>
          <c:val>
            <c:numRef>
              <c:f>'Слайд 2 группа'!$N$3:$N$85</c:f>
              <c:numCache>
                <c:formatCode>0.000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492800"/>
        <c:axId val="148846464"/>
      </c:areaChart>
      <c:catAx>
        <c:axId val="146492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650" b="0" i="0">
                <a:solidFill>
                  <a:srgbClr val="000000"/>
                </a:solidFill>
                <a:latin typeface="Arial Cyr"/>
                <a:ea typeface="Arial Cyr"/>
              </a:defRPr>
            </a:pPr>
            <a:endParaRPr lang="ru-RU"/>
          </a:p>
        </c:txPr>
        <c:crossAx val="148846464"/>
        <c:crossesAt val="0"/>
        <c:auto val="1"/>
        <c:lblAlgn val="ctr"/>
        <c:lblOffset val="100"/>
        <c:tickMarkSkip val="1"/>
        <c:noMultiLvlLbl val="1"/>
      </c:catAx>
      <c:valAx>
        <c:axId val="148846464"/>
        <c:scaling>
          <c:orientation val="minMax"/>
          <c:max val="1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>
                <a:solidFill>
                  <a:srgbClr val="000000"/>
                </a:solidFill>
                <a:latin typeface="Arial Cyr"/>
                <a:ea typeface="Arial Cyr"/>
              </a:defRPr>
            </a:pPr>
            <a:endParaRPr lang="ru-RU"/>
          </a:p>
        </c:txPr>
        <c:crossAx val="146492800"/>
        <c:crosses val="autoZero"/>
        <c:crossBetween val="midCat"/>
        <c:majorUnit val="0.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200" b="0" i="0">
          <a:latin typeface="Arial Cyr"/>
          <a:ea typeface="Arial Cyr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cat>
            <c:numRef>
              <c:f>'Слайд 2 группа'!$V$3:$V$20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'Слайд 2 группа'!$W$3:$W$20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#,##0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cat>
            <c:numRef>
              <c:f>'Слайд 2 группа'!$V$3:$V$20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'Слайд 2 группа'!$X$3:$X$20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83808"/>
        <c:axId val="33785344"/>
      </c:areaChart>
      <c:catAx>
        <c:axId val="3378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</a:defRPr>
            </a:pPr>
            <a:endParaRPr lang="ru-RU"/>
          </a:p>
        </c:txPr>
        <c:crossAx val="33785344"/>
        <c:crossesAt val="0"/>
        <c:auto val="1"/>
        <c:lblAlgn val="ctr"/>
        <c:lblOffset val="100"/>
        <c:tickMarkSkip val="1"/>
        <c:noMultiLvlLbl val="0"/>
      </c:catAx>
      <c:valAx>
        <c:axId val="33785344"/>
        <c:scaling>
          <c:orientation val="minMax"/>
          <c:max val="3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>
                <a:solidFill>
                  <a:srgbClr val="000000"/>
                </a:solidFill>
                <a:latin typeface="Calibri"/>
                <a:ea typeface="Calibri"/>
              </a:defRPr>
            </a:pPr>
            <a:endParaRPr lang="ru-RU"/>
          </a:p>
        </c:txPr>
        <c:crossAx val="33783808"/>
        <c:crosses val="autoZero"/>
        <c:crossBetween val="midCat"/>
        <c:majorUnit val="5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>
          <a:latin typeface="Calibri"/>
          <a:ea typeface="Calibri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9343363642692566E-2"/>
          <c:y val="3.084832988679409E-2"/>
          <c:w val="0.91381669044494629"/>
          <c:h val="0.86375319957733154"/>
        </c:manualLayout>
      </c:layout>
      <c:bar3DChart>
        <c:barDir val="col"/>
        <c:grouping val="percentStacked"/>
        <c:varyColors val="0"/>
        <c:ser>
          <c:idx val="0"/>
          <c:order val="0"/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'Слайд 3 группа'!$H$4:$H$11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'Слайд 3 группа'!$I$4:$I$11</c:f>
              <c:numCache>
                <c:formatCode>0.000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CCF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cat>
            <c:numRef>
              <c:f>'Слайд 3 группа'!$H$4:$H$11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'Слайд 3 группа'!$J$4:$J$11</c:f>
              <c:numCache>
                <c:formatCode>0.000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50"/>
        <c:shape val="cylinder"/>
        <c:axId val="33811456"/>
        <c:axId val="33813248"/>
        <c:axId val="0"/>
      </c:bar3DChart>
      <c:catAx>
        <c:axId val="3381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>
                <a:solidFill>
                  <a:srgbClr val="000000"/>
                </a:solidFill>
                <a:latin typeface="Arial Cyr"/>
                <a:ea typeface="Arial Cyr"/>
              </a:defRPr>
            </a:pPr>
            <a:endParaRPr lang="ru-RU"/>
          </a:p>
        </c:txPr>
        <c:crossAx val="3381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813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>
                <a:solidFill>
                  <a:srgbClr val="000000"/>
                </a:solidFill>
                <a:latin typeface="Arial Cyr"/>
                <a:ea typeface="Arial Cyr"/>
              </a:defRPr>
            </a:pPr>
            <a:endParaRPr lang="ru-RU"/>
          </a:p>
        </c:txPr>
        <c:crossAx val="33811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975" b="0" i="0">
          <a:latin typeface="Arial Cyr"/>
          <a:ea typeface="Arial Cyr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7</xdr:row>
      <xdr:rowOff>38100</xdr:rowOff>
    </xdr:from>
    <xdr:to>
      <xdr:col>5</xdr:col>
      <xdr:colOff>571500</xdr:colOff>
      <xdr:row>25</xdr:row>
      <xdr:rowOff>137160</xdr:rowOff>
    </xdr:to>
    <xdr:graphicFrame macro="">
      <xdr:nvGraphicFramePr>
        <xdr:cNvPr id="3720973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556260</xdr:colOff>
      <xdr:row>26</xdr:row>
      <xdr:rowOff>152400</xdr:rowOff>
    </xdr:from>
    <xdr:to>
      <xdr:col>6</xdr:col>
      <xdr:colOff>472440</xdr:colOff>
      <xdr:row>45</xdr:row>
      <xdr:rowOff>99060</xdr:rowOff>
    </xdr:to>
    <xdr:graphicFrame macro="">
      <xdr:nvGraphicFramePr>
        <xdr:cNvPr id="37209737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63</xdr:row>
      <xdr:rowOff>99060</xdr:rowOff>
    </xdr:from>
    <xdr:to>
      <xdr:col>7</xdr:col>
      <xdr:colOff>914400</xdr:colOff>
      <xdr:row>85</xdr:row>
      <xdr:rowOff>99060</xdr:rowOff>
    </xdr:to>
    <xdr:graphicFrame macro="">
      <xdr:nvGraphicFramePr>
        <xdr:cNvPr id="37209738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106680</xdr:colOff>
      <xdr:row>7</xdr:row>
      <xdr:rowOff>38100</xdr:rowOff>
    </xdr:from>
    <xdr:to>
      <xdr:col>5</xdr:col>
      <xdr:colOff>571500</xdr:colOff>
      <xdr:row>25</xdr:row>
      <xdr:rowOff>137160</xdr:rowOff>
    </xdr:to>
    <xdr:graphicFrame macro="">
      <xdr:nvGraphicFramePr>
        <xdr:cNvPr id="3720973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556260</xdr:colOff>
      <xdr:row>26</xdr:row>
      <xdr:rowOff>152400</xdr:rowOff>
    </xdr:from>
    <xdr:to>
      <xdr:col>6</xdr:col>
      <xdr:colOff>472440</xdr:colOff>
      <xdr:row>45</xdr:row>
      <xdr:rowOff>99060</xdr:rowOff>
    </xdr:to>
    <xdr:graphicFrame macro="">
      <xdr:nvGraphicFramePr>
        <xdr:cNvPr id="37209740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63</xdr:row>
      <xdr:rowOff>99060</xdr:rowOff>
    </xdr:from>
    <xdr:to>
      <xdr:col>7</xdr:col>
      <xdr:colOff>914400</xdr:colOff>
      <xdr:row>85</xdr:row>
      <xdr:rowOff>99060</xdr:rowOff>
    </xdr:to>
    <xdr:graphicFrame macro="">
      <xdr:nvGraphicFramePr>
        <xdr:cNvPr id="3720974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441960</xdr:colOff>
      <xdr:row>92</xdr:row>
      <xdr:rowOff>137160</xdr:rowOff>
    </xdr:from>
    <xdr:to>
      <xdr:col>24</xdr:col>
      <xdr:colOff>129540</xdr:colOff>
      <xdr:row>120</xdr:row>
      <xdr:rowOff>99060</xdr:rowOff>
    </xdr:to>
    <xdr:graphicFrame macro="">
      <xdr:nvGraphicFramePr>
        <xdr:cNvPr id="3720974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175260</xdr:colOff>
      <xdr:row>2</xdr:row>
      <xdr:rowOff>53340</xdr:rowOff>
    </xdr:from>
    <xdr:to>
      <xdr:col>37</xdr:col>
      <xdr:colOff>15240</xdr:colOff>
      <xdr:row>27</xdr:row>
      <xdr:rowOff>114300</xdr:rowOff>
    </xdr:to>
    <xdr:graphicFrame macro="">
      <xdr:nvGraphicFramePr>
        <xdr:cNvPr id="37209743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6</xdr:row>
      <xdr:rowOff>30480</xdr:rowOff>
    </xdr:from>
    <xdr:to>
      <xdr:col>21</xdr:col>
      <xdr:colOff>411480</xdr:colOff>
      <xdr:row>29</xdr:row>
      <xdr:rowOff>0</xdr:rowOff>
    </xdr:to>
    <xdr:graphicFrame macro="">
      <xdr:nvGraphicFramePr>
        <xdr:cNvPr id="37218547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1234440</xdr:colOff>
      <xdr:row>102</xdr:row>
      <xdr:rowOff>38100</xdr:rowOff>
    </xdr:from>
    <xdr:to>
      <xdr:col>7</xdr:col>
      <xdr:colOff>1219200</xdr:colOff>
      <xdr:row>127</xdr:row>
      <xdr:rowOff>76200</xdr:rowOff>
    </xdr:to>
    <xdr:graphicFrame macro="">
      <xdr:nvGraphicFramePr>
        <xdr:cNvPr id="3721854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6</xdr:row>
      <xdr:rowOff>30480</xdr:rowOff>
    </xdr:from>
    <xdr:to>
      <xdr:col>21</xdr:col>
      <xdr:colOff>411480</xdr:colOff>
      <xdr:row>29</xdr:row>
      <xdr:rowOff>0</xdr:rowOff>
    </xdr:to>
    <xdr:graphicFrame macro="">
      <xdr:nvGraphicFramePr>
        <xdr:cNvPr id="37218549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101</xdr:row>
      <xdr:rowOff>0</xdr:rowOff>
    </xdr:from>
    <xdr:to>
      <xdr:col>5</xdr:col>
      <xdr:colOff>190500</xdr:colOff>
      <xdr:row>128</xdr:row>
      <xdr:rowOff>152400</xdr:rowOff>
    </xdr:to>
    <xdr:graphicFrame macro="">
      <xdr:nvGraphicFramePr>
        <xdr:cNvPr id="3722272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101</xdr:row>
      <xdr:rowOff>68580</xdr:rowOff>
    </xdr:from>
    <xdr:to>
      <xdr:col>6</xdr:col>
      <xdr:colOff>411480</xdr:colOff>
      <xdr:row>128</xdr:row>
      <xdr:rowOff>152400</xdr:rowOff>
    </xdr:to>
    <xdr:graphicFrame macro="">
      <xdr:nvGraphicFramePr>
        <xdr:cNvPr id="3722272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53340</xdr:colOff>
      <xdr:row>105</xdr:row>
      <xdr:rowOff>137160</xdr:rowOff>
    </xdr:from>
    <xdr:to>
      <xdr:col>20</xdr:col>
      <xdr:colOff>342899</xdr:colOff>
      <xdr:row>133</xdr:row>
      <xdr:rowOff>137160</xdr:rowOff>
    </xdr:to>
    <xdr:graphicFrame macro="">
      <xdr:nvGraphicFramePr>
        <xdr:cNvPr id="37222726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175260</xdr:colOff>
      <xdr:row>3</xdr:row>
      <xdr:rowOff>487680</xdr:rowOff>
    </xdr:from>
    <xdr:to>
      <xdr:col>19</xdr:col>
      <xdr:colOff>472440</xdr:colOff>
      <xdr:row>19</xdr:row>
      <xdr:rowOff>68580</xdr:rowOff>
    </xdr:to>
    <xdr:graphicFrame macro="">
      <xdr:nvGraphicFramePr>
        <xdr:cNvPr id="37222727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10</xdr:row>
      <xdr:rowOff>30480</xdr:rowOff>
    </xdr:from>
    <xdr:to>
      <xdr:col>14</xdr:col>
      <xdr:colOff>518160</xdr:colOff>
      <xdr:row>28</xdr:row>
      <xdr:rowOff>76200</xdr:rowOff>
    </xdr:to>
    <xdr:graphicFrame macro="">
      <xdr:nvGraphicFramePr>
        <xdr:cNvPr id="37227925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266700</xdr:colOff>
      <xdr:row>10</xdr:row>
      <xdr:rowOff>30480</xdr:rowOff>
    </xdr:from>
    <xdr:to>
      <xdr:col>14</xdr:col>
      <xdr:colOff>518160</xdr:colOff>
      <xdr:row>28</xdr:row>
      <xdr:rowOff>76200</xdr:rowOff>
    </xdr:to>
    <xdr:graphicFrame macro="">
      <xdr:nvGraphicFramePr>
        <xdr:cNvPr id="37227926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266700</xdr:colOff>
      <xdr:row>30</xdr:row>
      <xdr:rowOff>137160</xdr:rowOff>
    </xdr:from>
    <xdr:to>
      <xdr:col>15</xdr:col>
      <xdr:colOff>495299</xdr:colOff>
      <xdr:row>63</xdr:row>
      <xdr:rowOff>30480</xdr:rowOff>
    </xdr:to>
    <xdr:graphicFrame macro="">
      <xdr:nvGraphicFramePr>
        <xdr:cNvPr id="3722792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259080</xdr:colOff>
      <xdr:row>64</xdr:row>
      <xdr:rowOff>76200</xdr:rowOff>
    </xdr:from>
    <xdr:to>
      <xdr:col>15</xdr:col>
      <xdr:colOff>449580</xdr:colOff>
      <xdr:row>93</xdr:row>
      <xdr:rowOff>30480</xdr:rowOff>
    </xdr:to>
    <xdr:graphicFrame macro="">
      <xdr:nvGraphicFramePr>
        <xdr:cNvPr id="37227928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365760</xdr:colOff>
      <xdr:row>3</xdr:row>
      <xdr:rowOff>1120140</xdr:rowOff>
    </xdr:from>
    <xdr:to>
      <xdr:col>34</xdr:col>
      <xdr:colOff>167640</xdr:colOff>
      <xdr:row>25</xdr:row>
      <xdr:rowOff>137160</xdr:rowOff>
    </xdr:to>
    <xdr:graphicFrame macro="">
      <xdr:nvGraphicFramePr>
        <xdr:cNvPr id="37227929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1034\Users\1034\Desktop\&#1054;&#1073;&#1097;&#1072;&#1103;%20&#1087;&#1072;&#1087;&#1082;&#1072;\&#1054;&#1094;&#1077;&#1085;&#1082;&#1072;%20&#1082;&#1072;&#1095;&#1077;&#1089;&#1090;&#1074;&#1072;%20+%20&#1041;&#1050;\2015%20&#1079;&#1072;%202014%20&#1075;\&#1056;&#1072;&#1089;&#1095;&#1077;&#1090;%20&#1087;&#1086;%20&#1087;&#1088;&#1080;&#1082;&#1072;&#1079;&#1091;%20(201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1034\Users\1034\Desktop\&#1054;&#1073;&#1097;&#1072;&#1103;%20&#1087;&#1072;&#1087;&#1082;&#1072;\&#1054;&#1094;&#1077;&#1085;&#1082;&#1072;%20&#1082;&#1072;&#1095;&#1077;&#1089;&#1090;&#1074;&#1072;%20+%20&#1041;&#1050;\2015%20&#1079;&#1072;%202014%20&#1075;\&#1056;&#1072;&#1089;&#1095;&#1077;&#1090;%20&#1087;&#1086;%20&#1087;&#1088;&#1080;&#1082;&#1072;&#1079;&#1091;%20(2015)%20+%20&#1043;&#1086;&#1088;&#1085;&#1080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Индикаторы U"/>
      <sheetName val="Показатели Е и О"/>
      <sheetName val="Исходники для сайта"/>
      <sheetName val="Комплексная оценка"/>
      <sheetName val="Рейтинг"/>
      <sheetName val="Слайд 1 группа"/>
      <sheetName val="Слайд 2 группа"/>
      <sheetName val="Слайд 3 группа"/>
      <sheetName val="Слайд 4 группа"/>
      <sheetName val="Слайд 5 группа"/>
    </sheetNames>
    <sheetDataSet>
      <sheetData sheetId="0"/>
      <sheetData sheetId="1"/>
      <sheetData sheetId="2">
        <row r="4">
          <cell r="I4">
            <v>1.75</v>
          </cell>
          <cell r="Q4">
            <v>1.75</v>
          </cell>
          <cell r="Y4">
            <v>1.5</v>
          </cell>
          <cell r="AH4">
            <v>1.5</v>
          </cell>
          <cell r="AQ4">
            <v>1.5</v>
          </cell>
          <cell r="AZ4">
            <v>0.75</v>
          </cell>
          <cell r="BJ4">
            <v>1.25</v>
          </cell>
        </row>
        <row r="7">
          <cell r="I7">
            <v>9.0712600966482757</v>
          </cell>
          <cell r="Q7">
            <v>8.3143968634262944</v>
          </cell>
          <cell r="Y7">
            <v>6.8705040961162149</v>
          </cell>
          <cell r="AH7">
            <v>7.5451994178018991</v>
          </cell>
          <cell r="AQ7">
            <v>6.8264097918834175</v>
          </cell>
          <cell r="AZ7">
            <v>4.9054441260744985</v>
          </cell>
          <cell r="BJ7">
            <v>9.9999999999999982</v>
          </cell>
          <cell r="BV7">
            <v>1</v>
          </cell>
        </row>
        <row r="8">
          <cell r="I8">
            <v>8.9902977345781281</v>
          </cell>
          <cell r="Q8">
            <v>9.3832900963118799</v>
          </cell>
          <cell r="Y8">
            <v>8.5183492077772129</v>
          </cell>
          <cell r="AH8">
            <v>6.4522575583561448</v>
          </cell>
          <cell r="AQ8">
            <v>8.5417450328931857</v>
          </cell>
          <cell r="AZ8">
            <v>10</v>
          </cell>
          <cell r="BJ8">
            <v>9.9999999999999982</v>
          </cell>
          <cell r="BV8">
            <v>1</v>
          </cell>
        </row>
        <row r="9">
          <cell r="I9">
            <v>8.9929422089023241</v>
          </cell>
          <cell r="Q9">
            <v>9.2544295876472162</v>
          </cell>
          <cell r="Y9">
            <v>9.9695322853827086</v>
          </cell>
          <cell r="AH9">
            <v>6.1453191226705766</v>
          </cell>
          <cell r="AQ9">
            <v>8.3589844632939112</v>
          </cell>
          <cell r="AZ9">
            <v>9.8513610315186249</v>
          </cell>
          <cell r="BJ9">
            <v>9.9999999999999982</v>
          </cell>
          <cell r="BV9">
            <v>1</v>
          </cell>
        </row>
        <row r="10">
          <cell r="I10">
            <v>8.8201302110554742</v>
          </cell>
          <cell r="Q10">
            <v>9.3122566568112433</v>
          </cell>
          <cell r="Y10">
            <v>8.6286432274561058</v>
          </cell>
          <cell r="AH10">
            <v>5.6378519912719165</v>
          </cell>
          <cell r="AQ10">
            <v>8.5264369404380282</v>
          </cell>
          <cell r="AZ10">
            <v>10</v>
          </cell>
          <cell r="BJ10">
            <v>9.9999999999999982</v>
          </cell>
          <cell r="BV10">
            <v>1</v>
          </cell>
        </row>
        <row r="11">
          <cell r="I11">
            <v>9.139706205871633</v>
          </cell>
          <cell r="Q11">
            <v>9.3428297042580581</v>
          </cell>
          <cell r="Y11">
            <v>7.1115875666875814</v>
          </cell>
          <cell r="AH11">
            <v>6.6940471658202476</v>
          </cell>
          <cell r="AQ11">
            <v>6.7949221001545865</v>
          </cell>
          <cell r="AZ11">
            <v>9.5540830945558746</v>
          </cell>
          <cell r="BJ11">
            <v>9.9999999999999982</v>
          </cell>
          <cell r="BV11">
            <v>1</v>
          </cell>
        </row>
        <row r="12">
          <cell r="I12">
            <v>7.4264573550498447</v>
          </cell>
          <cell r="Q12">
            <v>9.5479541242516159</v>
          </cell>
          <cell r="Y12">
            <v>8.0357536428335195</v>
          </cell>
          <cell r="AH12">
            <v>5.5716168425954198</v>
          </cell>
          <cell r="AQ12">
            <v>4.6404381291739725</v>
          </cell>
          <cell r="AZ12">
            <v>8.4527220630372497</v>
          </cell>
          <cell r="BJ12">
            <v>9.9999999999999982</v>
          </cell>
          <cell r="BV12">
            <v>1</v>
          </cell>
        </row>
        <row r="13">
          <cell r="I13">
            <v>8.7627093885022056</v>
          </cell>
          <cell r="Q13">
            <v>3.2168703422233742</v>
          </cell>
          <cell r="Y13">
            <v>6.2273378098901757</v>
          </cell>
          <cell r="AH13">
            <v>4.9416989222635905</v>
          </cell>
          <cell r="AQ13">
            <v>7.142491769146849</v>
          </cell>
          <cell r="AZ13">
            <v>8.75</v>
          </cell>
          <cell r="BJ13">
            <v>9.9999999999999982</v>
          </cell>
          <cell r="BV13">
            <v>1</v>
          </cell>
        </row>
        <row r="14">
          <cell r="I14">
            <v>9.0043995053347885</v>
          </cell>
          <cell r="Q14">
            <v>8.6012471135688511</v>
          </cell>
          <cell r="Y14">
            <v>8.006487867637631</v>
          </cell>
          <cell r="AH14">
            <v>6.7585696195827127</v>
          </cell>
          <cell r="AQ14">
            <v>5.8286651797083469</v>
          </cell>
          <cell r="AZ14">
            <v>8.6013610315186249</v>
          </cell>
          <cell r="BJ14">
            <v>9.9999999999999982</v>
          </cell>
          <cell r="BV14">
            <v>1</v>
          </cell>
        </row>
        <row r="15">
          <cell r="I15">
            <v>9.0257444949983991</v>
          </cell>
          <cell r="Q15">
            <v>9.2605871998503861</v>
          </cell>
          <cell r="Y15">
            <v>8.5502156410643799</v>
          </cell>
          <cell r="AH15">
            <v>6.6757899087935373</v>
          </cell>
          <cell r="AQ15">
            <v>7.4745995849461035</v>
          </cell>
          <cell r="AZ15">
            <v>9.8513610315186249</v>
          </cell>
          <cell r="BJ15">
            <v>9.9999999999999982</v>
          </cell>
          <cell r="BV15">
            <v>1</v>
          </cell>
        </row>
        <row r="16">
          <cell r="I16">
            <v>9.4232780066279815</v>
          </cell>
          <cell r="Q16">
            <v>8.2144388729254274</v>
          </cell>
          <cell r="Y16">
            <v>8.96894508540292</v>
          </cell>
          <cell r="AH16">
            <v>3.3878576690017992</v>
          </cell>
          <cell r="AQ16">
            <v>6.9696170998231937</v>
          </cell>
          <cell r="AZ16">
            <v>8.1554441260744994</v>
          </cell>
          <cell r="BJ16">
            <v>9.9999999999999982</v>
          </cell>
          <cell r="BV16">
            <v>1</v>
          </cell>
        </row>
        <row r="17">
          <cell r="I17">
            <v>7.6749009860535011</v>
          </cell>
          <cell r="Q17">
            <v>7.3038793090452883</v>
          </cell>
          <cell r="Y17">
            <v>7.8417069724921173</v>
          </cell>
          <cell r="AH17">
            <v>4.2402148992405344</v>
          </cell>
          <cell r="AQ17">
            <v>6.8296432586504103</v>
          </cell>
          <cell r="AZ17">
            <v>7.0068051575931234</v>
          </cell>
          <cell r="BJ17">
            <v>9.9999999999999982</v>
          </cell>
          <cell r="BV17">
            <v>1</v>
          </cell>
        </row>
        <row r="18">
          <cell r="I18">
            <v>7.8897121001915043</v>
          </cell>
          <cell r="Q18">
            <v>9.3908559873184654</v>
          </cell>
          <cell r="Y18">
            <v>7.7653128275236982</v>
          </cell>
          <cell r="AH18">
            <v>5.1900009848523601</v>
          </cell>
          <cell r="AQ18">
            <v>8.4327482882707372</v>
          </cell>
          <cell r="AZ18">
            <v>10</v>
          </cell>
          <cell r="BJ18">
            <v>9.9999999999999982</v>
          </cell>
          <cell r="BV18">
            <v>1</v>
          </cell>
        </row>
        <row r="19">
          <cell r="I19">
            <v>8.0034015998181989</v>
          </cell>
          <cell r="Q19">
            <v>9.4310507579995466</v>
          </cell>
          <cell r="Y19">
            <v>7.4421614250541133</v>
          </cell>
          <cell r="AH19">
            <v>6.9763956331955077</v>
          </cell>
          <cell r="AQ19">
            <v>8.4104406130268199</v>
          </cell>
          <cell r="AZ19">
            <v>8.6013610315186249</v>
          </cell>
          <cell r="BJ19">
            <v>9.9999999999999982</v>
          </cell>
          <cell r="BV19">
            <v>1</v>
          </cell>
        </row>
        <row r="20">
          <cell r="I20">
            <v>7.9733767135653233</v>
          </cell>
          <cell r="Q20">
            <v>9.179948668288203</v>
          </cell>
          <cell r="Y20">
            <v>8.384467809355403</v>
          </cell>
          <cell r="AH20">
            <v>6.3091744907222083</v>
          </cell>
          <cell r="AQ20">
            <v>5.96714769629265</v>
          </cell>
          <cell r="AZ20">
            <v>10</v>
          </cell>
          <cell r="BJ20">
            <v>9.9999999999999982</v>
          </cell>
          <cell r="BV20">
            <v>1</v>
          </cell>
        </row>
        <row r="21">
          <cell r="I21">
            <v>8.4607699976452579</v>
          </cell>
          <cell r="Q21">
            <v>9.157837784673065</v>
          </cell>
          <cell r="Y21">
            <v>8.1430998269874753</v>
          </cell>
          <cell r="AH21">
            <v>5.2189891929307946</v>
          </cell>
          <cell r="AQ21">
            <v>6.0725236966525422</v>
          </cell>
          <cell r="AZ21">
            <v>8.8513610315186249</v>
          </cell>
          <cell r="BJ21">
            <v>9.9999999999999982</v>
          </cell>
          <cell r="BV21">
            <v>1</v>
          </cell>
        </row>
        <row r="22">
          <cell r="I22">
            <v>8.8112247397466756</v>
          </cell>
          <cell r="Q22">
            <v>9.0653004204804439</v>
          </cell>
          <cell r="Y22">
            <v>9.0454698846048753</v>
          </cell>
          <cell r="AH22">
            <v>4.5316024312489942</v>
          </cell>
          <cell r="AQ22">
            <v>7.1003692555213807</v>
          </cell>
          <cell r="AZ22">
            <v>7.4527220630372497</v>
          </cell>
          <cell r="BJ22">
            <v>9.9999999999999982</v>
          </cell>
          <cell r="BV22">
            <v>1</v>
          </cell>
        </row>
        <row r="23">
          <cell r="I23">
            <v>9.2436165551912772</v>
          </cell>
          <cell r="Q23">
            <v>7.4306964216703673</v>
          </cell>
          <cell r="Y23">
            <v>8.453176733137802</v>
          </cell>
          <cell r="AH23">
            <v>6.5956168054974684</v>
          </cell>
          <cell r="AQ23">
            <v>7.8503500593376954</v>
          </cell>
          <cell r="AZ23">
            <v>8.75</v>
          </cell>
          <cell r="BJ23">
            <v>9.9999999999999982</v>
          </cell>
          <cell r="BV23">
            <v>1</v>
          </cell>
        </row>
        <row r="24">
          <cell r="I24">
            <v>8.9447172583559951</v>
          </cell>
          <cell r="Q24">
            <v>6.8279017764598837</v>
          </cell>
          <cell r="Y24">
            <v>9.3970833983518673</v>
          </cell>
          <cell r="AH24">
            <v>6.1712473940072474</v>
          </cell>
          <cell r="AQ24">
            <v>8.5223132439741143</v>
          </cell>
          <cell r="AZ24">
            <v>8.1554441260744994</v>
          </cell>
          <cell r="BJ24">
            <v>6.7</v>
          </cell>
          <cell r="BV24">
            <v>1</v>
          </cell>
        </row>
        <row r="26">
          <cell r="I26">
            <v>7.0984738186124101</v>
          </cell>
          <cell r="Q26">
            <v>9.161940620781488</v>
          </cell>
          <cell r="Y26">
            <v>7.3237883772602492</v>
          </cell>
          <cell r="AH26">
            <v>6.2319247502448469</v>
          </cell>
          <cell r="AQ26">
            <v>8.5023475156324775</v>
          </cell>
          <cell r="AZ26">
            <v>10</v>
          </cell>
          <cell r="BJ26">
            <v>7.8</v>
          </cell>
          <cell r="BV26">
            <v>1</v>
          </cell>
        </row>
        <row r="27">
          <cell r="I27">
            <v>8.6992200542388929</v>
          </cell>
          <cell r="Q27">
            <v>7.6195712041320105</v>
          </cell>
          <cell r="Y27">
            <v>8.5024726181484098</v>
          </cell>
          <cell r="AH27">
            <v>5.8100218458740622</v>
          </cell>
          <cell r="AQ27">
            <v>8.1911337209302317</v>
          </cell>
          <cell r="AZ27">
            <v>9.8513610315186249</v>
          </cell>
          <cell r="BJ27">
            <v>9.9999999999999982</v>
          </cell>
          <cell r="BV27">
            <v>0.95</v>
          </cell>
        </row>
        <row r="28">
          <cell r="I28">
            <v>9.3394323729853905</v>
          </cell>
          <cell r="Q28">
            <v>9.1475837942828022</v>
          </cell>
          <cell r="Y28">
            <v>8.2718696054792353</v>
          </cell>
          <cell r="AH28">
            <v>6.0838325812019596</v>
          </cell>
          <cell r="AQ28">
            <v>7.578974223457033</v>
          </cell>
          <cell r="AZ28">
            <v>9.8513610315186249</v>
          </cell>
          <cell r="BJ28">
            <v>9.9999999999999982</v>
          </cell>
          <cell r="BV28">
            <v>1</v>
          </cell>
        </row>
        <row r="29">
          <cell r="I29">
            <v>9.0038362805207992</v>
          </cell>
          <cell r="Q29">
            <v>8.8220612339253055</v>
          </cell>
          <cell r="Y29">
            <v>6.6740518563069964</v>
          </cell>
          <cell r="AH29">
            <v>6.8240047621782915</v>
          </cell>
          <cell r="AQ29">
            <v>7.2828230509702951</v>
          </cell>
          <cell r="AZ29">
            <v>7.9054441260744985</v>
          </cell>
          <cell r="BJ29">
            <v>8.9</v>
          </cell>
          <cell r="BV29">
            <v>1</v>
          </cell>
        </row>
        <row r="30">
          <cell r="I30">
            <v>9.2745153041917447</v>
          </cell>
          <cell r="Q30">
            <v>9.54136672730084</v>
          </cell>
          <cell r="Y30">
            <v>8.4519409029160109</v>
          </cell>
          <cell r="AH30">
            <v>5.8872380183937816</v>
          </cell>
          <cell r="AQ30">
            <v>7.6972738066346533</v>
          </cell>
          <cell r="AZ30">
            <v>10</v>
          </cell>
          <cell r="BJ30">
            <v>9.9999999999999982</v>
          </cell>
          <cell r="BV30">
            <v>1</v>
          </cell>
        </row>
        <row r="31">
          <cell r="I31">
            <v>7.1660970487230173</v>
          </cell>
          <cell r="Q31">
            <v>8.7422151656129614</v>
          </cell>
          <cell r="Y31">
            <v>7.3615737759707738</v>
          </cell>
          <cell r="AH31">
            <v>6.470342897835959</v>
          </cell>
          <cell r="AQ31">
            <v>7.3855307942291839</v>
          </cell>
          <cell r="AZ31">
            <v>8.75</v>
          </cell>
          <cell r="BJ31">
            <v>9.9999999999999982</v>
          </cell>
          <cell r="BV31">
            <v>1</v>
          </cell>
        </row>
        <row r="32">
          <cell r="I32">
            <v>7.7772700860719581</v>
          </cell>
          <cell r="Q32">
            <v>9.3858150432903749</v>
          </cell>
          <cell r="Y32">
            <v>8.6297250776629362</v>
          </cell>
          <cell r="AH32">
            <v>7.0754087716256349</v>
          </cell>
          <cell r="AQ32">
            <v>5.773476525630719</v>
          </cell>
          <cell r="AZ32">
            <v>9.8513610315186249</v>
          </cell>
          <cell r="BJ32">
            <v>9.9999999999999982</v>
          </cell>
          <cell r="BV32">
            <v>1</v>
          </cell>
        </row>
        <row r="33">
          <cell r="I33">
            <v>8.9410373614360061</v>
          </cell>
          <cell r="Q33">
            <v>7.0149056076920955</v>
          </cell>
          <cell r="Y33">
            <v>8.0669949567797197</v>
          </cell>
          <cell r="AH33">
            <v>6.4835347553117417</v>
          </cell>
          <cell r="AQ33">
            <v>7.3326666760196071</v>
          </cell>
          <cell r="AZ33">
            <v>9.8513610315186249</v>
          </cell>
          <cell r="BJ33">
            <v>9.9999999999999982</v>
          </cell>
          <cell r="BV33">
            <v>1</v>
          </cell>
        </row>
        <row r="34">
          <cell r="I34">
            <v>6.4204295872704336</v>
          </cell>
          <cell r="Q34">
            <v>8.4091855785684295</v>
          </cell>
          <cell r="Y34">
            <v>7.8368717549307361</v>
          </cell>
          <cell r="AH34">
            <v>6.4040694031370453</v>
          </cell>
          <cell r="AQ34">
            <v>6.7616020148288092</v>
          </cell>
          <cell r="AZ34">
            <v>8.6013610315186249</v>
          </cell>
          <cell r="BJ34">
            <v>9.9999999999999982</v>
          </cell>
          <cell r="BV34">
            <v>0.95</v>
          </cell>
        </row>
        <row r="35">
          <cell r="I35">
            <v>6.7938845064541429</v>
          </cell>
          <cell r="Q35">
            <v>8.1402983699964437</v>
          </cell>
          <cell r="Y35">
            <v>9.1205551563412044</v>
          </cell>
          <cell r="AH35">
            <v>7.1824404225366232</v>
          </cell>
          <cell r="AQ35">
            <v>7.0029962659571821</v>
          </cell>
          <cell r="AZ35">
            <v>9.4054441260744994</v>
          </cell>
          <cell r="BJ35">
            <v>9.9999999999999982</v>
          </cell>
          <cell r="BV35">
            <v>1</v>
          </cell>
        </row>
        <row r="36">
          <cell r="I36">
            <v>5.6905684813988326</v>
          </cell>
          <cell r="Q36">
            <v>8.2315798376901181</v>
          </cell>
          <cell r="Y36">
            <v>10</v>
          </cell>
          <cell r="AH36">
            <v>7.5882574701508698</v>
          </cell>
          <cell r="AQ36">
            <v>5.810026807434614</v>
          </cell>
          <cell r="AZ36">
            <v>7.75</v>
          </cell>
          <cell r="BJ36">
            <v>8.9</v>
          </cell>
          <cell r="BV36">
            <v>1</v>
          </cell>
        </row>
        <row r="38">
          <cell r="I38">
            <v>8.5043001428025651</v>
          </cell>
          <cell r="Q38">
            <v>8.7187357506389027</v>
          </cell>
          <cell r="Y38">
            <v>7.7858229756321826</v>
          </cell>
          <cell r="AH38">
            <v>8.1023452481598248</v>
          </cell>
          <cell r="AQ38">
            <v>7.0915995047046039</v>
          </cell>
          <cell r="AZ38">
            <v>10</v>
          </cell>
          <cell r="BJ38">
            <v>9.9999999999999982</v>
          </cell>
          <cell r="BV38">
            <v>1</v>
          </cell>
        </row>
        <row r="39">
          <cell r="I39">
            <v>7.9162222810867071</v>
          </cell>
          <cell r="Q39">
            <v>5.3488654014479096</v>
          </cell>
          <cell r="Y39">
            <v>8.3159257280057517</v>
          </cell>
          <cell r="AH39">
            <v>7.020606987821755</v>
          </cell>
          <cell r="AQ39">
            <v>8.4606481481481488</v>
          </cell>
          <cell r="AZ39">
            <v>9.8513610315186249</v>
          </cell>
          <cell r="BJ39">
            <v>9.9999999999999982</v>
          </cell>
          <cell r="BV39">
            <v>1</v>
          </cell>
        </row>
        <row r="40">
          <cell r="I40">
            <v>8.3585595414928964</v>
          </cell>
          <cell r="Q40">
            <v>7.957963964120438</v>
          </cell>
          <cell r="Y40">
            <v>7.8321260582155761</v>
          </cell>
          <cell r="AH40">
            <v>5.6180867492751538</v>
          </cell>
          <cell r="AQ40">
            <v>8.625829334801395</v>
          </cell>
          <cell r="AZ40">
            <v>10</v>
          </cell>
          <cell r="BJ40">
            <v>8.8999999999999986</v>
          </cell>
          <cell r="BV40">
            <v>1</v>
          </cell>
        </row>
        <row r="41">
          <cell r="I41">
            <v>8.9138138003184668</v>
          </cell>
          <cell r="Q41">
            <v>9.1493734960657438</v>
          </cell>
          <cell r="Y41">
            <v>7.6871982472699356</v>
          </cell>
          <cell r="AH41">
            <v>7.0787586907481623</v>
          </cell>
          <cell r="AQ41">
            <v>8.474086921333976</v>
          </cell>
          <cell r="AZ41">
            <v>8.75</v>
          </cell>
          <cell r="BJ41">
            <v>8.8999999999999986</v>
          </cell>
          <cell r="BV41">
            <v>1</v>
          </cell>
        </row>
        <row r="42">
          <cell r="I42">
            <v>8.891170958817316</v>
          </cell>
          <cell r="Q42">
            <v>5.5785528535255331</v>
          </cell>
          <cell r="Y42">
            <v>8.1363777264416974</v>
          </cell>
          <cell r="AH42">
            <v>6.2461713813242126</v>
          </cell>
          <cell r="AQ42">
            <v>6.2219724309739828</v>
          </cell>
          <cell r="AZ42">
            <v>8.3040830945558746</v>
          </cell>
          <cell r="BJ42">
            <v>9.9999999999999982</v>
          </cell>
          <cell r="BV42">
            <v>1</v>
          </cell>
        </row>
        <row r="43">
          <cell r="I43">
            <v>8.7724253684216009</v>
          </cell>
          <cell r="Q43">
            <v>9.4413287376845574</v>
          </cell>
          <cell r="Y43">
            <v>7.1413714133971302</v>
          </cell>
          <cell r="AH43">
            <v>7.2033067040956951</v>
          </cell>
          <cell r="AQ43">
            <v>6.8731068416127101</v>
          </cell>
          <cell r="AZ43">
            <v>9.8513610315186249</v>
          </cell>
          <cell r="BJ43">
            <v>9.9999999999999982</v>
          </cell>
          <cell r="BV43">
            <v>1</v>
          </cell>
        </row>
        <row r="45">
          <cell r="I45">
            <v>5.5603300543910974</v>
          </cell>
          <cell r="Q45">
            <v>7.6531570387644896</v>
          </cell>
          <cell r="Y45">
            <v>4.8403846414332499</v>
          </cell>
          <cell r="AH45">
            <v>5.3956872897075048</v>
          </cell>
          <cell r="AQ45">
            <v>3.5366232580526988</v>
          </cell>
          <cell r="AZ45">
            <v>3.9999999999999996</v>
          </cell>
          <cell r="BJ45">
            <v>8.8999999999999986</v>
          </cell>
          <cell r="BV45">
            <v>1</v>
          </cell>
        </row>
        <row r="46">
          <cell r="I46">
            <v>6.7327231586533838</v>
          </cell>
          <cell r="Q46">
            <v>5.0667746907074571</v>
          </cell>
          <cell r="Y46">
            <v>8.0956329676876031</v>
          </cell>
          <cell r="AH46">
            <v>5.8866984228138755</v>
          </cell>
          <cell r="AQ46">
            <v>4.5</v>
          </cell>
          <cell r="AZ46">
            <v>4.7568051575931234</v>
          </cell>
          <cell r="BJ46">
            <v>9.9999999999999982</v>
          </cell>
          <cell r="BV46">
            <v>0.95</v>
          </cell>
        </row>
        <row r="47">
          <cell r="I47">
            <v>7.3148293279248584</v>
          </cell>
          <cell r="Q47">
            <v>8.8612146992778325</v>
          </cell>
          <cell r="Y47">
            <v>8.3283436116544465</v>
          </cell>
          <cell r="AH47">
            <v>7.0820737569669721</v>
          </cell>
          <cell r="AQ47">
            <v>5.6071536152021428</v>
          </cell>
          <cell r="AZ47">
            <v>6.7027220630372497</v>
          </cell>
          <cell r="BJ47">
            <v>9.9999999999999982</v>
          </cell>
          <cell r="BV47">
            <v>0.95</v>
          </cell>
        </row>
        <row r="48">
          <cell r="I48">
            <v>5.7179928504759525</v>
          </cell>
          <cell r="Q48">
            <v>4.4188405799233035</v>
          </cell>
          <cell r="Y48">
            <v>7.689837224872214</v>
          </cell>
          <cell r="AH48">
            <v>4.2090220464628665</v>
          </cell>
          <cell r="AQ48">
            <v>2.4734690057136888</v>
          </cell>
          <cell r="AZ48">
            <v>6.0068051575931234</v>
          </cell>
          <cell r="BJ48">
            <v>9.9999999999999982</v>
          </cell>
          <cell r="BV48">
            <v>0.9</v>
          </cell>
        </row>
        <row r="49">
          <cell r="I49">
            <v>7.6686660085804741</v>
          </cell>
          <cell r="Q49">
            <v>7.8563468400727245</v>
          </cell>
          <cell r="Y49">
            <v>6.17799385122877</v>
          </cell>
          <cell r="AH49">
            <v>8.0036058381589719</v>
          </cell>
          <cell r="AQ49">
            <v>4.2726522362290931</v>
          </cell>
          <cell r="AZ49">
            <v>7.3040830945558737</v>
          </cell>
          <cell r="BJ49">
            <v>7.6999999999999993</v>
          </cell>
          <cell r="BV49">
            <v>0.95</v>
          </cell>
        </row>
        <row r="50">
          <cell r="I50">
            <v>4.8563407692665201</v>
          </cell>
          <cell r="Q50">
            <v>9.1892523945989062</v>
          </cell>
          <cell r="Y50">
            <v>8.9639448063735507</v>
          </cell>
          <cell r="AH50">
            <v>7.5106638199542104</v>
          </cell>
          <cell r="AQ50">
            <v>4.1375617088173433</v>
          </cell>
          <cell r="AZ50">
            <v>8.4527220630372497</v>
          </cell>
          <cell r="BJ50">
            <v>9.9999999999999982</v>
          </cell>
          <cell r="BV50">
            <v>1</v>
          </cell>
        </row>
        <row r="51">
          <cell r="I51">
            <v>9.3761287191145861</v>
          </cell>
          <cell r="Q51">
            <v>9.1284189738482624</v>
          </cell>
          <cell r="Y51">
            <v>8.4713221114819692</v>
          </cell>
          <cell r="AH51">
            <v>5.6122410604799722</v>
          </cell>
          <cell r="AQ51">
            <v>8.3170438330554237</v>
          </cell>
          <cell r="AZ51">
            <v>8.6013610315186249</v>
          </cell>
          <cell r="BJ51">
            <v>9.9999999999999982</v>
          </cell>
          <cell r="BV51">
            <v>1</v>
          </cell>
        </row>
        <row r="53">
          <cell r="I53">
            <v>8.7406334112838273</v>
          </cell>
          <cell r="Q53">
            <v>9.1126677693741716</v>
          </cell>
          <cell r="Y53">
            <v>8.8986403516378303</v>
          </cell>
          <cell r="AH53">
            <v>4.9234738970405951</v>
          </cell>
          <cell r="AQ53">
            <v>8.7880826232106717</v>
          </cell>
          <cell r="AZ53">
            <v>8.6013610315186249</v>
          </cell>
          <cell r="BJ53">
            <v>9.9999999999999982</v>
          </cell>
          <cell r="BV53">
            <v>1</v>
          </cell>
        </row>
        <row r="54">
          <cell r="I54">
            <v>7.8708706575411078</v>
          </cell>
          <cell r="Q54">
            <v>9.6376487440433039</v>
          </cell>
          <cell r="Y54">
            <v>7.7196740664617121</v>
          </cell>
          <cell r="AH54">
            <v>6.7585945863101866</v>
          </cell>
          <cell r="AQ54">
            <v>7.6816478234239103</v>
          </cell>
          <cell r="AZ54">
            <v>10</v>
          </cell>
          <cell r="BJ54">
            <v>9.9999999999999982</v>
          </cell>
          <cell r="BV54">
            <v>1</v>
          </cell>
        </row>
        <row r="55">
          <cell r="I55">
            <v>7.3294527037159298</v>
          </cell>
          <cell r="Q55">
            <v>5.9185142023707842</v>
          </cell>
          <cell r="Y55">
            <v>7.3969360934403374</v>
          </cell>
          <cell r="AH55">
            <v>5.0366808399246068</v>
          </cell>
          <cell r="AQ55">
            <v>5.697737813586869</v>
          </cell>
          <cell r="AZ55">
            <v>8.6013610315186249</v>
          </cell>
          <cell r="BJ55">
            <v>9.9999999999999982</v>
          </cell>
          <cell r="BV55">
            <v>1</v>
          </cell>
        </row>
        <row r="56">
          <cell r="I56">
            <v>7.762999801716008</v>
          </cell>
          <cell r="Q56">
            <v>7.8737944401065096</v>
          </cell>
          <cell r="Y56">
            <v>8.990004329740561</v>
          </cell>
          <cell r="AH56">
            <v>5.9984812680492778</v>
          </cell>
          <cell r="AQ56">
            <v>7.2481511577669906</v>
          </cell>
          <cell r="AZ56">
            <v>7.4527220630372497</v>
          </cell>
          <cell r="BJ56">
            <v>9.9999999999999982</v>
          </cell>
          <cell r="BV56">
            <v>1</v>
          </cell>
        </row>
        <row r="57">
          <cell r="I57">
            <v>8.360524270305083</v>
          </cell>
          <cell r="Q57">
            <v>6.8660891998584344</v>
          </cell>
          <cell r="Y57">
            <v>7.8207498705971101</v>
          </cell>
          <cell r="AH57">
            <v>6.707682078182021</v>
          </cell>
          <cell r="AQ57">
            <v>8.4759633975317072</v>
          </cell>
          <cell r="AZ57">
            <v>10</v>
          </cell>
          <cell r="BJ57">
            <v>8.8999999999999986</v>
          </cell>
          <cell r="BV57">
            <v>1</v>
          </cell>
        </row>
        <row r="58">
          <cell r="I58">
            <v>9.0385682323930254</v>
          </cell>
          <cell r="Q58">
            <v>8.8445798892187355</v>
          </cell>
          <cell r="Y58">
            <v>7.5062402769534771</v>
          </cell>
          <cell r="AH58">
            <v>4.5349507211470552</v>
          </cell>
          <cell r="AQ58">
            <v>7.2722848992953697</v>
          </cell>
          <cell r="AZ58">
            <v>8.75</v>
          </cell>
          <cell r="BJ58">
            <v>9.9999999999999982</v>
          </cell>
          <cell r="BV58">
            <v>1</v>
          </cell>
        </row>
        <row r="59">
          <cell r="I59">
            <v>6.7732748507862892</v>
          </cell>
          <cell r="Q59">
            <v>9.4886006394738907</v>
          </cell>
          <cell r="Y59">
            <v>8.261638351868811</v>
          </cell>
          <cell r="AH59">
            <v>7.6076703673239443</v>
          </cell>
          <cell r="AQ59">
            <v>7.3209835125672678</v>
          </cell>
          <cell r="AZ59">
            <v>8.4054441260744994</v>
          </cell>
          <cell r="BJ59">
            <v>9.9999999999999982</v>
          </cell>
          <cell r="BV59">
            <v>1</v>
          </cell>
        </row>
        <row r="60">
          <cell r="I60">
            <v>8.9186098135668086</v>
          </cell>
          <cell r="Q60">
            <v>9.5032341793147488</v>
          </cell>
          <cell r="Y60">
            <v>6.9120724742355311</v>
          </cell>
          <cell r="AH60">
            <v>6.3795759202508417</v>
          </cell>
          <cell r="AQ60">
            <v>8.6992896850048922</v>
          </cell>
          <cell r="AZ60">
            <v>10</v>
          </cell>
          <cell r="BJ60">
            <v>9.9999999999999982</v>
          </cell>
          <cell r="BV60">
            <v>1</v>
          </cell>
        </row>
        <row r="61">
          <cell r="I61">
            <v>7.6337691867643711</v>
          </cell>
          <cell r="Q61">
            <v>9.5416506923879219</v>
          </cell>
          <cell r="Y61">
            <v>7.2568085241469715</v>
          </cell>
          <cell r="AH61">
            <v>5.9508751324594913</v>
          </cell>
          <cell r="AQ61">
            <v>7.3778706321694258</v>
          </cell>
          <cell r="AZ61">
            <v>10</v>
          </cell>
          <cell r="BJ61">
            <v>9.9999999999999982</v>
          </cell>
          <cell r="BV61">
            <v>1</v>
          </cell>
        </row>
        <row r="62">
          <cell r="I62">
            <v>8.2621585648281624</v>
          </cell>
          <cell r="Q62">
            <v>9.2284699819591065</v>
          </cell>
          <cell r="Y62">
            <v>8.3844336669527166</v>
          </cell>
          <cell r="AH62">
            <v>6.532450085584899</v>
          </cell>
          <cell r="AQ62">
            <v>7.9259671692131093</v>
          </cell>
          <cell r="AZ62">
            <v>9.8513610315186249</v>
          </cell>
          <cell r="BJ62">
            <v>8.9</v>
          </cell>
          <cell r="BV62">
            <v>0.95</v>
          </cell>
        </row>
        <row r="63">
          <cell r="I63">
            <v>9.3383435048068346</v>
          </cell>
          <cell r="Q63">
            <v>9.0416689153684811</v>
          </cell>
          <cell r="Y63">
            <v>8.0094401104442206</v>
          </cell>
          <cell r="AH63">
            <v>7.8010986379016902</v>
          </cell>
          <cell r="AQ63">
            <v>6.5923285715751962</v>
          </cell>
          <cell r="AZ63">
            <v>10</v>
          </cell>
          <cell r="BJ63">
            <v>9.9999999999999982</v>
          </cell>
          <cell r="BV63">
            <v>1</v>
          </cell>
        </row>
        <row r="64">
          <cell r="I64">
            <v>8.0619986120496208</v>
          </cell>
          <cell r="Q64">
            <v>8.7334309053387571</v>
          </cell>
          <cell r="Y64">
            <v>8.673184687196553</v>
          </cell>
          <cell r="AH64">
            <v>6.1242807999232172</v>
          </cell>
          <cell r="AQ64">
            <v>6.1343038134565973</v>
          </cell>
          <cell r="AZ64">
            <v>8.6013610315186249</v>
          </cell>
          <cell r="BJ64">
            <v>9.9999999999999982</v>
          </cell>
          <cell r="BV64">
            <v>1</v>
          </cell>
        </row>
        <row r="65">
          <cell r="I65">
            <v>7.6822275618895404</v>
          </cell>
          <cell r="Q65">
            <v>7.1294281328425608</v>
          </cell>
          <cell r="Y65">
            <v>7.7272304431760404</v>
          </cell>
          <cell r="AH65">
            <v>7.6478420115501082</v>
          </cell>
          <cell r="AQ65">
            <v>7.0099582041003243</v>
          </cell>
          <cell r="AZ65">
            <v>7.1013610315186249</v>
          </cell>
          <cell r="BJ65">
            <v>9.9999999999999982</v>
          </cell>
          <cell r="BV65">
            <v>1</v>
          </cell>
        </row>
        <row r="66">
          <cell r="I66">
            <v>6.5973941376836827</v>
          </cell>
          <cell r="Q66">
            <v>8.531165567293808</v>
          </cell>
          <cell r="Y66">
            <v>8.295926472025954</v>
          </cell>
          <cell r="AH66">
            <v>5.4382199894323833</v>
          </cell>
          <cell r="AQ66">
            <v>8.5199903216199253</v>
          </cell>
          <cell r="AZ66">
            <v>9.8513610315186249</v>
          </cell>
          <cell r="BJ66">
            <v>9.9999999999999982</v>
          </cell>
          <cell r="BV66">
            <v>1</v>
          </cell>
        </row>
        <row r="68">
          <cell r="I68">
            <v>7.5747386388032556</v>
          </cell>
          <cell r="Q68">
            <v>9.6611267242387733</v>
          </cell>
          <cell r="Y68">
            <v>8.6367422654181656</v>
          </cell>
          <cell r="AH68">
            <v>5.9718155367665471</v>
          </cell>
          <cell r="AQ68">
            <v>7.7624691345129353</v>
          </cell>
          <cell r="AZ68">
            <v>10</v>
          </cell>
          <cell r="BJ68">
            <v>9.9999999999999982</v>
          </cell>
          <cell r="BV68">
            <v>0.95</v>
          </cell>
        </row>
        <row r="69">
          <cell r="I69">
            <v>8.8944871281929139</v>
          </cell>
          <cell r="Q69">
            <v>9.333093714758931</v>
          </cell>
          <cell r="Y69">
            <v>6.9440188512607319</v>
          </cell>
          <cell r="AH69">
            <v>6.1004300758650318</v>
          </cell>
          <cell r="AQ69">
            <v>8.1195301981935675</v>
          </cell>
          <cell r="AZ69">
            <v>9.8513610315186249</v>
          </cell>
          <cell r="BJ69">
            <v>9.9999999999999982</v>
          </cell>
          <cell r="BV69">
            <v>1</v>
          </cell>
        </row>
        <row r="70">
          <cell r="I70">
            <v>8.2184539309313038</v>
          </cell>
          <cell r="Q70">
            <v>8.7038935255231369</v>
          </cell>
          <cell r="Y70">
            <v>10</v>
          </cell>
          <cell r="AH70">
            <v>6.2820550881128767</v>
          </cell>
          <cell r="AQ70">
            <v>5.7587425179773826</v>
          </cell>
          <cell r="AZ70">
            <v>9.8513610315186249</v>
          </cell>
          <cell r="BJ70">
            <v>9.9999999999999982</v>
          </cell>
          <cell r="BV70">
            <v>0.95</v>
          </cell>
        </row>
        <row r="71">
          <cell r="I71">
            <v>8.2235838556064298</v>
          </cell>
          <cell r="Q71">
            <v>8.3625503180050007</v>
          </cell>
          <cell r="Y71">
            <v>9.1200432135564817</v>
          </cell>
          <cell r="AH71">
            <v>6.2784854713095513</v>
          </cell>
          <cell r="AQ71">
            <v>8.5414120259958484</v>
          </cell>
          <cell r="AZ71">
            <v>8.6013610315186249</v>
          </cell>
          <cell r="BJ71">
            <v>9.9999999999999982</v>
          </cell>
          <cell r="BV71">
            <v>1</v>
          </cell>
        </row>
        <row r="72">
          <cell r="I72">
            <v>6.9092968018565477</v>
          </cell>
          <cell r="Q72">
            <v>8.9133558732048339</v>
          </cell>
          <cell r="Y72">
            <v>9.6755305297132601</v>
          </cell>
          <cell r="AH72">
            <v>7.9562669366135799</v>
          </cell>
          <cell r="AQ72">
            <v>8.3223244147157196</v>
          </cell>
          <cell r="AZ72">
            <v>10</v>
          </cell>
          <cell r="BJ72">
            <v>9.9999999999999982</v>
          </cell>
          <cell r="BV72">
            <v>1</v>
          </cell>
        </row>
        <row r="73">
          <cell r="I73">
            <v>6.7765685731199019</v>
          </cell>
          <cell r="Q73">
            <v>8.9475123933803093</v>
          </cell>
          <cell r="Y73">
            <v>8.8182997404644041</v>
          </cell>
          <cell r="AH73">
            <v>7.7419886495848722</v>
          </cell>
          <cell r="AQ73">
            <v>7.2037055895613511</v>
          </cell>
          <cell r="AZ73">
            <v>9.8513610315186249</v>
          </cell>
          <cell r="BJ73">
            <v>9.9999999999999982</v>
          </cell>
          <cell r="BV73">
            <v>1</v>
          </cell>
        </row>
        <row r="75">
          <cell r="I75">
            <v>8.6519305139988063</v>
          </cell>
          <cell r="Q75">
            <v>8.9622002668451035</v>
          </cell>
          <cell r="Y75">
            <v>7.2230387329859536</v>
          </cell>
          <cell r="AH75">
            <v>8.6370230447449714</v>
          </cell>
          <cell r="AQ75">
            <v>8.3601086379197813</v>
          </cell>
          <cell r="AZ75">
            <v>7.25</v>
          </cell>
          <cell r="BJ75">
            <v>9.9999999999999982</v>
          </cell>
          <cell r="BV75">
            <v>1</v>
          </cell>
        </row>
        <row r="76">
          <cell r="I76">
            <v>8.0356399544996204</v>
          </cell>
          <cell r="Q76">
            <v>9.2460083780442694</v>
          </cell>
          <cell r="Y76">
            <v>8.7476013318494594</v>
          </cell>
          <cell r="AH76">
            <v>6.3701129729451207</v>
          </cell>
          <cell r="AQ76">
            <v>7.8859375335422515</v>
          </cell>
          <cell r="AZ76">
            <v>8.75</v>
          </cell>
          <cell r="BJ76">
            <v>9.9999999999999982</v>
          </cell>
          <cell r="BV76">
            <v>1</v>
          </cell>
        </row>
        <row r="77">
          <cell r="I77">
            <v>8.2383932457440636</v>
          </cell>
          <cell r="Q77">
            <v>6.4034650326601357</v>
          </cell>
          <cell r="Y77">
            <v>8.5652710608180218</v>
          </cell>
          <cell r="AH77">
            <v>5.9336668657607365</v>
          </cell>
          <cell r="AQ77">
            <v>7.1731546401494972</v>
          </cell>
          <cell r="AZ77">
            <v>6.8040830945558737</v>
          </cell>
          <cell r="BJ77">
            <v>7.6999999999999993</v>
          </cell>
          <cell r="BV77">
            <v>1</v>
          </cell>
        </row>
        <row r="78">
          <cell r="I78">
            <v>7.8725504645862783</v>
          </cell>
          <cell r="Q78">
            <v>8.997136655258787</v>
          </cell>
          <cell r="Y78">
            <v>7.7199006187260517</v>
          </cell>
          <cell r="AH78">
            <v>6.6632101472594503</v>
          </cell>
          <cell r="AQ78">
            <v>8.1695276150624352</v>
          </cell>
          <cell r="AZ78">
            <v>8.75</v>
          </cell>
          <cell r="BJ78">
            <v>9.9999999999999982</v>
          </cell>
          <cell r="BV78">
            <v>1</v>
          </cell>
        </row>
        <row r="79">
          <cell r="I79">
            <v>7.6075540628246312</v>
          </cell>
          <cell r="Q79">
            <v>9.015419305142963</v>
          </cell>
          <cell r="Y79">
            <v>9.9512182964075251</v>
          </cell>
          <cell r="AH79">
            <v>6.5518914400340718</v>
          </cell>
          <cell r="AQ79">
            <v>8.5967585236253896</v>
          </cell>
          <cell r="AZ79">
            <v>8.75</v>
          </cell>
          <cell r="BJ79">
            <v>9.9999999999999982</v>
          </cell>
          <cell r="BV79">
            <v>1</v>
          </cell>
        </row>
        <row r="80">
          <cell r="I80">
            <v>7.1501630719555456</v>
          </cell>
          <cell r="Q80">
            <v>6.4355514924177788</v>
          </cell>
          <cell r="Y80">
            <v>7.9703675189771399</v>
          </cell>
          <cell r="AH80">
            <v>5.4305141844282678</v>
          </cell>
          <cell r="AQ80">
            <v>8.388608870967742</v>
          </cell>
          <cell r="AZ80">
            <v>6.7027220630372497</v>
          </cell>
          <cell r="BJ80">
            <v>6.7</v>
          </cell>
          <cell r="BV80">
            <v>0.95</v>
          </cell>
        </row>
        <row r="81">
          <cell r="I81">
            <v>8.9298362563391116</v>
          </cell>
          <cell r="Q81">
            <v>8.0831183895893055</v>
          </cell>
          <cell r="Y81">
            <v>8.4755437658415307</v>
          </cell>
          <cell r="AH81">
            <v>7.8051754235611197</v>
          </cell>
          <cell r="AQ81">
            <v>9.4593256047769678</v>
          </cell>
          <cell r="AZ81">
            <v>7.1013610315186249</v>
          </cell>
          <cell r="BJ81">
            <v>7.8000000000000007</v>
          </cell>
          <cell r="BV81">
            <v>0.95</v>
          </cell>
        </row>
        <row r="82">
          <cell r="I82">
            <v>8.9153871972504497</v>
          </cell>
          <cell r="Q82">
            <v>8.5538868311486116</v>
          </cell>
          <cell r="Y82">
            <v>9.551399266266106</v>
          </cell>
          <cell r="AH82">
            <v>5.1344530856218933</v>
          </cell>
          <cell r="AQ82">
            <v>8.3546895320943921</v>
          </cell>
          <cell r="AZ82">
            <v>9.2568051575931243</v>
          </cell>
          <cell r="BJ82">
            <v>9.9999999999999982</v>
          </cell>
          <cell r="BV82">
            <v>1</v>
          </cell>
        </row>
        <row r="83">
          <cell r="I83">
            <v>9.2097814825204924</v>
          </cell>
          <cell r="Q83">
            <v>8.1293138339835256</v>
          </cell>
          <cell r="Y83">
            <v>8.4547224558028482</v>
          </cell>
          <cell r="AH83">
            <v>7.964560761304142</v>
          </cell>
          <cell r="AQ83">
            <v>6.1773463841678176</v>
          </cell>
          <cell r="AZ83">
            <v>9.8513610315186249</v>
          </cell>
          <cell r="BJ83">
            <v>9.9999999999999982</v>
          </cell>
          <cell r="BV83">
            <v>0.95</v>
          </cell>
        </row>
        <row r="84">
          <cell r="I84">
            <v>8.0895382033814478</v>
          </cell>
          <cell r="Q84">
            <v>8.8308229042230391</v>
          </cell>
          <cell r="Y84">
            <v>8.8536235022994241</v>
          </cell>
          <cell r="AH84">
            <v>6.65717189680724</v>
          </cell>
          <cell r="AQ84">
            <v>6.3690588516039028</v>
          </cell>
          <cell r="AZ84">
            <v>9.7027220630372497</v>
          </cell>
          <cell r="BJ84">
            <v>9.9999999999999982</v>
          </cell>
          <cell r="BV84">
            <v>1</v>
          </cell>
        </row>
        <row r="85">
          <cell r="I85">
            <v>8.7208449908413499</v>
          </cell>
          <cell r="Q85">
            <v>9.2927306249286215</v>
          </cell>
          <cell r="Y85">
            <v>8.2683349547349483</v>
          </cell>
          <cell r="AH85">
            <v>6.4498949681260376</v>
          </cell>
          <cell r="AQ85">
            <v>7.4600666050670315</v>
          </cell>
          <cell r="AZ85">
            <v>9.8513610315186249</v>
          </cell>
          <cell r="BJ85">
            <v>9.9999999999999982</v>
          </cell>
          <cell r="BV85">
            <v>1</v>
          </cell>
        </row>
        <row r="86">
          <cell r="I86">
            <v>7.6477968526910161</v>
          </cell>
          <cell r="Q86">
            <v>9.1530394536505124</v>
          </cell>
          <cell r="Y86">
            <v>8.5860112117287031</v>
          </cell>
          <cell r="AH86">
            <v>6.534232098369829</v>
          </cell>
          <cell r="AQ86">
            <v>8.2512978999801323</v>
          </cell>
          <cell r="AZ86">
            <v>8.75</v>
          </cell>
          <cell r="BJ86">
            <v>9.9999999999999982</v>
          </cell>
          <cell r="BV86">
            <v>1</v>
          </cell>
        </row>
        <row r="88">
          <cell r="I88">
            <v>8.6557280926221321</v>
          </cell>
          <cell r="Q88">
            <v>9.1368129247629604</v>
          </cell>
          <cell r="Y88">
            <v>7.9466959009239435</v>
          </cell>
          <cell r="AH88">
            <v>6.6897516266737327</v>
          </cell>
          <cell r="AQ88">
            <v>5.6201252165818225</v>
          </cell>
          <cell r="AZ88">
            <v>8.6013610315186249</v>
          </cell>
          <cell r="BJ88">
            <v>9.9999999999999982</v>
          </cell>
          <cell r="BV88">
            <v>1</v>
          </cell>
        </row>
        <row r="89">
          <cell r="I89">
            <v>8.1545779321257719</v>
          </cell>
          <cell r="Q89">
            <v>9.3878488494254491</v>
          </cell>
          <cell r="Y89">
            <v>9.5016830242920953</v>
          </cell>
          <cell r="AH89">
            <v>4.5136025311049028</v>
          </cell>
          <cell r="AQ89">
            <v>6.5504902571849977</v>
          </cell>
          <cell r="AZ89">
            <v>8.4527220630372497</v>
          </cell>
          <cell r="BJ89">
            <v>9.9999999999999982</v>
          </cell>
          <cell r="BV89">
            <v>0.95</v>
          </cell>
        </row>
        <row r="90">
          <cell r="I90">
            <v>8.059917514547065</v>
          </cell>
          <cell r="Q90">
            <v>8.8954516496819434</v>
          </cell>
          <cell r="Y90">
            <v>8.2123580299134407</v>
          </cell>
          <cell r="AH90">
            <v>5.6673463961113226</v>
          </cell>
          <cell r="AQ90">
            <v>5.5583797243898356</v>
          </cell>
          <cell r="AZ90">
            <v>8.6013610315186249</v>
          </cell>
          <cell r="BJ90">
            <v>9.9999999999999982</v>
          </cell>
          <cell r="BV90">
            <v>1</v>
          </cell>
        </row>
        <row r="91">
          <cell r="I91">
            <v>8.9839941049558085</v>
          </cell>
          <cell r="Q91">
            <v>7.4049062370855872</v>
          </cell>
          <cell r="Y91">
            <v>7.8153367676823882</v>
          </cell>
          <cell r="AH91">
            <v>6.4803552647221387</v>
          </cell>
          <cell r="AQ91">
            <v>6</v>
          </cell>
          <cell r="AZ91">
            <v>10</v>
          </cell>
          <cell r="BJ91">
            <v>9.9999999999999982</v>
          </cell>
          <cell r="BV91">
            <v>1</v>
          </cell>
        </row>
        <row r="92">
          <cell r="I92">
            <v>8.835923722823491</v>
          </cell>
          <cell r="Q92">
            <v>5.9930554265656371</v>
          </cell>
          <cell r="Y92">
            <v>7.6924665375087287</v>
          </cell>
          <cell r="AH92">
            <v>5.593108109991042</v>
          </cell>
          <cell r="AQ92">
            <v>6.8229533967254516</v>
          </cell>
          <cell r="AZ92">
            <v>10</v>
          </cell>
          <cell r="BJ92">
            <v>9.9999999999999982</v>
          </cell>
          <cell r="BV92">
            <v>1</v>
          </cell>
        </row>
        <row r="93">
          <cell r="I93">
            <v>4.145231505383153</v>
          </cell>
          <cell r="Q93">
            <v>8.6319135710476296</v>
          </cell>
          <cell r="Y93">
            <v>8.5622279580499061</v>
          </cell>
          <cell r="AH93">
            <v>5.57227455164149</v>
          </cell>
          <cell r="AQ93">
            <v>3.8969344805621091</v>
          </cell>
          <cell r="AZ93">
            <v>7.8581661891117482</v>
          </cell>
          <cell r="BJ93">
            <v>9.9999999999999982</v>
          </cell>
          <cell r="BV93">
            <v>0.95</v>
          </cell>
        </row>
        <row r="94">
          <cell r="I94">
            <v>4.9865924937166248</v>
          </cell>
          <cell r="Q94">
            <v>8.5</v>
          </cell>
          <cell r="Y94">
            <v>9.3977780262291937</v>
          </cell>
          <cell r="AH94">
            <v>7.546980107082411</v>
          </cell>
          <cell r="AQ94">
            <v>6.5529449764552847</v>
          </cell>
          <cell r="AZ94">
            <v>8.4527220630372497</v>
          </cell>
          <cell r="BJ94">
            <v>9.9999999999999982</v>
          </cell>
          <cell r="BV94">
            <v>1</v>
          </cell>
        </row>
        <row r="95">
          <cell r="I95">
            <v>6.4179010879263769</v>
          </cell>
          <cell r="Q95">
            <v>4.2800546625859397</v>
          </cell>
          <cell r="Y95">
            <v>8.1327277942261631</v>
          </cell>
          <cell r="AH95">
            <v>5.2804284947785547</v>
          </cell>
          <cell r="AQ95">
            <v>5.3013244736016745</v>
          </cell>
          <cell r="AZ95">
            <v>7.25</v>
          </cell>
          <cell r="BJ95">
            <v>7.8000000000000007</v>
          </cell>
          <cell r="BV95">
            <v>0.95</v>
          </cell>
        </row>
        <row r="96">
          <cell r="I96">
            <v>7.0498765482728274</v>
          </cell>
          <cell r="Q96">
            <v>7.6304106939075877</v>
          </cell>
          <cell r="Y96">
            <v>7.3161174555280484</v>
          </cell>
          <cell r="AH96">
            <v>7.47774359114843</v>
          </cell>
          <cell r="AQ96">
            <v>4.238107143598679</v>
          </cell>
          <cell r="AZ96">
            <v>7.0068051575931234</v>
          </cell>
          <cell r="BJ96">
            <v>9.9999999999999982</v>
          </cell>
          <cell r="BV96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Индикаторы U"/>
      <sheetName val="Показатели Е и О"/>
      <sheetName val="Исходники для сайта"/>
      <sheetName val="Комплексная оценка"/>
      <sheetName val="Рейтинг"/>
      <sheetName val="Рейтинг (2)"/>
      <sheetName val="Слайд 1 группа"/>
      <sheetName val="Слайд 2 группа"/>
      <sheetName val="Слайд 3 группа"/>
      <sheetName val="Слайд 4 группа"/>
      <sheetName val="Слайд 5 группа"/>
    </sheetNames>
    <sheetDataSet>
      <sheetData sheetId="0"/>
      <sheetData sheetId="1"/>
      <sheetData sheetId="2">
        <row r="4">
          <cell r="I4">
            <v>1.75</v>
          </cell>
          <cell r="Q4">
            <v>1.75</v>
          </cell>
          <cell r="Y4">
            <v>1.5</v>
          </cell>
          <cell r="AH4">
            <v>1.5</v>
          </cell>
          <cell r="AQ4">
            <v>1.5</v>
          </cell>
          <cell r="AZ4">
            <v>0.75</v>
          </cell>
          <cell r="BJ4">
            <v>1.25</v>
          </cell>
        </row>
        <row r="7">
          <cell r="I7">
            <v>9.0712600966482757</v>
          </cell>
          <cell r="Q7">
            <v>8.3143968634262944</v>
          </cell>
          <cell r="Y7">
            <v>6.8705040961162149</v>
          </cell>
          <cell r="AH7">
            <v>7.5451994178018991</v>
          </cell>
          <cell r="AQ7">
            <v>6.8264097918834175</v>
          </cell>
          <cell r="AZ7">
            <v>4.9054441260744985</v>
          </cell>
          <cell r="BJ7">
            <v>9.9999999999999982</v>
          </cell>
          <cell r="BW7">
            <v>1</v>
          </cell>
          <cell r="BX7">
            <v>1</v>
          </cell>
        </row>
        <row r="9">
          <cell r="I9">
            <v>8.9929422089023241</v>
          </cell>
          <cell r="Q9">
            <v>9.2544295876472162</v>
          </cell>
          <cell r="Y9">
            <v>9.9695322853827086</v>
          </cell>
          <cell r="AH9">
            <v>6.1453191226705766</v>
          </cell>
          <cell r="AQ9">
            <v>8.3589844632939112</v>
          </cell>
          <cell r="AZ9">
            <v>9.8513610315186249</v>
          </cell>
          <cell r="BJ9">
            <v>9.9999999999999982</v>
          </cell>
          <cell r="BW9">
            <v>1</v>
          </cell>
          <cell r="BX9">
            <v>1</v>
          </cell>
        </row>
        <row r="10">
          <cell r="I10">
            <v>8.8201302110554742</v>
          </cell>
          <cell r="Q10">
            <v>9.3122566568112433</v>
          </cell>
          <cell r="Y10">
            <v>8.6286432274561058</v>
          </cell>
          <cell r="AH10">
            <v>5.6378519912719165</v>
          </cell>
          <cell r="AQ10">
            <v>8.5264369404380282</v>
          </cell>
          <cell r="AZ10">
            <v>10</v>
          </cell>
          <cell r="BJ10">
            <v>9.9999999999999982</v>
          </cell>
          <cell r="BW10">
            <v>1</v>
          </cell>
          <cell r="BX10">
            <v>1</v>
          </cell>
        </row>
        <row r="11">
          <cell r="I11">
            <v>9.139706205871633</v>
          </cell>
          <cell r="Q11">
            <v>9.3428297042580581</v>
          </cell>
          <cell r="Y11">
            <v>7.1115875666875814</v>
          </cell>
          <cell r="AH11">
            <v>6.6940471658202476</v>
          </cell>
          <cell r="AQ11">
            <v>6.7949221001545865</v>
          </cell>
          <cell r="AZ11">
            <v>9.5540830945558746</v>
          </cell>
          <cell r="BJ11">
            <v>9.9999999999999982</v>
          </cell>
          <cell r="BW11">
            <v>0.95</v>
          </cell>
          <cell r="BX11">
            <v>1</v>
          </cell>
        </row>
        <row r="12">
          <cell r="I12">
            <v>7.4264573550498447</v>
          </cell>
          <cell r="Q12">
            <v>9.5479541242516159</v>
          </cell>
          <cell r="Y12">
            <v>8.0357536428335195</v>
          </cell>
          <cell r="AH12">
            <v>5.5716168425954198</v>
          </cell>
          <cell r="AQ12">
            <v>4.6404381291739725</v>
          </cell>
          <cell r="AZ12">
            <v>8.4527220630372497</v>
          </cell>
          <cell r="BJ12">
            <v>9.9999999999999982</v>
          </cell>
          <cell r="BW12">
            <v>1</v>
          </cell>
          <cell r="BX12">
            <v>1</v>
          </cell>
        </row>
        <row r="13">
          <cell r="I13">
            <v>8.7627093885022056</v>
          </cell>
          <cell r="Q13">
            <v>3.2168703422233742</v>
          </cell>
          <cell r="Y13">
            <v>6.2273378098901757</v>
          </cell>
          <cell r="AH13">
            <v>4.9416989222635905</v>
          </cell>
          <cell r="AQ13">
            <v>7.142491769146849</v>
          </cell>
          <cell r="AZ13">
            <v>8.75</v>
          </cell>
          <cell r="BJ13">
            <v>9.9999999999999982</v>
          </cell>
          <cell r="BW13">
            <v>0.95</v>
          </cell>
          <cell r="BX13">
            <v>1</v>
          </cell>
        </row>
        <row r="14">
          <cell r="I14">
            <v>9.0043995053347885</v>
          </cell>
          <cell r="Q14">
            <v>8.6012471135688511</v>
          </cell>
          <cell r="Y14">
            <v>8.006487867637631</v>
          </cell>
          <cell r="AH14">
            <v>6.7585696195827127</v>
          </cell>
          <cell r="AQ14">
            <v>5.8286651797083469</v>
          </cell>
          <cell r="AZ14">
            <v>8.6013610315186249</v>
          </cell>
          <cell r="BJ14">
            <v>9.9999999999999982</v>
          </cell>
          <cell r="BW14">
            <v>1</v>
          </cell>
          <cell r="BX14">
            <v>1</v>
          </cell>
        </row>
        <row r="15">
          <cell r="I15">
            <v>9.0257444949983991</v>
          </cell>
          <cell r="Q15">
            <v>9.2605871998503861</v>
          </cell>
          <cell r="Y15">
            <v>8.5502156410643799</v>
          </cell>
          <cell r="AH15">
            <v>6.6757899087935373</v>
          </cell>
          <cell r="AQ15">
            <v>7.4745995849461035</v>
          </cell>
          <cell r="AZ15">
            <v>9.8513610315186249</v>
          </cell>
          <cell r="BJ15">
            <v>9.9999999999999982</v>
          </cell>
          <cell r="BW15">
            <v>1</v>
          </cell>
          <cell r="BX15">
            <v>1</v>
          </cell>
        </row>
        <row r="16">
          <cell r="I16">
            <v>9.4232780066279815</v>
          </cell>
          <cell r="Q16">
            <v>8.2144388729254274</v>
          </cell>
          <cell r="Y16">
            <v>8.96894508540292</v>
          </cell>
          <cell r="AH16">
            <v>3.3878576690017992</v>
          </cell>
          <cell r="AQ16">
            <v>6.9696170998231937</v>
          </cell>
          <cell r="AZ16">
            <v>8.1554441260744994</v>
          </cell>
          <cell r="BJ16">
            <v>9.9999999999999982</v>
          </cell>
          <cell r="BW16">
            <v>1</v>
          </cell>
          <cell r="BX16">
            <v>1</v>
          </cell>
        </row>
        <row r="17">
          <cell r="I17">
            <v>7.6749009860535011</v>
          </cell>
          <cell r="Q17">
            <v>7.3038793090452883</v>
          </cell>
          <cell r="Y17">
            <v>7.8417069724921173</v>
          </cell>
          <cell r="AH17">
            <v>4.2402148992405344</v>
          </cell>
          <cell r="AQ17">
            <v>6.8296432586504103</v>
          </cell>
          <cell r="AZ17">
            <v>7.0068051575931234</v>
          </cell>
          <cell r="BJ17">
            <v>9.9999999999999982</v>
          </cell>
          <cell r="BW17">
            <v>0.95</v>
          </cell>
          <cell r="BX17">
            <v>1</v>
          </cell>
        </row>
        <row r="18">
          <cell r="I18">
            <v>7.8897121001915043</v>
          </cell>
          <cell r="Q18">
            <v>9.3908559873184654</v>
          </cell>
          <cell r="Y18">
            <v>7.7653128275236982</v>
          </cell>
          <cell r="AH18">
            <v>5.1900009848523601</v>
          </cell>
          <cell r="AQ18">
            <v>8.4327482882707372</v>
          </cell>
          <cell r="AZ18">
            <v>10</v>
          </cell>
          <cell r="BJ18">
            <v>9.9999999999999982</v>
          </cell>
          <cell r="BW18">
            <v>1</v>
          </cell>
          <cell r="BX18">
            <v>1</v>
          </cell>
        </row>
        <row r="19">
          <cell r="I19">
            <v>8.0034015998181989</v>
          </cell>
          <cell r="Q19">
            <v>9.4310507579995466</v>
          </cell>
          <cell r="Y19">
            <v>7.4421614250541133</v>
          </cell>
          <cell r="AH19">
            <v>6.9763956331955077</v>
          </cell>
          <cell r="AQ19">
            <v>8.4104406130268199</v>
          </cell>
          <cell r="AZ19">
            <v>8.6013610315186249</v>
          </cell>
          <cell r="BJ19">
            <v>9.9999999999999982</v>
          </cell>
          <cell r="BW19">
            <v>0.95</v>
          </cell>
          <cell r="BX19">
            <v>1</v>
          </cell>
        </row>
        <row r="20">
          <cell r="I20">
            <v>7.9733767135653233</v>
          </cell>
          <cell r="Q20">
            <v>9.179948668288203</v>
          </cell>
          <cell r="Y20">
            <v>8.384467809355403</v>
          </cell>
          <cell r="AH20">
            <v>6.3091744907222083</v>
          </cell>
          <cell r="AQ20">
            <v>5.96714769629265</v>
          </cell>
          <cell r="AZ20">
            <v>10</v>
          </cell>
          <cell r="BJ20">
            <v>9.9999999999999982</v>
          </cell>
          <cell r="BW20">
            <v>0.95</v>
          </cell>
          <cell r="BX20">
            <v>1</v>
          </cell>
        </row>
        <row r="21">
          <cell r="I21">
            <v>8.4607699976452579</v>
          </cell>
          <cell r="Q21">
            <v>9.157837784673065</v>
          </cell>
          <cell r="Y21">
            <v>8.1430998269874753</v>
          </cell>
          <cell r="AH21">
            <v>5.2189891929307946</v>
          </cell>
          <cell r="AQ21">
            <v>6.0725236966525422</v>
          </cell>
          <cell r="AZ21">
            <v>8.8513610315186249</v>
          </cell>
          <cell r="BJ21">
            <v>9.9999999999999982</v>
          </cell>
          <cell r="BW21">
            <v>1</v>
          </cell>
          <cell r="BX21">
            <v>1</v>
          </cell>
        </row>
        <row r="22">
          <cell r="I22">
            <v>8.8112247397466756</v>
          </cell>
          <cell r="Q22">
            <v>9.0653004204804439</v>
          </cell>
          <cell r="Y22">
            <v>9.0454698846048753</v>
          </cell>
          <cell r="AH22">
            <v>4.5316024312489942</v>
          </cell>
          <cell r="AQ22">
            <v>7.1003692555213807</v>
          </cell>
          <cell r="AZ22">
            <v>7.4527220630372497</v>
          </cell>
          <cell r="BJ22">
            <v>9.9999999999999982</v>
          </cell>
          <cell r="BW22">
            <v>1</v>
          </cell>
          <cell r="BX22">
            <v>1</v>
          </cell>
        </row>
        <row r="23">
          <cell r="I23">
            <v>9.2436165551912772</v>
          </cell>
          <cell r="Q23">
            <v>7.4306964216703673</v>
          </cell>
          <cell r="Y23">
            <v>8.453176733137802</v>
          </cell>
          <cell r="AH23">
            <v>6.5956168054974684</v>
          </cell>
          <cell r="AQ23">
            <v>7.8503500593376954</v>
          </cell>
          <cell r="AZ23">
            <v>8.75</v>
          </cell>
          <cell r="BJ23">
            <v>9.9999999999999982</v>
          </cell>
          <cell r="BW23">
            <v>1</v>
          </cell>
          <cell r="BX23">
            <v>1</v>
          </cell>
        </row>
        <row r="24">
          <cell r="I24">
            <v>8.9447172583559951</v>
          </cell>
          <cell r="Q24">
            <v>6.8279017764598837</v>
          </cell>
          <cell r="Y24">
            <v>9.3970833983518673</v>
          </cell>
          <cell r="AH24">
            <v>6.1712473940072474</v>
          </cell>
          <cell r="AQ24">
            <v>8.5223132439741143</v>
          </cell>
          <cell r="AZ24">
            <v>8.1554441260744994</v>
          </cell>
          <cell r="BJ24">
            <v>6.7</v>
          </cell>
          <cell r="BW24">
            <v>1</v>
          </cell>
          <cell r="BX24">
            <v>1</v>
          </cell>
        </row>
        <row r="26">
          <cell r="I26">
            <v>7.0984738186124101</v>
          </cell>
          <cell r="Q26">
            <v>9.161940620781488</v>
          </cell>
          <cell r="Y26">
            <v>7.3237883772602492</v>
          </cell>
          <cell r="AH26">
            <v>6.2319247502448469</v>
          </cell>
          <cell r="AQ26">
            <v>8.5023475156324775</v>
          </cell>
          <cell r="AZ26">
            <v>10</v>
          </cell>
          <cell r="BJ26">
            <v>7.8</v>
          </cell>
          <cell r="BW26">
            <v>0.95</v>
          </cell>
          <cell r="BX26">
            <v>1</v>
          </cell>
        </row>
        <row r="27">
          <cell r="I27">
            <v>8.6992200542388929</v>
          </cell>
          <cell r="Q27">
            <v>7.6195712041320105</v>
          </cell>
          <cell r="Y27">
            <v>8.5024726181484098</v>
          </cell>
          <cell r="AH27">
            <v>5.8100218458740622</v>
          </cell>
          <cell r="AQ27">
            <v>8.1911337209302317</v>
          </cell>
          <cell r="AZ27">
            <v>9.8513610315186249</v>
          </cell>
          <cell r="BJ27">
            <v>9.9999999999999982</v>
          </cell>
          <cell r="BP27">
            <v>0.05</v>
          </cell>
          <cell r="BW27">
            <v>0.9</v>
          </cell>
          <cell r="BX27">
            <v>0.95</v>
          </cell>
        </row>
        <row r="28">
          <cell r="I28">
            <v>9.3394323729853905</v>
          </cell>
          <cell r="Q28">
            <v>9.1475837942828022</v>
          </cell>
          <cell r="Y28">
            <v>8.2718696054792353</v>
          </cell>
          <cell r="AH28">
            <v>6.0838325812019596</v>
          </cell>
          <cell r="AQ28">
            <v>7.578974223457033</v>
          </cell>
          <cell r="AZ28">
            <v>9.8513610315186249</v>
          </cell>
          <cell r="BJ28">
            <v>9.9999999999999982</v>
          </cell>
          <cell r="BW28">
            <v>1</v>
          </cell>
          <cell r="BX28">
            <v>1</v>
          </cell>
        </row>
        <row r="29">
          <cell r="I29">
            <v>9.0038362805207992</v>
          </cell>
          <cell r="Q29">
            <v>8.8220612339253055</v>
          </cell>
          <cell r="Y29">
            <v>6.6740518563069964</v>
          </cell>
          <cell r="AH29">
            <v>6.8240047621782915</v>
          </cell>
          <cell r="AQ29">
            <v>7.2828230509702951</v>
          </cell>
          <cell r="AZ29">
            <v>7.9054441260744985</v>
          </cell>
          <cell r="BJ29">
            <v>8.9</v>
          </cell>
          <cell r="BW29">
            <v>1</v>
          </cell>
          <cell r="BX29">
            <v>1</v>
          </cell>
        </row>
        <row r="30">
          <cell r="I30">
            <v>9.2745153041917447</v>
          </cell>
          <cell r="Q30">
            <v>9.54136672730084</v>
          </cell>
          <cell r="Y30">
            <v>8.4519409029160109</v>
          </cell>
          <cell r="AH30">
            <v>5.8872380183937816</v>
          </cell>
          <cell r="AQ30">
            <v>7.6972738066346533</v>
          </cell>
          <cell r="AZ30">
            <v>10</v>
          </cell>
          <cell r="BJ30">
            <v>9.9999999999999982</v>
          </cell>
          <cell r="BW30">
            <v>1</v>
          </cell>
          <cell r="BX30">
            <v>1</v>
          </cell>
        </row>
        <row r="31">
          <cell r="I31">
            <v>7.1660970487230173</v>
          </cell>
          <cell r="Q31">
            <v>8.7422151656129614</v>
          </cell>
          <cell r="Y31">
            <v>7.3615737759707738</v>
          </cell>
          <cell r="AH31">
            <v>6.470342897835959</v>
          </cell>
          <cell r="AQ31">
            <v>7.3855307942291839</v>
          </cell>
          <cell r="AZ31">
            <v>8.75</v>
          </cell>
          <cell r="BJ31">
            <v>9.9999999999999982</v>
          </cell>
          <cell r="BW31">
            <v>1</v>
          </cell>
          <cell r="BX31">
            <v>1</v>
          </cell>
        </row>
        <row r="32">
          <cell r="I32">
            <v>7.7772700860719581</v>
          </cell>
          <cell r="Q32">
            <v>9.3858150432903749</v>
          </cell>
          <cell r="Y32">
            <v>8.6297250776629362</v>
          </cell>
          <cell r="AH32">
            <v>7.0754087716256349</v>
          </cell>
          <cell r="AQ32">
            <v>5.773476525630719</v>
          </cell>
          <cell r="AZ32">
            <v>9.8513610315186249</v>
          </cell>
          <cell r="BJ32">
            <v>9.9999999999999982</v>
          </cell>
          <cell r="BW32">
            <v>0.95</v>
          </cell>
          <cell r="BX32">
            <v>1</v>
          </cell>
        </row>
        <row r="33">
          <cell r="I33">
            <v>8.9410373614360061</v>
          </cell>
          <cell r="Q33">
            <v>7.0149056076920955</v>
          </cell>
          <cell r="Y33">
            <v>8.0669949567797197</v>
          </cell>
          <cell r="AH33">
            <v>6.4835347553117417</v>
          </cell>
          <cell r="AQ33">
            <v>7.3326666760196071</v>
          </cell>
          <cell r="AZ33">
            <v>9.8513610315186249</v>
          </cell>
          <cell r="BJ33">
            <v>9.9999999999999982</v>
          </cell>
          <cell r="BW33">
            <v>0.95</v>
          </cell>
          <cell r="BX33">
            <v>1</v>
          </cell>
        </row>
        <row r="34">
          <cell r="I34">
            <v>6.4204295872704336</v>
          </cell>
          <cell r="Q34">
            <v>8.4091855785684295</v>
          </cell>
          <cell r="Y34">
            <v>7.8368717549307361</v>
          </cell>
          <cell r="AH34">
            <v>6.4040694031370453</v>
          </cell>
          <cell r="AQ34">
            <v>6.7616020148288092</v>
          </cell>
          <cell r="AZ34">
            <v>8.6013610315186249</v>
          </cell>
          <cell r="BJ34">
            <v>9.9999999999999982</v>
          </cell>
          <cell r="BW34">
            <v>0.9</v>
          </cell>
          <cell r="BX34">
            <v>0.95</v>
          </cell>
        </row>
        <row r="35">
          <cell r="I35">
            <v>6.7938845064541429</v>
          </cell>
          <cell r="Q35">
            <v>8.1402983699964437</v>
          </cell>
          <cell r="Y35">
            <v>9.1205551563412044</v>
          </cell>
          <cell r="AH35">
            <v>7.1824404225366232</v>
          </cell>
          <cell r="AQ35">
            <v>7.0029962659571821</v>
          </cell>
          <cell r="AZ35">
            <v>9.4054441260744994</v>
          </cell>
          <cell r="BJ35">
            <v>9.9999999999999982</v>
          </cell>
          <cell r="BW35">
            <v>1</v>
          </cell>
          <cell r="BX35">
            <v>1</v>
          </cell>
        </row>
        <row r="36">
          <cell r="I36">
            <v>5.6905684813988326</v>
          </cell>
          <cell r="Q36">
            <v>8.2315798376901181</v>
          </cell>
          <cell r="Y36">
            <v>10</v>
          </cell>
          <cell r="AH36">
            <v>7.5882574701508698</v>
          </cell>
          <cell r="AQ36">
            <v>5.810026807434614</v>
          </cell>
          <cell r="AZ36">
            <v>7.75</v>
          </cell>
          <cell r="BJ36">
            <v>8.9</v>
          </cell>
          <cell r="BW36">
            <v>1</v>
          </cell>
          <cell r="BX36">
            <v>1</v>
          </cell>
        </row>
        <row r="38">
          <cell r="I38">
            <v>8.5043001428025651</v>
          </cell>
          <cell r="Q38">
            <v>8.7187357506389027</v>
          </cell>
          <cell r="Y38">
            <v>7.7858229756321826</v>
          </cell>
          <cell r="AH38">
            <v>8.1023452481598248</v>
          </cell>
          <cell r="AQ38">
            <v>7.0915995047046039</v>
          </cell>
          <cell r="AZ38">
            <v>10</v>
          </cell>
          <cell r="BJ38">
            <v>9.9999999999999982</v>
          </cell>
          <cell r="BW38">
            <v>0.95</v>
          </cell>
          <cell r="BX38">
            <v>1</v>
          </cell>
        </row>
        <row r="39">
          <cell r="I39">
            <v>7.9162222810867071</v>
          </cell>
          <cell r="Q39">
            <v>5.3488654014479096</v>
          </cell>
          <cell r="Y39">
            <v>8.3159257280057517</v>
          </cell>
          <cell r="AH39">
            <v>7.020606987821755</v>
          </cell>
          <cell r="AQ39">
            <v>8.4606481481481488</v>
          </cell>
          <cell r="AZ39">
            <v>9.8513610315186249</v>
          </cell>
          <cell r="BJ39">
            <v>9.9999999999999982</v>
          </cell>
          <cell r="BW39">
            <v>1</v>
          </cell>
          <cell r="BX39">
            <v>1</v>
          </cell>
        </row>
        <row r="40">
          <cell r="I40">
            <v>8.3585595414928964</v>
          </cell>
          <cell r="Q40">
            <v>7.957963964120438</v>
          </cell>
          <cell r="Y40">
            <v>7.8321260582155761</v>
          </cell>
          <cell r="AH40">
            <v>5.6180867492751538</v>
          </cell>
          <cell r="AQ40">
            <v>8.625829334801395</v>
          </cell>
          <cell r="AZ40">
            <v>10</v>
          </cell>
          <cell r="BJ40">
            <v>8.8999999999999986</v>
          </cell>
          <cell r="BW40">
            <v>0.95</v>
          </cell>
          <cell r="BX40">
            <v>1</v>
          </cell>
        </row>
        <row r="41">
          <cell r="I41">
            <v>8.9138138003184668</v>
          </cell>
          <cell r="Q41">
            <v>9.1493734960657438</v>
          </cell>
          <cell r="Y41">
            <v>7.6871982472699356</v>
          </cell>
          <cell r="AH41">
            <v>7.0787586907481623</v>
          </cell>
          <cell r="AQ41">
            <v>8.474086921333976</v>
          </cell>
          <cell r="AZ41">
            <v>8.75</v>
          </cell>
          <cell r="BJ41">
            <v>8.8999999999999986</v>
          </cell>
          <cell r="BW41">
            <v>0.95</v>
          </cell>
          <cell r="BX41">
            <v>1</v>
          </cell>
        </row>
        <row r="42">
          <cell r="I42">
            <v>8.891170958817316</v>
          </cell>
          <cell r="Q42">
            <v>5.5785528535255331</v>
          </cell>
          <cell r="Y42">
            <v>8.1363777264416974</v>
          </cell>
          <cell r="AH42">
            <v>6.2461713813242126</v>
          </cell>
          <cell r="AQ42">
            <v>6.2219724309739828</v>
          </cell>
          <cell r="AZ42">
            <v>8.3040830945558746</v>
          </cell>
          <cell r="BJ42">
            <v>9.9999999999999982</v>
          </cell>
          <cell r="BW42">
            <v>1</v>
          </cell>
          <cell r="BX42">
            <v>1</v>
          </cell>
        </row>
        <row r="43">
          <cell r="I43">
            <v>8.7724253684216009</v>
          </cell>
          <cell r="Q43">
            <v>9.4413287376845574</v>
          </cell>
          <cell r="Y43">
            <v>7.1413714133971302</v>
          </cell>
          <cell r="AH43">
            <v>7.2033067040956951</v>
          </cell>
          <cell r="AQ43">
            <v>6.8731068416127101</v>
          </cell>
          <cell r="AZ43">
            <v>9.8513610315186249</v>
          </cell>
          <cell r="BJ43">
            <v>9.9999999999999982</v>
          </cell>
          <cell r="BW43">
            <v>1</v>
          </cell>
          <cell r="BX43">
            <v>1</v>
          </cell>
        </row>
        <row r="45">
          <cell r="I45">
            <v>5.5603300543910974</v>
          </cell>
          <cell r="Q45">
            <v>7.6531570387644896</v>
          </cell>
          <cell r="Y45">
            <v>4.8403846414332499</v>
          </cell>
          <cell r="AH45">
            <v>5.3956872897075048</v>
          </cell>
          <cell r="AQ45">
            <v>3.5366232580526988</v>
          </cell>
          <cell r="AZ45">
            <v>3.9999999999999996</v>
          </cell>
          <cell r="BJ45">
            <v>8.8999999999999986</v>
          </cell>
          <cell r="BW45">
            <v>0.95</v>
          </cell>
          <cell r="BX45">
            <v>1</v>
          </cell>
        </row>
        <row r="46">
          <cell r="I46">
            <v>6.7327231586533838</v>
          </cell>
          <cell r="Q46">
            <v>5.0667746907074571</v>
          </cell>
          <cell r="Y46">
            <v>8.0956329676876031</v>
          </cell>
          <cell r="AH46">
            <v>5.8866984228138755</v>
          </cell>
          <cell r="AQ46">
            <v>4.5</v>
          </cell>
          <cell r="AZ46">
            <v>4.7568051575931234</v>
          </cell>
          <cell r="BJ46">
            <v>9.9999999999999982</v>
          </cell>
          <cell r="BW46">
            <v>0.95</v>
          </cell>
          <cell r="BX46">
            <v>0.95</v>
          </cell>
        </row>
        <row r="47">
          <cell r="I47">
            <v>7.3148293279248584</v>
          </cell>
          <cell r="Q47">
            <v>8.8612146992778325</v>
          </cell>
          <cell r="Y47">
            <v>8.3283436116544465</v>
          </cell>
          <cell r="AH47">
            <v>7.0820737569669721</v>
          </cell>
          <cell r="AQ47">
            <v>5.6071536152021428</v>
          </cell>
          <cell r="AZ47">
            <v>6.7027220630372497</v>
          </cell>
          <cell r="BJ47">
            <v>9.9999999999999982</v>
          </cell>
          <cell r="BP47">
            <v>0.05</v>
          </cell>
          <cell r="BW47">
            <v>0.95</v>
          </cell>
          <cell r="BX47">
            <v>0.95</v>
          </cell>
        </row>
        <row r="48">
          <cell r="I48">
            <v>5.7179928504759525</v>
          </cell>
          <cell r="Q48">
            <v>4.4188405799233035</v>
          </cell>
          <cell r="Y48">
            <v>7.689837224872214</v>
          </cell>
          <cell r="AH48">
            <v>4.2090220464628665</v>
          </cell>
          <cell r="AQ48">
            <v>2.4734690057136888</v>
          </cell>
          <cell r="AZ48">
            <v>6.0068051575931234</v>
          </cell>
          <cell r="BJ48">
            <v>9.9999999999999982</v>
          </cell>
          <cell r="BP48">
            <v>0.05</v>
          </cell>
          <cell r="BW48">
            <v>0.85</v>
          </cell>
          <cell r="BX48">
            <v>0.9</v>
          </cell>
        </row>
        <row r="49">
          <cell r="I49">
            <v>7.6686660085804741</v>
          </cell>
          <cell r="Q49">
            <v>7.8563468400727245</v>
          </cell>
          <cell r="Y49">
            <v>6.17799385122877</v>
          </cell>
          <cell r="AH49">
            <v>8.0036058381589719</v>
          </cell>
          <cell r="AQ49">
            <v>4.2726522362290931</v>
          </cell>
          <cell r="AZ49">
            <v>7.3040830945558737</v>
          </cell>
          <cell r="BJ49">
            <v>7.6999999999999993</v>
          </cell>
          <cell r="BP49">
            <v>0.05</v>
          </cell>
          <cell r="BW49">
            <v>0.95</v>
          </cell>
          <cell r="BX49">
            <v>0.95</v>
          </cell>
        </row>
        <row r="50">
          <cell r="I50">
            <v>4.8563407692665201</v>
          </cell>
          <cell r="Q50">
            <v>9.1892523945989062</v>
          </cell>
          <cell r="Y50">
            <v>8.9639448063735507</v>
          </cell>
          <cell r="AH50">
            <v>7.5106638199542104</v>
          </cell>
          <cell r="AQ50">
            <v>4.1375617088173433</v>
          </cell>
          <cell r="AZ50">
            <v>8.4527220630372497</v>
          </cell>
          <cell r="BJ50">
            <v>9.9999999999999982</v>
          </cell>
          <cell r="BW50">
            <v>1</v>
          </cell>
          <cell r="BX50">
            <v>1</v>
          </cell>
        </row>
        <row r="51">
          <cell r="I51">
            <v>9.3761287191145861</v>
          </cell>
          <cell r="Q51">
            <v>9.1284189738482624</v>
          </cell>
          <cell r="Y51">
            <v>8.4713221114819692</v>
          </cell>
          <cell r="AH51">
            <v>5.6122410604799722</v>
          </cell>
          <cell r="AQ51">
            <v>8.3170438330554237</v>
          </cell>
          <cell r="AZ51">
            <v>8.6013610315186249</v>
          </cell>
          <cell r="BJ51">
            <v>9.9999999999999982</v>
          </cell>
          <cell r="BW51">
            <v>1</v>
          </cell>
          <cell r="BX51">
            <v>1</v>
          </cell>
        </row>
        <row r="53">
          <cell r="I53">
            <v>8.7406334112838273</v>
          </cell>
          <cell r="Q53">
            <v>9.1126677693741716</v>
          </cell>
          <cell r="Y53">
            <v>8.8986403516378303</v>
          </cell>
          <cell r="AH53">
            <v>4.9234738970405951</v>
          </cell>
          <cell r="AQ53">
            <v>8.7880826232106717</v>
          </cell>
          <cell r="AZ53">
            <v>8.6013610315186249</v>
          </cell>
          <cell r="BJ53">
            <v>9.9999999999999982</v>
          </cell>
          <cell r="BW53">
            <v>1</v>
          </cell>
          <cell r="BX53">
            <v>1</v>
          </cell>
        </row>
        <row r="54">
          <cell r="I54">
            <v>7.8708706575411078</v>
          </cell>
          <cell r="Q54">
            <v>9.6376487440433039</v>
          </cell>
          <cell r="Y54">
            <v>7.7196740664617121</v>
          </cell>
          <cell r="AH54">
            <v>6.7585945863101866</v>
          </cell>
          <cell r="AQ54">
            <v>7.6816478234239103</v>
          </cell>
          <cell r="AZ54">
            <v>10</v>
          </cell>
          <cell r="BJ54">
            <v>9.9999999999999982</v>
          </cell>
          <cell r="BW54">
            <v>0.95</v>
          </cell>
          <cell r="BX54">
            <v>1</v>
          </cell>
        </row>
        <row r="55">
          <cell r="I55">
            <v>7.3294527037159298</v>
          </cell>
          <cell r="Q55">
            <v>5.9185142023707842</v>
          </cell>
          <cell r="Y55">
            <v>7.3969360934403374</v>
          </cell>
          <cell r="AH55">
            <v>5.0366808399246068</v>
          </cell>
          <cell r="AQ55">
            <v>5.697737813586869</v>
          </cell>
          <cell r="AZ55">
            <v>8.6013610315186249</v>
          </cell>
          <cell r="BJ55">
            <v>9.9999999999999982</v>
          </cell>
          <cell r="BW55">
            <v>0.95</v>
          </cell>
          <cell r="BX55">
            <v>1</v>
          </cell>
        </row>
        <row r="56">
          <cell r="I56">
            <v>7.762999801716008</v>
          </cell>
          <cell r="Q56">
            <v>7.8737944401065096</v>
          </cell>
          <cell r="Y56">
            <v>8.990004329740561</v>
          </cell>
          <cell r="AH56">
            <v>5.9984812680492778</v>
          </cell>
          <cell r="AQ56">
            <v>7.2481511577669906</v>
          </cell>
          <cell r="AZ56">
            <v>7.4527220630372497</v>
          </cell>
          <cell r="BJ56">
            <v>9.9999999999999982</v>
          </cell>
          <cell r="BW56">
            <v>1</v>
          </cell>
          <cell r="BX56">
            <v>1</v>
          </cell>
        </row>
        <row r="57">
          <cell r="I57">
            <v>8.360524270305083</v>
          </cell>
          <cell r="Q57">
            <v>6.8660891998584344</v>
          </cell>
          <cell r="Y57">
            <v>7.8207498705971101</v>
          </cell>
          <cell r="AH57">
            <v>6.707682078182021</v>
          </cell>
          <cell r="AQ57">
            <v>8.4759633975317072</v>
          </cell>
          <cell r="AZ57">
            <v>10</v>
          </cell>
          <cell r="BJ57">
            <v>8.8999999999999986</v>
          </cell>
          <cell r="BW57">
            <v>0.95</v>
          </cell>
          <cell r="BX57">
            <v>1</v>
          </cell>
        </row>
        <row r="58">
          <cell r="I58">
            <v>9.0385682323930254</v>
          </cell>
          <cell r="Q58">
            <v>8.8445798892187355</v>
          </cell>
          <cell r="Y58">
            <v>7.5062402769534771</v>
          </cell>
          <cell r="AH58">
            <v>4.5349507211470552</v>
          </cell>
          <cell r="AQ58">
            <v>7.2722848992953697</v>
          </cell>
          <cell r="AZ58">
            <v>8.75</v>
          </cell>
          <cell r="BJ58">
            <v>9.9999999999999982</v>
          </cell>
          <cell r="BW58">
            <v>1</v>
          </cell>
          <cell r="BX58">
            <v>1</v>
          </cell>
        </row>
        <row r="59">
          <cell r="I59">
            <v>6.7732748507862892</v>
          </cell>
          <cell r="Q59">
            <v>9.4886006394738907</v>
          </cell>
          <cell r="Y59">
            <v>8.261638351868811</v>
          </cell>
          <cell r="AH59">
            <v>7.6076703673239443</v>
          </cell>
          <cell r="AQ59">
            <v>7.3209835125672678</v>
          </cell>
          <cell r="AZ59">
            <v>8.4054441260744994</v>
          </cell>
          <cell r="BJ59">
            <v>9.9999999999999982</v>
          </cell>
          <cell r="BW59">
            <v>1</v>
          </cell>
          <cell r="BX59">
            <v>1</v>
          </cell>
        </row>
        <row r="60">
          <cell r="I60">
            <v>8.9186098135668086</v>
          </cell>
          <cell r="Q60">
            <v>9.5032341793147488</v>
          </cell>
          <cell r="Y60">
            <v>6.9120724742355311</v>
          </cell>
          <cell r="AH60">
            <v>6.3795759202508417</v>
          </cell>
          <cell r="AQ60">
            <v>8.6992896850048922</v>
          </cell>
          <cell r="AZ60">
            <v>10</v>
          </cell>
          <cell r="BJ60">
            <v>9.9999999999999982</v>
          </cell>
          <cell r="BW60">
            <v>1</v>
          </cell>
          <cell r="BX60">
            <v>1</v>
          </cell>
        </row>
        <row r="61">
          <cell r="I61">
            <v>7.6337691867643711</v>
          </cell>
          <cell r="Q61">
            <v>9.5416506923879219</v>
          </cell>
          <cell r="Y61">
            <v>7.2568085241469715</v>
          </cell>
          <cell r="AH61">
            <v>5.9508751324594913</v>
          </cell>
          <cell r="AQ61">
            <v>7.3778706321694258</v>
          </cell>
          <cell r="AZ61">
            <v>10</v>
          </cell>
          <cell r="BJ61">
            <v>9.9999999999999982</v>
          </cell>
          <cell r="BW61">
            <v>1</v>
          </cell>
          <cell r="BX61">
            <v>1</v>
          </cell>
        </row>
        <row r="62">
          <cell r="I62">
            <v>8.2621585648281624</v>
          </cell>
          <cell r="Q62">
            <v>9.2284699819591065</v>
          </cell>
          <cell r="Y62">
            <v>8.3844336669527166</v>
          </cell>
          <cell r="AH62">
            <v>6.532450085584899</v>
          </cell>
          <cell r="AQ62">
            <v>7.9259671692131093</v>
          </cell>
          <cell r="AZ62">
            <v>9.8513610315186249</v>
          </cell>
          <cell r="BJ62">
            <v>8.9</v>
          </cell>
          <cell r="BT62">
            <v>0.05</v>
          </cell>
          <cell r="BW62">
            <v>0.95</v>
          </cell>
          <cell r="BX62">
            <v>0.95</v>
          </cell>
        </row>
        <row r="63">
          <cell r="I63">
            <v>9.3383435048068346</v>
          </cell>
          <cell r="Q63">
            <v>9.0416689153684811</v>
          </cell>
          <cell r="Y63">
            <v>8.0094401104442206</v>
          </cell>
          <cell r="AH63">
            <v>7.8010986379016902</v>
          </cell>
          <cell r="AQ63">
            <v>6.5923285715751962</v>
          </cell>
          <cell r="AZ63">
            <v>10</v>
          </cell>
          <cell r="BJ63">
            <v>9.9999999999999982</v>
          </cell>
          <cell r="BW63">
            <v>1</v>
          </cell>
          <cell r="BX63">
            <v>1</v>
          </cell>
        </row>
        <row r="64">
          <cell r="I64">
            <v>8.0619986120496208</v>
          </cell>
          <cell r="Q64">
            <v>8.7334309053387571</v>
          </cell>
          <cell r="Y64">
            <v>8.673184687196553</v>
          </cell>
          <cell r="AH64">
            <v>6.1242807999232172</v>
          </cell>
          <cell r="AQ64">
            <v>6.1343038134565973</v>
          </cell>
          <cell r="AZ64">
            <v>8.6013610315186249</v>
          </cell>
          <cell r="BJ64">
            <v>9.9999999999999982</v>
          </cell>
          <cell r="BW64">
            <v>0.95</v>
          </cell>
          <cell r="BX64">
            <v>1</v>
          </cell>
        </row>
        <row r="65">
          <cell r="I65">
            <v>7.6822275618895404</v>
          </cell>
          <cell r="Q65">
            <v>7.1294281328425608</v>
          </cell>
          <cell r="Y65">
            <v>7.7272304431760404</v>
          </cell>
          <cell r="AH65">
            <v>7.6478420115501082</v>
          </cell>
          <cell r="AQ65">
            <v>7.0099582041003243</v>
          </cell>
          <cell r="AZ65">
            <v>7.1013610315186249</v>
          </cell>
          <cell r="BJ65">
            <v>9.9999999999999982</v>
          </cell>
          <cell r="BW65">
            <v>1</v>
          </cell>
          <cell r="BX65">
            <v>1</v>
          </cell>
        </row>
        <row r="66">
          <cell r="I66">
            <v>6.5973941376836827</v>
          </cell>
          <cell r="Q66">
            <v>8.531165567293808</v>
          </cell>
          <cell r="Y66">
            <v>8.295926472025954</v>
          </cell>
          <cell r="AH66">
            <v>5.4382199894323833</v>
          </cell>
          <cell r="AQ66">
            <v>8.5199903216199253</v>
          </cell>
          <cell r="AZ66">
            <v>9.8513610315186249</v>
          </cell>
          <cell r="BJ66">
            <v>9.9999999999999982</v>
          </cell>
          <cell r="BW66">
            <v>1</v>
          </cell>
          <cell r="BX66">
            <v>1</v>
          </cell>
        </row>
        <row r="68">
          <cell r="I68">
            <v>7.5747386388032556</v>
          </cell>
          <cell r="Q68">
            <v>9.6611267242387733</v>
          </cell>
          <cell r="Y68">
            <v>8.6367422654181656</v>
          </cell>
          <cell r="AH68">
            <v>5.9718155367665471</v>
          </cell>
          <cell r="AQ68">
            <v>7.7624691345129353</v>
          </cell>
          <cell r="AZ68">
            <v>10</v>
          </cell>
          <cell r="BJ68">
            <v>9.9999999999999982</v>
          </cell>
          <cell r="BP68">
            <v>0.05</v>
          </cell>
          <cell r="BW68">
            <v>0.95</v>
          </cell>
          <cell r="BX68">
            <v>0.95</v>
          </cell>
        </row>
        <row r="69">
          <cell r="I69">
            <v>8.8944871281929139</v>
          </cell>
          <cell r="Q69">
            <v>9.333093714758931</v>
          </cell>
          <cell r="Y69">
            <v>6.9440188512607319</v>
          </cell>
          <cell r="AH69">
            <v>6.1004300758650318</v>
          </cell>
          <cell r="AQ69">
            <v>8.1195301981935675</v>
          </cell>
          <cell r="AZ69">
            <v>9.8513610315186249</v>
          </cell>
          <cell r="BJ69">
            <v>9.9999999999999982</v>
          </cell>
          <cell r="BW69">
            <v>1</v>
          </cell>
          <cell r="BX69">
            <v>1</v>
          </cell>
        </row>
        <row r="70">
          <cell r="I70">
            <v>8.2184539309313038</v>
          </cell>
          <cell r="Q70">
            <v>8.7038935255231369</v>
          </cell>
          <cell r="Y70">
            <v>10</v>
          </cell>
          <cell r="AH70">
            <v>6.2820550881128767</v>
          </cell>
          <cell r="AQ70">
            <v>5.7587425179773826</v>
          </cell>
          <cell r="AZ70">
            <v>9.8513610315186249</v>
          </cell>
          <cell r="BJ70">
            <v>9.9999999999999982</v>
          </cell>
          <cell r="BW70">
            <v>0.95</v>
          </cell>
          <cell r="BX70">
            <v>0.95</v>
          </cell>
        </row>
        <row r="71">
          <cell r="I71">
            <v>8.2235838556064298</v>
          </cell>
          <cell r="Q71">
            <v>8.3625503180050007</v>
          </cell>
          <cell r="Y71">
            <v>9.1200432135564817</v>
          </cell>
          <cell r="AH71">
            <v>6.2784854713095513</v>
          </cell>
          <cell r="AQ71">
            <v>8.5414120259958484</v>
          </cell>
          <cell r="AZ71">
            <v>8.6013610315186249</v>
          </cell>
          <cell r="BJ71">
            <v>9.9999999999999982</v>
          </cell>
          <cell r="BW71">
            <v>1</v>
          </cell>
          <cell r="BX71">
            <v>1</v>
          </cell>
        </row>
        <row r="72">
          <cell r="I72">
            <v>6.9092968018565477</v>
          </cell>
          <cell r="Q72">
            <v>8.9133558732048339</v>
          </cell>
          <cell r="Y72">
            <v>9.6755305297132601</v>
          </cell>
          <cell r="AH72">
            <v>7.9562669366135799</v>
          </cell>
          <cell r="AQ72">
            <v>8.3223244147157196</v>
          </cell>
          <cell r="AZ72">
            <v>10</v>
          </cell>
          <cell r="BJ72">
            <v>9.9999999999999982</v>
          </cell>
          <cell r="BW72">
            <v>1</v>
          </cell>
          <cell r="BX72">
            <v>1</v>
          </cell>
        </row>
        <row r="73">
          <cell r="I73">
            <v>6.7765685731199019</v>
          </cell>
          <cell r="Q73">
            <v>8.9475123933803093</v>
          </cell>
          <cell r="Y73">
            <v>8.8182997404644041</v>
          </cell>
          <cell r="AH73">
            <v>7.7419886495848722</v>
          </cell>
          <cell r="AQ73">
            <v>7.2037055895613511</v>
          </cell>
          <cell r="AZ73">
            <v>9.8513610315186249</v>
          </cell>
          <cell r="BJ73">
            <v>9.9999999999999982</v>
          </cell>
          <cell r="BW73">
            <v>1</v>
          </cell>
          <cell r="BX73">
            <v>1</v>
          </cell>
        </row>
        <row r="75">
          <cell r="I75">
            <v>8.6519305139988063</v>
          </cell>
          <cell r="Q75">
            <v>8.9622002668451035</v>
          </cell>
          <cell r="Y75">
            <v>7.2230387329859536</v>
          </cell>
          <cell r="AH75">
            <v>8.6370230447449714</v>
          </cell>
          <cell r="AQ75">
            <v>8.3601086379197813</v>
          </cell>
          <cell r="AZ75">
            <v>7.25</v>
          </cell>
          <cell r="BJ75">
            <v>9.9999999999999982</v>
          </cell>
          <cell r="BW75">
            <v>1</v>
          </cell>
          <cell r="BX75">
            <v>1</v>
          </cell>
        </row>
        <row r="76">
          <cell r="I76">
            <v>8.0356399544996204</v>
          </cell>
          <cell r="Q76">
            <v>9.2460083780442694</v>
          </cell>
          <cell r="Y76">
            <v>8.7476013318494594</v>
          </cell>
          <cell r="AH76">
            <v>6.3701129729451207</v>
          </cell>
          <cell r="AQ76">
            <v>7.8859375335422515</v>
          </cell>
          <cell r="AZ76">
            <v>8.75</v>
          </cell>
          <cell r="BJ76">
            <v>9.9999999999999982</v>
          </cell>
          <cell r="BW76">
            <v>1</v>
          </cell>
          <cell r="BX76">
            <v>1</v>
          </cell>
        </row>
        <row r="77">
          <cell r="I77">
            <v>8.2383932457440636</v>
          </cell>
          <cell r="Q77">
            <v>6.4034650326601357</v>
          </cell>
          <cell r="Y77">
            <v>8.5652710608180218</v>
          </cell>
          <cell r="AH77">
            <v>5.9336668657607365</v>
          </cell>
          <cell r="AQ77">
            <v>7.1731546401494972</v>
          </cell>
          <cell r="AZ77">
            <v>6.8040830945558737</v>
          </cell>
          <cell r="BJ77">
            <v>7.6999999999999993</v>
          </cell>
          <cell r="BW77">
            <v>1</v>
          </cell>
          <cell r="BX77">
            <v>1</v>
          </cell>
        </row>
        <row r="78">
          <cell r="I78">
            <v>7.8725504645862783</v>
          </cell>
          <cell r="Q78">
            <v>8.997136655258787</v>
          </cell>
          <cell r="Y78">
            <v>7.7199006187260517</v>
          </cell>
          <cell r="AH78">
            <v>6.6632101472594503</v>
          </cell>
          <cell r="AQ78">
            <v>8.1695276150624352</v>
          </cell>
          <cell r="AZ78">
            <v>8.75</v>
          </cell>
          <cell r="BJ78">
            <v>9.9999999999999982</v>
          </cell>
          <cell r="BW78">
            <v>0.95</v>
          </cell>
          <cell r="BX78">
            <v>1</v>
          </cell>
        </row>
        <row r="79">
          <cell r="I79">
            <v>7.6075540628246312</v>
          </cell>
          <cell r="Q79">
            <v>9.015419305142963</v>
          </cell>
          <cell r="Y79">
            <v>9.9512182964075251</v>
          </cell>
          <cell r="AH79">
            <v>6.5518914400340718</v>
          </cell>
          <cell r="AQ79">
            <v>8.5967585236253896</v>
          </cell>
          <cell r="AZ79">
            <v>8.75</v>
          </cell>
          <cell r="BJ79">
            <v>9.9999999999999982</v>
          </cell>
          <cell r="BW79">
            <v>1</v>
          </cell>
          <cell r="BX79">
            <v>1</v>
          </cell>
        </row>
        <row r="80">
          <cell r="I80">
            <v>7.1501630719555456</v>
          </cell>
          <cell r="Q80">
            <v>6.4355514924177788</v>
          </cell>
          <cell r="Y80">
            <v>7.9703675189771399</v>
          </cell>
          <cell r="AH80">
            <v>5.4305141844282678</v>
          </cell>
          <cell r="AQ80">
            <v>8.388608870967742</v>
          </cell>
          <cell r="AZ80">
            <v>6.7027220630372497</v>
          </cell>
          <cell r="BJ80">
            <v>6.7</v>
          </cell>
          <cell r="BW80">
            <v>0.9</v>
          </cell>
          <cell r="BX80">
            <v>0.95</v>
          </cell>
        </row>
        <row r="81">
          <cell r="I81">
            <v>8.9298362563391116</v>
          </cell>
          <cell r="Q81">
            <v>8.0831183895893055</v>
          </cell>
          <cell r="Y81">
            <v>8.4755437658415307</v>
          </cell>
          <cell r="AH81">
            <v>7.8051754235611197</v>
          </cell>
          <cell r="AQ81">
            <v>9.4593256047769678</v>
          </cell>
          <cell r="AZ81">
            <v>7.1013610315186249</v>
          </cell>
          <cell r="BJ81">
            <v>7.8000000000000007</v>
          </cell>
          <cell r="BW81">
            <v>0.95</v>
          </cell>
          <cell r="BX81">
            <v>0.95</v>
          </cell>
        </row>
        <row r="82">
          <cell r="I82">
            <v>8.9153871972504497</v>
          </cell>
          <cell r="Q82">
            <v>8.5538868311486116</v>
          </cell>
          <cell r="Y82">
            <v>9.551399266266106</v>
          </cell>
          <cell r="AH82">
            <v>5.1344530856218933</v>
          </cell>
          <cell r="AQ82">
            <v>8.3546895320943921</v>
          </cell>
          <cell r="AZ82">
            <v>9.2568051575931243</v>
          </cell>
          <cell r="BJ82">
            <v>9.9999999999999982</v>
          </cell>
          <cell r="BW82">
            <v>1</v>
          </cell>
          <cell r="BX82">
            <v>1</v>
          </cell>
        </row>
        <row r="83">
          <cell r="I83">
            <v>9.2097814825204924</v>
          </cell>
          <cell r="Q83">
            <v>8.1293138339835256</v>
          </cell>
          <cell r="Y83">
            <v>8.4547224558028482</v>
          </cell>
          <cell r="AH83">
            <v>7.964560761304142</v>
          </cell>
          <cell r="AQ83">
            <v>6.1773463841678176</v>
          </cell>
          <cell r="AZ83">
            <v>9.8513610315186249</v>
          </cell>
          <cell r="BJ83">
            <v>9.9999999999999982</v>
          </cell>
          <cell r="BW83">
            <v>0.95</v>
          </cell>
          <cell r="BX83">
            <v>0.95</v>
          </cell>
        </row>
        <row r="84">
          <cell r="I84">
            <v>8.0895382033814478</v>
          </cell>
          <cell r="Q84">
            <v>8.8308229042230391</v>
          </cell>
          <cell r="Y84">
            <v>8.8536235022994241</v>
          </cell>
          <cell r="AH84">
            <v>6.65717189680724</v>
          </cell>
          <cell r="AQ84">
            <v>6.3690588516039028</v>
          </cell>
          <cell r="AZ84">
            <v>9.7027220630372497</v>
          </cell>
          <cell r="BJ84">
            <v>9.9999999999999982</v>
          </cell>
          <cell r="BW84">
            <v>1</v>
          </cell>
          <cell r="BX84">
            <v>1</v>
          </cell>
        </row>
        <row r="85">
          <cell r="I85">
            <v>8.7208449908413499</v>
          </cell>
          <cell r="Q85">
            <v>9.2927306249286215</v>
          </cell>
          <cell r="Y85">
            <v>8.2683349547349483</v>
          </cell>
          <cell r="AH85">
            <v>6.4498949681260376</v>
          </cell>
          <cell r="AQ85">
            <v>7.4600666050670315</v>
          </cell>
          <cell r="AZ85">
            <v>9.8513610315186249</v>
          </cell>
          <cell r="BJ85">
            <v>9.9999999999999982</v>
          </cell>
          <cell r="BW85">
            <v>0.95</v>
          </cell>
          <cell r="BX85">
            <v>1</v>
          </cell>
        </row>
        <row r="86">
          <cell r="I86">
            <v>7.6477968526910161</v>
          </cell>
          <cell r="Q86">
            <v>9.1530394536505124</v>
          </cell>
          <cell r="Y86">
            <v>8.5860112117287031</v>
          </cell>
          <cell r="AH86">
            <v>6.534232098369829</v>
          </cell>
          <cell r="AQ86">
            <v>8.2512978999801323</v>
          </cell>
          <cell r="AZ86">
            <v>8.75</v>
          </cell>
          <cell r="BJ86">
            <v>9.9999999999999982</v>
          </cell>
          <cell r="BW86">
            <v>0.95</v>
          </cell>
          <cell r="BX86">
            <v>1</v>
          </cell>
        </row>
        <row r="88">
          <cell r="I88">
            <v>8.6557280926221321</v>
          </cell>
          <cell r="Q88">
            <v>9.1368129247629604</v>
          </cell>
          <cell r="Y88">
            <v>7.9466959009239435</v>
          </cell>
          <cell r="AH88">
            <v>6.6897516266737327</v>
          </cell>
          <cell r="AQ88">
            <v>5.6201252165818225</v>
          </cell>
          <cell r="AZ88">
            <v>8.6013610315186249</v>
          </cell>
          <cell r="BJ88">
            <v>9.9999999999999982</v>
          </cell>
          <cell r="BW88">
            <v>1</v>
          </cell>
          <cell r="BX88">
            <v>1</v>
          </cell>
        </row>
        <row r="89">
          <cell r="I89">
            <v>8.1545779321257719</v>
          </cell>
          <cell r="Q89">
            <v>9.3878488494254491</v>
          </cell>
          <cell r="Y89">
            <v>9.5016830242920953</v>
          </cell>
          <cell r="AH89">
            <v>4.5136025311049028</v>
          </cell>
          <cell r="AQ89">
            <v>6.5504902571849977</v>
          </cell>
          <cell r="AZ89">
            <v>8.4527220630372497</v>
          </cell>
          <cell r="BJ89">
            <v>9.9999999999999982</v>
          </cell>
          <cell r="BW89">
            <v>0.95</v>
          </cell>
          <cell r="BX89">
            <v>0.95</v>
          </cell>
        </row>
        <row r="90">
          <cell r="I90">
            <v>8.059917514547065</v>
          </cell>
          <cell r="Q90">
            <v>8.8954516496819434</v>
          </cell>
          <cell r="Y90">
            <v>8.2123580299134407</v>
          </cell>
          <cell r="AH90">
            <v>5.6673463961113226</v>
          </cell>
          <cell r="AQ90">
            <v>5.5583797243898356</v>
          </cell>
          <cell r="AZ90">
            <v>8.6013610315186249</v>
          </cell>
          <cell r="BJ90">
            <v>9.9999999999999982</v>
          </cell>
          <cell r="BW90">
            <v>1</v>
          </cell>
          <cell r="BX90">
            <v>1</v>
          </cell>
        </row>
        <row r="91">
          <cell r="I91">
            <v>8.9839941049558085</v>
          </cell>
          <cell r="Q91">
            <v>7.4049062370855872</v>
          </cell>
          <cell r="Y91">
            <v>7.8153367676823882</v>
          </cell>
          <cell r="AH91">
            <v>6.4803552647221387</v>
          </cell>
          <cell r="AQ91">
            <v>6</v>
          </cell>
          <cell r="AZ91">
            <v>10</v>
          </cell>
          <cell r="BJ91">
            <v>9.9999999999999982</v>
          </cell>
          <cell r="BW91">
            <v>0.95</v>
          </cell>
          <cell r="BX91">
            <v>1</v>
          </cell>
        </row>
        <row r="92">
          <cell r="I92">
            <v>8.835923722823491</v>
          </cell>
          <cell r="Q92">
            <v>5.9930554265656371</v>
          </cell>
          <cell r="Y92">
            <v>7.6924665375087287</v>
          </cell>
          <cell r="AH92">
            <v>5.593108109991042</v>
          </cell>
          <cell r="AQ92">
            <v>6.8229533967254516</v>
          </cell>
          <cell r="AZ92">
            <v>10</v>
          </cell>
          <cell r="BJ92">
            <v>9.9999999999999982</v>
          </cell>
          <cell r="BW92">
            <v>0.95</v>
          </cell>
          <cell r="BX92">
            <v>1</v>
          </cell>
        </row>
        <row r="93">
          <cell r="I93">
            <v>4.145231505383153</v>
          </cell>
          <cell r="Q93">
            <v>8.6319135710476296</v>
          </cell>
          <cell r="Y93">
            <v>8.5622279580499061</v>
          </cell>
          <cell r="AH93">
            <v>5.57227455164149</v>
          </cell>
          <cell r="AQ93">
            <v>3.8969344805621091</v>
          </cell>
          <cell r="AZ93">
            <v>7.8581661891117482</v>
          </cell>
          <cell r="BJ93">
            <v>9.9999999999999982</v>
          </cell>
          <cell r="BP93">
            <v>0.05</v>
          </cell>
          <cell r="BW93">
            <v>0.95</v>
          </cell>
          <cell r="BX93">
            <v>0.95</v>
          </cell>
        </row>
        <row r="94">
          <cell r="I94">
            <v>4.9865924937166248</v>
          </cell>
          <cell r="Q94">
            <v>8.5</v>
          </cell>
          <cell r="Y94">
            <v>9.3977780262291937</v>
          </cell>
          <cell r="AH94">
            <v>7.546980107082411</v>
          </cell>
          <cell r="AQ94">
            <v>6.5529449764552847</v>
          </cell>
          <cell r="AZ94">
            <v>8.4527220630372497</v>
          </cell>
          <cell r="BJ94">
            <v>9.9999999999999982</v>
          </cell>
          <cell r="BW94">
            <v>1</v>
          </cell>
          <cell r="BX94">
            <v>1</v>
          </cell>
        </row>
        <row r="95">
          <cell r="I95">
            <v>6.4179010879263769</v>
          </cell>
          <cell r="Q95">
            <v>4.2800546625859397</v>
          </cell>
          <cell r="Y95">
            <v>8.1327277942261631</v>
          </cell>
          <cell r="AH95">
            <v>5.2804284947785547</v>
          </cell>
          <cell r="AQ95">
            <v>5.3013244736016745</v>
          </cell>
          <cell r="AZ95">
            <v>7.25</v>
          </cell>
          <cell r="BJ95">
            <v>7.8000000000000007</v>
          </cell>
          <cell r="BP95">
            <v>0.05</v>
          </cell>
          <cell r="BW95">
            <v>0.95</v>
          </cell>
          <cell r="BX95">
            <v>0.95</v>
          </cell>
        </row>
        <row r="96">
          <cell r="I96">
            <v>7.0498765482728274</v>
          </cell>
          <cell r="Q96">
            <v>7.6304106939075877</v>
          </cell>
          <cell r="Y96">
            <v>7.3161174555280484</v>
          </cell>
          <cell r="AH96">
            <v>7.47774359114843</v>
          </cell>
          <cell r="AQ96">
            <v>4.238107143598679</v>
          </cell>
          <cell r="AZ96">
            <v>7.0068051575931234</v>
          </cell>
          <cell r="BJ96">
            <v>9.9999999999999982</v>
          </cell>
          <cell r="BW96">
            <v>1</v>
          </cell>
          <cell r="BX96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"/>
  <sheetViews>
    <sheetView showZeros="0" tabSelected="1" view="pageBreakPreview" zoomScale="70" zoomScaleNormal="80" zoomScaleSheetLayoutView="70" workbookViewId="0">
      <pane xSplit="1" ySplit="4" topLeftCell="D5" activePane="bottomRight" state="frozen"/>
      <selection pane="topRight"/>
      <selection pane="bottomLeft"/>
      <selection pane="bottomRight" activeCell="J21" sqref="J21"/>
    </sheetView>
  </sheetViews>
  <sheetFormatPr defaultColWidth="8.7109375" defaultRowHeight="12.75" x14ac:dyDescent="0.2"/>
  <cols>
    <col min="1" max="1" width="27.7109375" style="2" customWidth="1"/>
    <col min="2" max="2" width="17.85546875" style="2" customWidth="1"/>
    <col min="3" max="3" width="31.42578125" style="2" customWidth="1"/>
    <col min="4" max="4" width="31.140625" style="2" customWidth="1"/>
    <col min="5" max="5" width="15" style="2" customWidth="1"/>
    <col min="6" max="6" width="14.28515625" style="2" customWidth="1"/>
    <col min="7" max="7" width="17.28515625" style="2" customWidth="1"/>
    <col min="8" max="8" width="24" style="2" customWidth="1"/>
    <col min="9" max="10" width="17.28515625" style="2" customWidth="1"/>
    <col min="11" max="11" width="14.85546875" style="2" customWidth="1"/>
    <col min="12" max="13" width="20" style="2" customWidth="1"/>
    <col min="14" max="14" width="15.28515625" style="2" customWidth="1"/>
    <col min="15" max="15" width="17.28515625" style="2" customWidth="1"/>
    <col min="16" max="16" width="21.5703125" style="2" customWidth="1"/>
    <col min="17" max="17" width="22.42578125" style="2" customWidth="1"/>
    <col min="18" max="18" width="24.28515625" style="2" customWidth="1"/>
    <col min="19" max="19" width="17.28515625" style="2" customWidth="1"/>
    <col min="20" max="20" width="15.5703125" style="2" customWidth="1"/>
    <col min="21" max="21" width="17.28515625" style="2" customWidth="1"/>
    <col min="22" max="22" width="13.42578125" style="2" customWidth="1"/>
    <col min="23" max="23" width="17.7109375" style="2" customWidth="1"/>
    <col min="24" max="24" width="16.7109375" style="2" customWidth="1"/>
    <col min="25" max="16384" width="8.7109375" style="2"/>
  </cols>
  <sheetData>
    <row r="1" spans="1:26" x14ac:dyDescent="0.2">
      <c r="A1" s="4"/>
    </row>
    <row r="2" spans="1:26" s="9" customFormat="1" ht="33" customHeight="1" x14ac:dyDescent="0.2">
      <c r="A2" s="3"/>
      <c r="B2" s="122" t="s">
        <v>204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4"/>
    </row>
    <row r="3" spans="1:26" s="35" customFormat="1" ht="333.75" customHeight="1" x14ac:dyDescent="0.2">
      <c r="A3" s="36"/>
      <c r="B3" s="96" t="s">
        <v>176</v>
      </c>
      <c r="C3" s="80" t="s">
        <v>161</v>
      </c>
      <c r="D3" s="80" t="s">
        <v>177</v>
      </c>
      <c r="E3" s="80" t="s">
        <v>19</v>
      </c>
      <c r="F3" s="80" t="s">
        <v>15</v>
      </c>
      <c r="G3" s="80" t="s">
        <v>160</v>
      </c>
      <c r="H3" s="80" t="s">
        <v>93</v>
      </c>
      <c r="I3" s="104" t="s">
        <v>203</v>
      </c>
      <c r="J3" s="80" t="s">
        <v>187</v>
      </c>
      <c r="K3" s="80" t="s">
        <v>188</v>
      </c>
      <c r="L3" s="80" t="s">
        <v>189</v>
      </c>
      <c r="M3" s="80" t="s">
        <v>190</v>
      </c>
      <c r="N3" s="80" t="s">
        <v>191</v>
      </c>
      <c r="O3" s="80" t="s">
        <v>162</v>
      </c>
      <c r="P3" s="80" t="s">
        <v>163</v>
      </c>
      <c r="Q3" s="80" t="s">
        <v>164</v>
      </c>
      <c r="R3" s="80" t="s">
        <v>165</v>
      </c>
      <c r="S3" s="80" t="s">
        <v>200</v>
      </c>
      <c r="T3" s="80" t="s">
        <v>166</v>
      </c>
      <c r="U3" s="80" t="s">
        <v>169</v>
      </c>
      <c r="V3" s="80" t="s">
        <v>167</v>
      </c>
      <c r="W3" s="80" t="s">
        <v>168</v>
      </c>
      <c r="X3" s="108" t="s">
        <v>205</v>
      </c>
      <c r="Y3" s="17"/>
      <c r="Z3" s="17"/>
    </row>
    <row r="4" spans="1:26" s="8" customFormat="1" x14ac:dyDescent="0.2">
      <c r="A4" s="33"/>
      <c r="B4" s="97" t="s">
        <v>170</v>
      </c>
      <c r="C4" s="95" t="s">
        <v>172</v>
      </c>
      <c r="D4" s="95" t="s">
        <v>173</v>
      </c>
      <c r="E4" s="95" t="s">
        <v>174</v>
      </c>
      <c r="F4" s="95" t="s">
        <v>175</v>
      </c>
      <c r="G4" s="95" t="s">
        <v>178</v>
      </c>
      <c r="H4" s="95" t="s">
        <v>179</v>
      </c>
      <c r="I4" s="95" t="s">
        <v>180</v>
      </c>
      <c r="J4" s="95" t="s">
        <v>181</v>
      </c>
      <c r="K4" s="95" t="s">
        <v>182</v>
      </c>
      <c r="L4" s="95" t="s">
        <v>183</v>
      </c>
      <c r="M4" s="95" t="s">
        <v>184</v>
      </c>
      <c r="N4" s="95" t="s">
        <v>185</v>
      </c>
      <c r="O4" s="95" t="s">
        <v>186</v>
      </c>
      <c r="P4" s="95" t="s">
        <v>171</v>
      </c>
      <c r="Q4" s="95" t="s">
        <v>192</v>
      </c>
      <c r="R4" s="95" t="s">
        <v>193</v>
      </c>
      <c r="S4" s="95" t="s">
        <v>194</v>
      </c>
      <c r="T4" s="95" t="s">
        <v>195</v>
      </c>
      <c r="U4" s="95" t="s">
        <v>196</v>
      </c>
      <c r="V4" s="95" t="s">
        <v>197</v>
      </c>
      <c r="W4" s="95" t="s">
        <v>198</v>
      </c>
      <c r="X4" s="109" t="s">
        <v>199</v>
      </c>
      <c r="Y4" s="7"/>
      <c r="Z4" s="7"/>
    </row>
    <row r="5" spans="1:26" s="85" customFormat="1" ht="20.25" customHeight="1" x14ac:dyDescent="0.2">
      <c r="A5" s="105" t="s">
        <v>115</v>
      </c>
      <c r="B5" s="99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110"/>
    </row>
    <row r="6" spans="1:26" x14ac:dyDescent="0.2">
      <c r="A6" s="106" t="s">
        <v>146</v>
      </c>
      <c r="B6" s="100" t="s">
        <v>29</v>
      </c>
      <c r="C6" s="101">
        <v>0.7113805821763699</v>
      </c>
      <c r="D6" s="39">
        <v>0.13247578644091818</v>
      </c>
      <c r="E6" s="38">
        <v>1.6908378245957865</v>
      </c>
      <c r="F6" s="39">
        <v>1</v>
      </c>
      <c r="G6" s="98">
        <v>1</v>
      </c>
      <c r="H6" s="59" t="s">
        <v>29</v>
      </c>
      <c r="I6" s="98">
        <v>0.18766185329352453</v>
      </c>
      <c r="J6" s="98">
        <v>8.5293485102376013E-2</v>
      </c>
      <c r="K6" s="59" t="s">
        <v>32</v>
      </c>
      <c r="L6" s="59" t="s">
        <v>29</v>
      </c>
      <c r="M6" s="103">
        <v>3.2030949020309221</v>
      </c>
      <c r="N6" s="101">
        <v>3.0794112344336721E-2</v>
      </c>
      <c r="O6" s="59" t="s">
        <v>32</v>
      </c>
      <c r="P6" s="59" t="s">
        <v>29</v>
      </c>
      <c r="Q6" s="111">
        <v>0</v>
      </c>
      <c r="R6" s="37">
        <v>0</v>
      </c>
      <c r="S6" s="37">
        <v>0</v>
      </c>
      <c r="T6" s="37">
        <v>0</v>
      </c>
      <c r="U6" s="102">
        <v>0.99502133712660024</v>
      </c>
      <c r="V6" s="102">
        <v>0.76321370212126893</v>
      </c>
      <c r="W6" s="59" t="s">
        <v>29</v>
      </c>
      <c r="X6" s="112">
        <v>3.2051282051282048E-2</v>
      </c>
    </row>
    <row r="7" spans="1:26" x14ac:dyDescent="0.2">
      <c r="A7" s="106" t="s">
        <v>53</v>
      </c>
      <c r="B7" s="100" t="s">
        <v>29</v>
      </c>
      <c r="C7" s="101">
        <v>0.45700549604285851</v>
      </c>
      <c r="D7" s="39">
        <v>4.1274909392924174E-3</v>
      </c>
      <c r="E7" s="38">
        <v>1.1616345765535983</v>
      </c>
      <c r="F7" s="39">
        <v>1</v>
      </c>
      <c r="G7" s="98">
        <v>0.84588140821931579</v>
      </c>
      <c r="H7" s="59" t="s">
        <v>29</v>
      </c>
      <c r="I7" s="98">
        <v>0.7332402448554376</v>
      </c>
      <c r="J7" s="98">
        <v>1</v>
      </c>
      <c r="K7" s="59" t="s">
        <v>32</v>
      </c>
      <c r="L7" s="59" t="s">
        <v>29</v>
      </c>
      <c r="M7" s="103">
        <v>3.300824423929773</v>
      </c>
      <c r="N7" s="101">
        <v>2.0807056913006338E-2</v>
      </c>
      <c r="O7" s="59" t="s">
        <v>32</v>
      </c>
      <c r="P7" s="59" t="s">
        <v>29</v>
      </c>
      <c r="Q7" s="102">
        <v>1</v>
      </c>
      <c r="R7" s="102">
        <v>1</v>
      </c>
      <c r="S7" s="102">
        <v>0.81481481481481477</v>
      </c>
      <c r="T7" s="102">
        <v>0.5703125</v>
      </c>
      <c r="U7" s="102">
        <v>0.93271531100478466</v>
      </c>
      <c r="V7" s="102">
        <v>0.69786833226382228</v>
      </c>
      <c r="W7" s="59" t="s">
        <v>29</v>
      </c>
      <c r="X7" s="112">
        <v>5.536332179930796E-2</v>
      </c>
    </row>
    <row r="8" spans="1:26" x14ac:dyDescent="0.2">
      <c r="A8" s="106" t="s">
        <v>157</v>
      </c>
      <c r="B8" s="100" t="s">
        <v>29</v>
      </c>
      <c r="C8" s="101">
        <v>0.39885516472543797</v>
      </c>
      <c r="D8" s="39">
        <v>3.1125119829087104E-2</v>
      </c>
      <c r="E8" s="38">
        <v>1.294</v>
      </c>
      <c r="F8" s="39">
        <v>0.62992125984251968</v>
      </c>
      <c r="G8" s="98">
        <v>0.85145042625930112</v>
      </c>
      <c r="H8" s="59" t="s">
        <v>29</v>
      </c>
      <c r="I8" s="98">
        <v>6.6256889244765943E-2</v>
      </c>
      <c r="J8" s="98">
        <v>0.75130999476397109</v>
      </c>
      <c r="K8" s="59" t="s">
        <v>32</v>
      </c>
      <c r="L8" s="59" t="s">
        <v>29</v>
      </c>
      <c r="M8" s="103">
        <v>2.9953696933238341</v>
      </c>
      <c r="N8" s="101">
        <v>6.3266137925877805E-2</v>
      </c>
      <c r="O8" s="59" t="s">
        <v>29</v>
      </c>
      <c r="P8" s="59" t="s">
        <v>29</v>
      </c>
      <c r="Q8" s="102">
        <v>1</v>
      </c>
      <c r="R8" s="102">
        <v>1</v>
      </c>
      <c r="S8" s="102">
        <v>0.3125</v>
      </c>
      <c r="T8" s="102">
        <v>0</v>
      </c>
      <c r="U8" s="102">
        <v>0.98978288633461042</v>
      </c>
      <c r="V8" s="102">
        <v>0.78927510679122914</v>
      </c>
      <c r="W8" s="59" t="s">
        <v>29</v>
      </c>
      <c r="X8" s="112">
        <v>0.56692913385826771</v>
      </c>
    </row>
    <row r="9" spans="1:26" x14ac:dyDescent="0.2">
      <c r="A9" s="106" t="s">
        <v>58</v>
      </c>
      <c r="B9" s="100" t="s">
        <v>29</v>
      </c>
      <c r="C9" s="101">
        <v>8.9659094433839681E-2</v>
      </c>
      <c r="D9" s="39">
        <v>7.2430317519467033E-3</v>
      </c>
      <c r="E9" s="38">
        <v>1.7296466973886326</v>
      </c>
      <c r="F9" s="39">
        <v>1</v>
      </c>
      <c r="G9" s="98">
        <v>0.87254018910477338</v>
      </c>
      <c r="H9" s="59" t="s">
        <v>29</v>
      </c>
      <c r="I9" s="98">
        <v>0.97319068341151593</v>
      </c>
      <c r="J9" s="98">
        <v>1</v>
      </c>
      <c r="K9" s="59" t="s">
        <v>32</v>
      </c>
      <c r="L9" s="59" t="s">
        <v>29</v>
      </c>
      <c r="M9" s="103">
        <v>4.2132484318641703</v>
      </c>
      <c r="N9" s="101">
        <v>0.33771378165436611</v>
      </c>
      <c r="O9" s="59" t="s">
        <v>32</v>
      </c>
      <c r="P9" s="59" t="s">
        <v>29</v>
      </c>
      <c r="Q9" s="102">
        <v>1</v>
      </c>
      <c r="R9" s="102">
        <v>1</v>
      </c>
      <c r="S9" s="102">
        <v>3.2258064516129031E-2</v>
      </c>
      <c r="T9" s="102">
        <v>2.9213483146067417E-2</v>
      </c>
      <c r="U9" s="102">
        <v>0.99743184512050576</v>
      </c>
      <c r="V9" s="102">
        <v>0.80961972071322064</v>
      </c>
      <c r="W9" s="59" t="s">
        <v>29</v>
      </c>
      <c r="X9" s="112">
        <v>0.69728601252609601</v>
      </c>
    </row>
    <row r="10" spans="1:26" x14ac:dyDescent="0.2">
      <c r="A10" s="106" t="s">
        <v>56</v>
      </c>
      <c r="B10" s="100" t="s">
        <v>29</v>
      </c>
      <c r="C10" s="101">
        <v>0.71754560639564724</v>
      </c>
      <c r="D10" s="39">
        <v>0.12305152195981189</v>
      </c>
      <c r="E10" s="38">
        <v>1</v>
      </c>
      <c r="F10" s="39">
        <v>1</v>
      </c>
      <c r="G10" s="98">
        <v>0.93633526527548916</v>
      </c>
      <c r="H10" s="59" t="s">
        <v>29</v>
      </c>
      <c r="I10" s="98">
        <v>0.18530297185189884</v>
      </c>
      <c r="J10" s="98">
        <v>0.95521714560133353</v>
      </c>
      <c r="K10" s="59" t="s">
        <v>32</v>
      </c>
      <c r="L10" s="59" t="s">
        <v>29</v>
      </c>
      <c r="M10" s="103">
        <v>1.7973817301645043</v>
      </c>
      <c r="N10" s="101">
        <v>0.11922207607314726</v>
      </c>
      <c r="O10" s="59" t="s">
        <v>32</v>
      </c>
      <c r="P10" s="59" t="s">
        <v>29</v>
      </c>
      <c r="Q10" s="102">
        <v>1</v>
      </c>
      <c r="R10" s="102">
        <v>1</v>
      </c>
      <c r="S10" s="102">
        <v>0.7142857142857143</v>
      </c>
      <c r="T10" s="102">
        <v>0</v>
      </c>
      <c r="U10" s="102">
        <v>0.98081180811808122</v>
      </c>
      <c r="V10" s="102">
        <v>1.0413107216381237</v>
      </c>
      <c r="W10" s="59" t="s">
        <v>29</v>
      </c>
      <c r="X10" s="112">
        <v>0</v>
      </c>
    </row>
    <row r="11" spans="1:26" x14ac:dyDescent="0.2">
      <c r="A11" s="106" t="s">
        <v>55</v>
      </c>
      <c r="B11" s="100" t="s">
        <v>29</v>
      </c>
      <c r="C11" s="101">
        <v>0.35344091757540153</v>
      </c>
      <c r="D11" s="39">
        <v>0.3192948695730129</v>
      </c>
      <c r="E11" s="38">
        <v>1.4385964912280702</v>
      </c>
      <c r="F11" s="39">
        <v>1</v>
      </c>
      <c r="G11" s="98">
        <v>0.89545635242806443</v>
      </c>
      <c r="H11" s="59" t="s">
        <v>29</v>
      </c>
      <c r="I11" s="98">
        <v>0.18009309885687716</v>
      </c>
      <c r="J11" s="98">
        <v>0.64438602137202894</v>
      </c>
      <c r="K11" s="59" t="s">
        <v>32</v>
      </c>
      <c r="L11" s="59" t="s">
        <v>29</v>
      </c>
      <c r="M11" s="103">
        <v>2.7580282965765672</v>
      </c>
      <c r="N11" s="101">
        <v>0.1537312962871851</v>
      </c>
      <c r="O11" s="59" t="s">
        <v>29</v>
      </c>
      <c r="P11" s="59" t="s">
        <v>29</v>
      </c>
      <c r="Q11" s="102">
        <v>1</v>
      </c>
      <c r="R11" s="102">
        <v>1</v>
      </c>
      <c r="S11" s="102">
        <v>0.20833333333333334</v>
      </c>
      <c r="T11" s="102">
        <v>0</v>
      </c>
      <c r="U11" s="102">
        <v>0.9976878612716763</v>
      </c>
      <c r="V11" s="102">
        <v>0.8172693354169579</v>
      </c>
      <c r="W11" s="59" t="s">
        <v>29</v>
      </c>
      <c r="X11" s="112">
        <v>5.5921052631578948E-2</v>
      </c>
    </row>
    <row r="12" spans="1:26" x14ac:dyDescent="0.2">
      <c r="A12" s="106" t="s">
        <v>42</v>
      </c>
      <c r="B12" s="100" t="s">
        <v>29</v>
      </c>
      <c r="C12" s="101">
        <v>0.25722982394562505</v>
      </c>
      <c r="D12" s="39">
        <v>0.10461193798339238</v>
      </c>
      <c r="E12" s="38">
        <v>1.2021727335410679</v>
      </c>
      <c r="F12" s="39">
        <v>1.7045454545454544E-2</v>
      </c>
      <c r="G12" s="98">
        <v>0.89419576779968168</v>
      </c>
      <c r="H12" s="59" t="s">
        <v>29</v>
      </c>
      <c r="I12" s="98">
        <v>1</v>
      </c>
      <c r="J12" s="98">
        <v>0.99625132790015081</v>
      </c>
      <c r="K12" s="59" t="s">
        <v>32</v>
      </c>
      <c r="L12" s="59" t="s">
        <v>29</v>
      </c>
      <c r="M12" s="103">
        <v>2.6187605465349124</v>
      </c>
      <c r="N12" s="101">
        <v>0.17813754145443186</v>
      </c>
      <c r="O12" s="59" t="s">
        <v>29</v>
      </c>
      <c r="P12" s="59" t="s">
        <v>29</v>
      </c>
      <c r="Q12" s="102">
        <v>1</v>
      </c>
      <c r="R12" s="102">
        <v>1</v>
      </c>
      <c r="S12" s="102">
        <v>0</v>
      </c>
      <c r="T12" s="102">
        <v>0</v>
      </c>
      <c r="U12" s="102">
        <v>0.9943820224719101</v>
      </c>
      <c r="V12" s="102">
        <v>0.89808133502170051</v>
      </c>
      <c r="W12" s="59" t="s">
        <v>29</v>
      </c>
      <c r="X12" s="112">
        <v>0.41477272727272729</v>
      </c>
    </row>
    <row r="13" spans="1:26" x14ac:dyDescent="0.2">
      <c r="A13" s="106" t="s">
        <v>110</v>
      </c>
      <c r="B13" s="100" t="s">
        <v>29</v>
      </c>
      <c r="C13" s="101">
        <v>0.53121301224848905</v>
      </c>
      <c r="D13" s="39">
        <v>2.4184051891581442E-2</v>
      </c>
      <c r="E13" s="38">
        <v>1.6133333333333333</v>
      </c>
      <c r="F13" s="39">
        <v>1</v>
      </c>
      <c r="G13" s="98">
        <v>0.85548514389673702</v>
      </c>
      <c r="H13" s="59" t="s">
        <v>29</v>
      </c>
      <c r="I13" s="98">
        <v>6.5686090617063601E-3</v>
      </c>
      <c r="J13" s="98">
        <v>0.99433830649520416</v>
      </c>
      <c r="K13" s="59" t="s">
        <v>32</v>
      </c>
      <c r="L13" s="59" t="s">
        <v>29</v>
      </c>
      <c r="M13" s="103">
        <v>3.9450256560176782</v>
      </c>
      <c r="N13" s="101">
        <v>0.11246211577249182</v>
      </c>
      <c r="O13" s="59" t="s">
        <v>32</v>
      </c>
      <c r="P13" s="59" t="s">
        <v>29</v>
      </c>
      <c r="Q13" s="102">
        <v>1</v>
      </c>
      <c r="R13" s="102">
        <v>1</v>
      </c>
      <c r="S13" s="102">
        <v>0</v>
      </c>
      <c r="T13" s="102">
        <v>0</v>
      </c>
      <c r="U13" s="102">
        <v>0.99437570303712031</v>
      </c>
      <c r="V13" s="102">
        <v>0.87688267915913165</v>
      </c>
      <c r="W13" s="59" t="s">
        <v>29</v>
      </c>
      <c r="X13" s="112">
        <v>5.6338028169014086E-2</v>
      </c>
    </row>
    <row r="14" spans="1:26" x14ac:dyDescent="0.2">
      <c r="A14" s="106" t="s">
        <v>51</v>
      </c>
      <c r="B14" s="100" t="s">
        <v>29</v>
      </c>
      <c r="C14" s="101">
        <v>0.44304325670458095</v>
      </c>
      <c r="D14" s="39">
        <v>0.16055119635025167</v>
      </c>
      <c r="E14" s="38">
        <v>1</v>
      </c>
      <c r="F14" s="39">
        <v>1</v>
      </c>
      <c r="G14" s="98">
        <v>0.83827312194643488</v>
      </c>
      <c r="H14" s="59" t="s">
        <v>29</v>
      </c>
      <c r="I14" s="98">
        <v>7.0637164736152072E-3</v>
      </c>
      <c r="J14" s="98">
        <v>1</v>
      </c>
      <c r="K14" s="59" t="s">
        <v>32</v>
      </c>
      <c r="L14" s="59" t="s">
        <v>29</v>
      </c>
      <c r="M14" s="103">
        <v>2.1501099754201247</v>
      </c>
      <c r="N14" s="101">
        <v>0.18693827878778854</v>
      </c>
      <c r="O14" s="59" t="s">
        <v>29</v>
      </c>
      <c r="P14" s="59" t="s">
        <v>29</v>
      </c>
      <c r="Q14" s="102">
        <v>1</v>
      </c>
      <c r="R14" s="102">
        <v>1</v>
      </c>
      <c r="S14" s="102">
        <v>0</v>
      </c>
      <c r="T14" s="102">
        <v>0.48432055749128922</v>
      </c>
      <c r="U14" s="102">
        <v>0.99783549783549785</v>
      </c>
      <c r="V14" s="102">
        <v>0.8793785115757885</v>
      </c>
      <c r="W14" s="59" t="s">
        <v>32</v>
      </c>
      <c r="X14" s="112">
        <v>3.8338658146964855E-2</v>
      </c>
    </row>
    <row r="15" spans="1:26" x14ac:dyDescent="0.2">
      <c r="A15" s="106" t="s">
        <v>47</v>
      </c>
      <c r="B15" s="100" t="s">
        <v>29</v>
      </c>
      <c r="C15" s="101">
        <v>0.50937765145622915</v>
      </c>
      <c r="D15" s="39">
        <v>0.12681885774937099</v>
      </c>
      <c r="E15" s="38">
        <v>1.3919999999999999</v>
      </c>
      <c r="F15" s="39">
        <v>0.52453987730061347</v>
      </c>
      <c r="G15" s="98">
        <v>0.78489465022256932</v>
      </c>
      <c r="H15" s="59" t="s">
        <v>29</v>
      </c>
      <c r="I15" s="98">
        <v>4.105563407102409E-2</v>
      </c>
      <c r="J15" s="98">
        <v>1</v>
      </c>
      <c r="K15" s="59" t="s">
        <v>32</v>
      </c>
      <c r="L15" s="59" t="s">
        <v>29</v>
      </c>
      <c r="M15" s="103">
        <v>11.835639369515267</v>
      </c>
      <c r="N15" s="101">
        <v>7.7617629441293245E-2</v>
      </c>
      <c r="O15" s="59" t="s">
        <v>32</v>
      </c>
      <c r="P15" s="59" t="s">
        <v>29</v>
      </c>
      <c r="Q15" s="102">
        <v>1</v>
      </c>
      <c r="R15" s="102">
        <v>1</v>
      </c>
      <c r="S15" s="102">
        <v>0.17241379310344829</v>
      </c>
      <c r="T15" s="102">
        <v>0</v>
      </c>
      <c r="U15" s="102">
        <v>0.91228070175438591</v>
      </c>
      <c r="V15" s="102">
        <v>0.62860285758997825</v>
      </c>
      <c r="W15" s="59" t="s">
        <v>32</v>
      </c>
      <c r="X15" s="112">
        <v>0</v>
      </c>
    </row>
    <row r="16" spans="1:26" x14ac:dyDescent="0.2">
      <c r="A16" s="106" t="s">
        <v>50</v>
      </c>
      <c r="B16" s="100" t="s">
        <v>32</v>
      </c>
      <c r="C16" s="101">
        <v>0.46082164067607551</v>
      </c>
      <c r="D16" s="39">
        <v>1.5388375578737774E-2</v>
      </c>
      <c r="E16" s="38">
        <v>1</v>
      </c>
      <c r="F16" s="39">
        <v>1</v>
      </c>
      <c r="G16" s="98">
        <v>0.79793329147882808</v>
      </c>
      <c r="H16" s="59" t="s">
        <v>29</v>
      </c>
      <c r="I16" s="98">
        <v>5.0816798280570195E-2</v>
      </c>
      <c r="J16" s="98">
        <v>0.85089946153579032</v>
      </c>
      <c r="K16" s="59" t="s">
        <v>32</v>
      </c>
      <c r="L16" s="59" t="s">
        <v>29</v>
      </c>
      <c r="M16" s="103">
        <v>3.8755293271011908</v>
      </c>
      <c r="N16" s="101">
        <v>0.38178389438482235</v>
      </c>
      <c r="O16" s="59" t="s">
        <v>32</v>
      </c>
      <c r="P16" s="59" t="s">
        <v>29</v>
      </c>
      <c r="Q16" s="102">
        <v>0.97872340425531912</v>
      </c>
      <c r="R16" s="102">
        <v>0.97872340425531912</v>
      </c>
      <c r="S16" s="102">
        <v>0.58333333333333337</v>
      </c>
      <c r="T16" s="102">
        <v>0</v>
      </c>
      <c r="U16" s="102">
        <v>0.98808055898068226</v>
      </c>
      <c r="V16" s="102">
        <v>1.0692323269695887</v>
      </c>
      <c r="W16" s="59" t="s">
        <v>29</v>
      </c>
      <c r="X16" s="112">
        <v>3.7453183520599251E-3</v>
      </c>
    </row>
    <row r="17" spans="1:24" x14ac:dyDescent="0.2">
      <c r="A17" s="106" t="s">
        <v>48</v>
      </c>
      <c r="B17" s="100" t="s">
        <v>29</v>
      </c>
      <c r="C17" s="101">
        <v>0.1945107227762643</v>
      </c>
      <c r="D17" s="39">
        <v>0.1655969024074456</v>
      </c>
      <c r="E17" s="38">
        <v>1.347</v>
      </c>
      <c r="F17" s="39">
        <v>1</v>
      </c>
      <c r="G17" s="98">
        <v>0.81711877105221753</v>
      </c>
      <c r="H17" s="59" t="s">
        <v>29</v>
      </c>
      <c r="I17" s="98">
        <v>0.71226636331923343</v>
      </c>
      <c r="J17" s="98">
        <v>1</v>
      </c>
      <c r="K17" s="59" t="s">
        <v>32</v>
      </c>
      <c r="L17" s="59" t="s">
        <v>29</v>
      </c>
      <c r="M17" s="103">
        <v>2.7323079144614439</v>
      </c>
      <c r="N17" s="101">
        <v>0.1308137931593164</v>
      </c>
      <c r="O17" s="59" t="s">
        <v>29</v>
      </c>
      <c r="P17" s="59" t="s">
        <v>29</v>
      </c>
      <c r="Q17" s="102">
        <v>1</v>
      </c>
      <c r="R17" s="102">
        <v>1</v>
      </c>
      <c r="S17" s="102">
        <v>0.16</v>
      </c>
      <c r="T17" s="102">
        <v>0</v>
      </c>
      <c r="U17" s="102">
        <v>0.99673309376020913</v>
      </c>
      <c r="V17" s="102">
        <v>0.96295986271825307</v>
      </c>
      <c r="W17" s="59" t="s">
        <v>29</v>
      </c>
      <c r="X17" s="112">
        <v>9.7719869706840393E-2</v>
      </c>
    </row>
    <row r="18" spans="1:24" x14ac:dyDescent="0.2">
      <c r="A18" s="106" t="s">
        <v>46</v>
      </c>
      <c r="B18" s="100" t="s">
        <v>29</v>
      </c>
      <c r="C18" s="101">
        <v>0.34241053702032481</v>
      </c>
      <c r="D18" s="39">
        <v>6.3082842845115158E-2</v>
      </c>
      <c r="E18" s="38">
        <v>1.1869158878504671</v>
      </c>
      <c r="F18" s="39">
        <v>1</v>
      </c>
      <c r="G18" s="98">
        <v>0.83364733542478209</v>
      </c>
      <c r="H18" s="59" t="s">
        <v>29</v>
      </c>
      <c r="I18" s="98">
        <v>0.14071021737974052</v>
      </c>
      <c r="J18" s="98">
        <v>1</v>
      </c>
      <c r="K18" s="59" t="s">
        <v>32</v>
      </c>
      <c r="L18" s="59" t="s">
        <v>29</v>
      </c>
      <c r="M18" s="103">
        <v>1.1775940108957448</v>
      </c>
      <c r="N18" s="101">
        <v>0.11562238141543554</v>
      </c>
      <c r="O18" s="59" t="s">
        <v>32</v>
      </c>
      <c r="P18" s="59" t="s">
        <v>29</v>
      </c>
      <c r="Q18" s="102">
        <v>1</v>
      </c>
      <c r="R18" s="102">
        <v>1</v>
      </c>
      <c r="S18" s="102">
        <v>0.92</v>
      </c>
      <c r="T18" s="102">
        <v>0</v>
      </c>
      <c r="U18" s="102">
        <v>0.91340125391849525</v>
      </c>
      <c r="V18" s="102">
        <v>0.95023509749771629</v>
      </c>
      <c r="W18" s="59" t="s">
        <v>29</v>
      </c>
      <c r="X18" s="112">
        <v>3.0487804878048782E-3</v>
      </c>
    </row>
    <row r="19" spans="1:24" x14ac:dyDescent="0.2">
      <c r="A19" s="106" t="s">
        <v>62</v>
      </c>
      <c r="B19" s="100" t="s">
        <v>29</v>
      </c>
      <c r="C19" s="101">
        <v>0.21182665773747927</v>
      </c>
      <c r="D19" s="39">
        <v>9.9062558314004776E-2</v>
      </c>
      <c r="E19" s="38">
        <v>1.2594128240566236</v>
      </c>
      <c r="F19" s="39">
        <v>1</v>
      </c>
      <c r="G19" s="98">
        <v>0.78711506685622268</v>
      </c>
      <c r="H19" s="59" t="s">
        <v>29</v>
      </c>
      <c r="I19" s="98">
        <v>0.2130108103364973</v>
      </c>
      <c r="J19" s="98">
        <v>0.28677021672381486</v>
      </c>
      <c r="K19" s="59" t="s">
        <v>32</v>
      </c>
      <c r="L19" s="59" t="s">
        <v>29</v>
      </c>
      <c r="M19" s="103">
        <v>2.0809827019301745</v>
      </c>
      <c r="N19" s="101">
        <v>3.8077432185695162E-2</v>
      </c>
      <c r="O19" s="59" t="s">
        <v>32</v>
      </c>
      <c r="P19" s="59" t="s">
        <v>29</v>
      </c>
      <c r="Q19" s="102">
        <v>1</v>
      </c>
      <c r="R19" s="102">
        <v>1</v>
      </c>
      <c r="S19" s="102">
        <v>0.13043478260869565</v>
      </c>
      <c r="T19" s="102">
        <v>0</v>
      </c>
      <c r="U19" s="102">
        <v>0.98473011363636365</v>
      </c>
      <c r="V19" s="102">
        <v>0.89020396948674541</v>
      </c>
      <c r="W19" s="59" t="s">
        <v>29</v>
      </c>
      <c r="X19" s="112">
        <v>1</v>
      </c>
    </row>
    <row r="20" spans="1:24" x14ac:dyDescent="0.2">
      <c r="A20" s="106" t="s">
        <v>63</v>
      </c>
      <c r="B20" s="100" t="s">
        <v>29</v>
      </c>
      <c r="C20" s="101">
        <v>0.2213513801581882</v>
      </c>
      <c r="D20" s="39">
        <v>0.12235841244805679</v>
      </c>
      <c r="E20" s="38">
        <v>1.0792886452484494</v>
      </c>
      <c r="F20" s="39">
        <v>0.70496894409937894</v>
      </c>
      <c r="G20" s="98">
        <v>0.73937831282733768</v>
      </c>
      <c r="H20" s="59" t="s">
        <v>29</v>
      </c>
      <c r="I20" s="98">
        <v>0.93380834018328018</v>
      </c>
      <c r="J20" s="98">
        <v>0.56113028465578152</v>
      </c>
      <c r="K20" s="59" t="s">
        <v>32</v>
      </c>
      <c r="L20" s="59" t="s">
        <v>29</v>
      </c>
      <c r="M20" s="103">
        <v>6.7696424985546759</v>
      </c>
      <c r="N20" s="101">
        <v>2.082905320345169E-2</v>
      </c>
      <c r="O20" s="59" t="s">
        <v>32</v>
      </c>
      <c r="P20" s="59" t="s">
        <v>29</v>
      </c>
      <c r="Q20" s="102">
        <v>1</v>
      </c>
      <c r="R20" s="102">
        <v>1</v>
      </c>
      <c r="S20" s="102">
        <v>0.14705882352941177</v>
      </c>
      <c r="T20" s="102">
        <v>3.5842293906810034E-2</v>
      </c>
      <c r="U20" s="102">
        <v>0.99898717083051991</v>
      </c>
      <c r="V20" s="102">
        <v>1.0362950475835808</v>
      </c>
      <c r="W20" s="59" t="s">
        <v>29</v>
      </c>
      <c r="X20" s="112">
        <v>0.45962732919254656</v>
      </c>
    </row>
    <row r="21" spans="1:24" x14ac:dyDescent="0.2">
      <c r="A21" s="106" t="s">
        <v>44</v>
      </c>
      <c r="B21" s="100" t="s">
        <v>29</v>
      </c>
      <c r="C21" s="101">
        <v>0.29220250731577729</v>
      </c>
      <c r="D21" s="39">
        <v>0.25567888389621996</v>
      </c>
      <c r="E21" s="38">
        <v>1.720689655172414</v>
      </c>
      <c r="F21" s="39">
        <v>1</v>
      </c>
      <c r="G21" s="98">
        <v>0.79259759230495153</v>
      </c>
      <c r="H21" s="59" t="s">
        <v>29</v>
      </c>
      <c r="I21" s="98">
        <v>0.72448211730810907</v>
      </c>
      <c r="J21" s="98">
        <v>0.84866269275076134</v>
      </c>
      <c r="K21" s="59" t="s">
        <v>32</v>
      </c>
      <c r="L21" s="59" t="s">
        <v>29</v>
      </c>
      <c r="M21" s="103">
        <v>2.9929462124984676</v>
      </c>
      <c r="N21" s="101">
        <v>7.0995078534548794E-3</v>
      </c>
      <c r="O21" s="59" t="s">
        <v>32</v>
      </c>
      <c r="P21" s="59" t="s">
        <v>29</v>
      </c>
      <c r="Q21" s="102">
        <v>1</v>
      </c>
      <c r="R21" s="102">
        <v>1</v>
      </c>
      <c r="S21" s="102">
        <v>0.89473684210526316</v>
      </c>
      <c r="T21" s="102">
        <v>0</v>
      </c>
      <c r="U21" s="102">
        <v>0.99392558845861811</v>
      </c>
      <c r="V21" s="102">
        <v>0.82619798771034747</v>
      </c>
      <c r="W21" s="59" t="s">
        <v>29</v>
      </c>
      <c r="X21" s="112">
        <v>0.25242718446601942</v>
      </c>
    </row>
    <row r="22" spans="1:24" x14ac:dyDescent="0.2">
      <c r="A22" s="106" t="s">
        <v>49</v>
      </c>
      <c r="B22" s="100" t="s">
        <v>29</v>
      </c>
      <c r="C22" s="101">
        <v>0.44496155366255868</v>
      </c>
      <c r="D22" s="39">
        <v>4.3206206470972775E-3</v>
      </c>
      <c r="E22" s="38">
        <v>1.0353184015169115</v>
      </c>
      <c r="F22" s="39">
        <v>0.82</v>
      </c>
      <c r="G22" s="98">
        <v>0.98050791027424189</v>
      </c>
      <c r="H22" s="59" t="s">
        <v>29</v>
      </c>
      <c r="I22" s="98">
        <v>0.99789923321478891</v>
      </c>
      <c r="J22" s="98">
        <v>0.6524481544557057</v>
      </c>
      <c r="K22" s="59" t="s">
        <v>32</v>
      </c>
      <c r="L22" s="59" t="s">
        <v>29</v>
      </c>
      <c r="M22" s="103">
        <v>2.6676521233635802</v>
      </c>
      <c r="N22" s="101">
        <v>0.14770339542992908</v>
      </c>
      <c r="O22" s="59" t="s">
        <v>32</v>
      </c>
      <c r="P22" s="59" t="s">
        <v>29</v>
      </c>
      <c r="Q22" s="102">
        <v>1</v>
      </c>
      <c r="R22" s="102">
        <v>0.99950000000000006</v>
      </c>
      <c r="S22" s="102">
        <v>5.8823529411764705E-2</v>
      </c>
      <c r="T22" s="102">
        <v>1.2500000000000001E-2</v>
      </c>
      <c r="U22" s="102">
        <v>0.99419729206963248</v>
      </c>
      <c r="V22" s="102">
        <v>0.98303839971497953</v>
      </c>
      <c r="W22" s="59" t="s">
        <v>29</v>
      </c>
      <c r="X22" s="112">
        <v>0.98</v>
      </c>
    </row>
    <row r="23" spans="1:24" x14ac:dyDescent="0.2">
      <c r="A23" s="106" t="s">
        <v>22</v>
      </c>
      <c r="B23" s="100" t="s">
        <v>29</v>
      </c>
      <c r="C23" s="101">
        <v>0</v>
      </c>
      <c r="D23" s="39"/>
      <c r="E23" s="38"/>
      <c r="F23" s="39">
        <v>0.67123287671232879</v>
      </c>
      <c r="G23" s="98">
        <v>0.81003643634963396</v>
      </c>
      <c r="H23" s="59" t="s">
        <v>29</v>
      </c>
      <c r="I23" s="98">
        <v>0.69765647307006695</v>
      </c>
      <c r="J23" s="98">
        <v>0</v>
      </c>
      <c r="K23" s="59" t="s">
        <v>32</v>
      </c>
      <c r="L23" s="59" t="s">
        <v>29</v>
      </c>
      <c r="M23" s="103">
        <v>2.5825008765010922</v>
      </c>
      <c r="N23" s="101">
        <v>5.9838201783129971E-2</v>
      </c>
      <c r="O23" s="59" t="s">
        <v>32</v>
      </c>
      <c r="P23" s="59" t="s">
        <v>29</v>
      </c>
      <c r="Q23" s="102">
        <v>0</v>
      </c>
      <c r="R23" s="102">
        <v>0</v>
      </c>
      <c r="S23" s="102">
        <v>0</v>
      </c>
      <c r="T23" s="102">
        <v>0</v>
      </c>
      <c r="U23" s="102">
        <v>0.99874608150470223</v>
      </c>
      <c r="V23" s="102">
        <v>0.88593870233330563</v>
      </c>
      <c r="W23" s="59" t="s">
        <v>29</v>
      </c>
      <c r="X23" s="112">
        <v>0.85616438356164382</v>
      </c>
    </row>
    <row r="24" spans="1:24" s="85" customFormat="1" ht="24.75" customHeight="1" x14ac:dyDescent="0.2">
      <c r="A24" s="105" t="s">
        <v>87</v>
      </c>
      <c r="B24" s="100"/>
      <c r="C24" s="101"/>
      <c r="D24" s="39"/>
      <c r="E24" s="38"/>
      <c r="F24" s="39"/>
      <c r="G24" s="98"/>
      <c r="H24" s="59"/>
      <c r="I24" s="98"/>
      <c r="J24" s="98"/>
      <c r="K24" s="59"/>
      <c r="L24" s="59"/>
      <c r="M24" s="103"/>
      <c r="N24" s="101"/>
      <c r="O24" s="59"/>
      <c r="P24" s="59"/>
      <c r="Q24" s="102"/>
      <c r="R24" s="102"/>
      <c r="S24" s="102"/>
      <c r="T24" s="102"/>
      <c r="U24" s="102"/>
      <c r="V24" s="102"/>
      <c r="W24" s="59"/>
      <c r="X24" s="112"/>
    </row>
    <row r="25" spans="1:24" x14ac:dyDescent="0.2">
      <c r="A25" s="106" t="s">
        <v>36</v>
      </c>
      <c r="B25" s="100" t="s">
        <v>29</v>
      </c>
      <c r="C25" s="101">
        <v>0.45070138183669373</v>
      </c>
      <c r="D25" s="39">
        <v>2.7128688034504089E-2</v>
      </c>
      <c r="E25" s="38">
        <v>1.8116352969934004</v>
      </c>
      <c r="F25" s="39">
        <v>0.54761904761904767</v>
      </c>
      <c r="G25" s="98">
        <v>0.83797296899761209</v>
      </c>
      <c r="H25" s="59" t="s">
        <v>29</v>
      </c>
      <c r="I25" s="98">
        <v>1</v>
      </c>
      <c r="J25" s="98">
        <v>0.9929849439636439</v>
      </c>
      <c r="K25" s="59" t="s">
        <v>32</v>
      </c>
      <c r="L25" s="59" t="s">
        <v>29</v>
      </c>
      <c r="M25" s="103">
        <v>7.922842956577167</v>
      </c>
      <c r="N25" s="101">
        <v>9.0221829019430294E-2</v>
      </c>
      <c r="O25" s="59" t="s">
        <v>32</v>
      </c>
      <c r="P25" s="59" t="s">
        <v>29</v>
      </c>
      <c r="Q25" s="102">
        <v>0.42899999999999999</v>
      </c>
      <c r="R25" s="102">
        <v>0.42857142857142855</v>
      </c>
      <c r="S25" s="102">
        <v>0.25</v>
      </c>
      <c r="T25" s="102">
        <v>0.43518518518518517</v>
      </c>
      <c r="U25" s="102">
        <v>0.99724011039558413</v>
      </c>
      <c r="V25" s="102">
        <v>0.87087790811091681</v>
      </c>
      <c r="W25" s="59" t="s">
        <v>29</v>
      </c>
      <c r="X25" s="112">
        <v>0.44444444444444442</v>
      </c>
    </row>
    <row r="26" spans="1:24" x14ac:dyDescent="0.2">
      <c r="A26" s="106" t="s">
        <v>120</v>
      </c>
      <c r="B26" s="100" t="s">
        <v>29</v>
      </c>
      <c r="C26" s="101">
        <v>0.34486421727091571</v>
      </c>
      <c r="D26" s="39">
        <v>0.12405950943104739</v>
      </c>
      <c r="E26" s="38">
        <v>1.175</v>
      </c>
      <c r="F26" s="39">
        <v>0.97282608695652173</v>
      </c>
      <c r="G26" s="98">
        <v>0.90603129413228389</v>
      </c>
      <c r="H26" s="59" t="s">
        <v>29</v>
      </c>
      <c r="I26" s="98">
        <v>0.90372916247659729</v>
      </c>
      <c r="J26" s="98">
        <v>1</v>
      </c>
      <c r="K26" s="59" t="s">
        <v>32</v>
      </c>
      <c r="L26" s="59" t="s">
        <v>29</v>
      </c>
      <c r="M26" s="103">
        <v>1.8065677726409928</v>
      </c>
      <c r="N26" s="101">
        <v>1.8901900997933391E-2</v>
      </c>
      <c r="O26" s="59" t="s">
        <v>29</v>
      </c>
      <c r="P26" s="59" t="s">
        <v>29</v>
      </c>
      <c r="Q26" s="102">
        <v>1</v>
      </c>
      <c r="R26" s="102">
        <v>0.96666666666666667</v>
      </c>
      <c r="S26" s="102">
        <v>0.21428571428571427</v>
      </c>
      <c r="T26" s="102">
        <v>6.0975609756097563E-3</v>
      </c>
      <c r="U26" s="102">
        <v>0.94545454545454544</v>
      </c>
      <c r="V26" s="102">
        <v>1.1347950589168323</v>
      </c>
      <c r="W26" s="59" t="s">
        <v>29</v>
      </c>
      <c r="X26" s="112">
        <v>0</v>
      </c>
    </row>
    <row r="27" spans="1:24" x14ac:dyDescent="0.2">
      <c r="A27" s="106" t="s">
        <v>141</v>
      </c>
      <c r="B27" s="100" t="s">
        <v>29</v>
      </c>
      <c r="C27" s="101">
        <v>0.26341238059505062</v>
      </c>
      <c r="D27" s="39">
        <v>9.5863532376834121E-2</v>
      </c>
      <c r="E27" s="38">
        <v>1.4814000000000001</v>
      </c>
      <c r="F27" s="39">
        <v>4.878048780487805E-2</v>
      </c>
      <c r="G27" s="98">
        <v>0.97223851109578563</v>
      </c>
      <c r="H27" s="59" t="s">
        <v>29</v>
      </c>
      <c r="I27" s="98">
        <v>0.99947410856859387</v>
      </c>
      <c r="J27" s="98">
        <v>0.99747422847266398</v>
      </c>
      <c r="K27" s="59" t="s">
        <v>32</v>
      </c>
      <c r="L27" s="59" t="s">
        <v>29</v>
      </c>
      <c r="M27" s="103">
        <v>2.0337593575803914</v>
      </c>
      <c r="N27" s="101">
        <v>7.5748200683010858E-2</v>
      </c>
      <c r="O27" s="59" t="s">
        <v>32</v>
      </c>
      <c r="P27" s="59" t="s">
        <v>29</v>
      </c>
      <c r="Q27" s="102">
        <v>1</v>
      </c>
      <c r="R27" s="102">
        <v>1</v>
      </c>
      <c r="S27" s="102">
        <v>0.31578947368421051</v>
      </c>
      <c r="T27" s="102">
        <v>0</v>
      </c>
      <c r="U27" s="102">
        <v>0.98380181038589809</v>
      </c>
      <c r="V27" s="102">
        <v>1.1600377099822912</v>
      </c>
      <c r="W27" s="59" t="s">
        <v>29</v>
      </c>
      <c r="X27" s="112">
        <v>0.11707317073170732</v>
      </c>
    </row>
    <row r="28" spans="1:24" x14ac:dyDescent="0.2">
      <c r="A28" s="106" t="s">
        <v>43</v>
      </c>
      <c r="B28" s="100" t="s">
        <v>29</v>
      </c>
      <c r="C28" s="101">
        <v>0.46703540731378884</v>
      </c>
      <c r="D28" s="39">
        <v>7.9953054728796269E-2</v>
      </c>
      <c r="E28" s="38">
        <v>1.13051996985682</v>
      </c>
      <c r="F28" s="39">
        <v>0.9425837320574163</v>
      </c>
      <c r="G28" s="98">
        <v>0.94616568672305557</v>
      </c>
      <c r="H28" s="59" t="s">
        <v>29</v>
      </c>
      <c r="I28" s="98">
        <v>0.80668034015594192</v>
      </c>
      <c r="J28" s="98">
        <v>0.99220770368478273</v>
      </c>
      <c r="K28" s="59" t="s">
        <v>32</v>
      </c>
      <c r="L28" s="59" t="s">
        <v>29</v>
      </c>
      <c r="M28" s="103">
        <v>1.2238234875851337</v>
      </c>
      <c r="N28" s="101">
        <v>9.2266211797484163E-2</v>
      </c>
      <c r="O28" s="59" t="s">
        <v>32</v>
      </c>
      <c r="P28" s="59" t="s">
        <v>29</v>
      </c>
      <c r="Q28" s="102">
        <v>1</v>
      </c>
      <c r="R28" s="102">
        <v>1</v>
      </c>
      <c r="S28" s="102">
        <v>0</v>
      </c>
      <c r="T28" s="102">
        <v>0</v>
      </c>
      <c r="U28" s="102">
        <v>1</v>
      </c>
      <c r="V28" s="102">
        <v>0.77270265954407968</v>
      </c>
      <c r="W28" s="59" t="s">
        <v>29</v>
      </c>
      <c r="X28" s="112">
        <v>5.2631578947368418E-2</v>
      </c>
    </row>
    <row r="29" spans="1:24" x14ac:dyDescent="0.2">
      <c r="A29" s="106" t="s">
        <v>158</v>
      </c>
      <c r="B29" s="100" t="s">
        <v>29</v>
      </c>
      <c r="C29" s="101">
        <v>0.44057740750098429</v>
      </c>
      <c r="D29" s="39">
        <v>0.32590380679196623</v>
      </c>
      <c r="E29" s="38">
        <v>1.55099421602095</v>
      </c>
      <c r="F29" s="39">
        <v>0.65625</v>
      </c>
      <c r="G29" s="98">
        <v>0.94558628199657457</v>
      </c>
      <c r="H29" s="59" t="s">
        <v>29</v>
      </c>
      <c r="I29" s="98">
        <v>0.40779367619407297</v>
      </c>
      <c r="J29" s="98">
        <v>0.39966435254611138</v>
      </c>
      <c r="K29" s="59" t="s">
        <v>32</v>
      </c>
      <c r="L29" s="59" t="s">
        <v>29</v>
      </c>
      <c r="M29" s="103">
        <v>2.4323357710050386</v>
      </c>
      <c r="N29" s="101">
        <v>0.16823711750399239</v>
      </c>
      <c r="O29" s="59" t="s">
        <v>32</v>
      </c>
      <c r="P29" s="59" t="s">
        <v>29</v>
      </c>
      <c r="Q29" s="102">
        <v>1</v>
      </c>
      <c r="R29" s="102">
        <v>1</v>
      </c>
      <c r="S29" s="102">
        <v>0</v>
      </c>
      <c r="T29" s="102">
        <v>0</v>
      </c>
      <c r="U29" s="102">
        <v>0.93995859213250521</v>
      </c>
      <c r="V29" s="102">
        <v>1.3806177282281569</v>
      </c>
      <c r="W29" s="59" t="s">
        <v>29</v>
      </c>
      <c r="X29" s="112">
        <v>0.9375</v>
      </c>
    </row>
    <row r="30" spans="1:24" x14ac:dyDescent="0.2">
      <c r="A30" s="106" t="s">
        <v>152</v>
      </c>
      <c r="B30" s="100" t="s">
        <v>29</v>
      </c>
      <c r="C30" s="101">
        <v>0.28803582849633302</v>
      </c>
      <c r="D30" s="39">
        <v>0.32228015266987065</v>
      </c>
      <c r="E30" s="38">
        <v>1.2976876675603217</v>
      </c>
      <c r="F30" s="39">
        <v>0.49308755760368661</v>
      </c>
      <c r="G30" s="98">
        <v>0.71863243025559875</v>
      </c>
      <c r="H30" s="59" t="s">
        <v>29</v>
      </c>
      <c r="I30" s="98">
        <v>1</v>
      </c>
      <c r="J30" s="98">
        <v>0.13649911668615469</v>
      </c>
      <c r="K30" s="59" t="s">
        <v>32</v>
      </c>
      <c r="L30" s="59" t="s">
        <v>29</v>
      </c>
      <c r="M30" s="103">
        <v>1.5497681831062091</v>
      </c>
      <c r="N30" s="101">
        <v>0.13610312690814602</v>
      </c>
      <c r="O30" s="59" t="s">
        <v>32</v>
      </c>
      <c r="P30" s="59" t="s">
        <v>29</v>
      </c>
      <c r="Q30" s="102">
        <v>1</v>
      </c>
      <c r="R30" s="102">
        <v>1</v>
      </c>
      <c r="S30" s="102">
        <v>0.82352941176470584</v>
      </c>
      <c r="T30" s="102">
        <v>5.0251256281407036E-3</v>
      </c>
      <c r="U30" s="102">
        <v>0.98569384835479257</v>
      </c>
      <c r="V30" s="102">
        <v>1.0051099212727537</v>
      </c>
      <c r="W30" s="59" t="s">
        <v>29</v>
      </c>
      <c r="X30" s="112">
        <v>0</v>
      </c>
    </row>
    <row r="31" spans="1:24" x14ac:dyDescent="0.2">
      <c r="A31" s="106" t="s">
        <v>60</v>
      </c>
      <c r="B31" s="100" t="s">
        <v>29</v>
      </c>
      <c r="C31" s="101">
        <v>0.2392541412987314</v>
      </c>
      <c r="D31" s="39">
        <v>0.1271248617858188</v>
      </c>
      <c r="E31" s="38">
        <v>1.4371134020618557</v>
      </c>
      <c r="F31" s="39">
        <v>0.72499999999999998</v>
      </c>
      <c r="G31" s="98">
        <v>0.96270840139709046</v>
      </c>
      <c r="H31" s="59" t="s">
        <v>29</v>
      </c>
      <c r="I31" s="98">
        <v>0.27071454422176933</v>
      </c>
      <c r="J31" s="98">
        <v>0.84919466962220524</v>
      </c>
      <c r="K31" s="59" t="s">
        <v>32</v>
      </c>
      <c r="L31" s="59" t="s">
        <v>29</v>
      </c>
      <c r="M31" s="103">
        <v>1.9017945074333686</v>
      </c>
      <c r="N31" s="101">
        <v>2.2959044089951426E-2</v>
      </c>
      <c r="O31" s="59" t="s">
        <v>32</v>
      </c>
      <c r="P31" s="59" t="s">
        <v>29</v>
      </c>
      <c r="Q31" s="102">
        <v>1</v>
      </c>
      <c r="R31" s="102">
        <v>1</v>
      </c>
      <c r="S31" s="102">
        <v>0</v>
      </c>
      <c r="T31" s="102">
        <v>0</v>
      </c>
      <c r="U31" s="102">
        <v>0.93045112781954886</v>
      </c>
      <c r="V31" s="102">
        <v>1.0083888349326813</v>
      </c>
      <c r="W31" s="59" t="s">
        <v>32</v>
      </c>
      <c r="X31" s="112">
        <v>0.52500000000000002</v>
      </c>
    </row>
    <row r="32" spans="1:24" x14ac:dyDescent="0.2">
      <c r="A32" s="106" t="s">
        <v>139</v>
      </c>
      <c r="B32" s="100" t="s">
        <v>29</v>
      </c>
      <c r="C32" s="101">
        <v>0.38199783951195609</v>
      </c>
      <c r="D32" s="39">
        <v>5.212721151122212E-2</v>
      </c>
      <c r="E32" s="38">
        <v>1.4955649414617027</v>
      </c>
      <c r="F32" s="39">
        <v>1</v>
      </c>
      <c r="G32" s="98">
        <v>0.95376811464191513</v>
      </c>
      <c r="H32" s="59" t="s">
        <v>29</v>
      </c>
      <c r="I32" s="98">
        <v>7.5618737969339309E-2</v>
      </c>
      <c r="J32" s="98">
        <v>1</v>
      </c>
      <c r="K32" s="59" t="s">
        <v>32</v>
      </c>
      <c r="L32" s="59" t="s">
        <v>29</v>
      </c>
      <c r="M32" s="103">
        <v>2.8071584183300122</v>
      </c>
      <c r="N32" s="101">
        <v>5.6319989012535737E-2</v>
      </c>
      <c r="O32" s="59" t="s">
        <v>32</v>
      </c>
      <c r="P32" s="59" t="s">
        <v>29</v>
      </c>
      <c r="Q32" s="102">
        <v>1</v>
      </c>
      <c r="R32" s="102">
        <v>1</v>
      </c>
      <c r="S32" s="102">
        <v>1</v>
      </c>
      <c r="T32" s="102">
        <v>0</v>
      </c>
      <c r="U32" s="102">
        <v>0.99734219269102986</v>
      </c>
      <c r="V32" s="102">
        <v>0.87256191203439826</v>
      </c>
      <c r="W32" s="59" t="s">
        <v>29</v>
      </c>
      <c r="X32" s="112">
        <v>0.42253521126760563</v>
      </c>
    </row>
    <row r="33" spans="1:24" x14ac:dyDescent="0.2">
      <c r="A33" s="106" t="s">
        <v>52</v>
      </c>
      <c r="B33" s="100" t="s">
        <v>29</v>
      </c>
      <c r="C33" s="101">
        <v>0.54740602344237976</v>
      </c>
      <c r="D33" s="39">
        <v>4.431944992937622E-3</v>
      </c>
      <c r="E33" s="38">
        <v>1.0000335295349543</v>
      </c>
      <c r="F33" s="39">
        <v>1</v>
      </c>
      <c r="G33" s="98">
        <v>0.9545065197337923</v>
      </c>
      <c r="H33" s="59" t="s">
        <v>29</v>
      </c>
      <c r="I33" s="98">
        <v>1.0916427751630275E-2</v>
      </c>
      <c r="J33" s="98">
        <v>0.96166461486260157</v>
      </c>
      <c r="K33" s="59" t="s">
        <v>32</v>
      </c>
      <c r="L33" s="59" t="s">
        <v>29</v>
      </c>
      <c r="M33" s="103">
        <v>1.585113246130579</v>
      </c>
      <c r="N33" s="101">
        <v>6.0888802913688145E-2</v>
      </c>
      <c r="O33" s="59" t="s">
        <v>32</v>
      </c>
      <c r="P33" s="59" t="s">
        <v>29</v>
      </c>
      <c r="Q33" s="102">
        <v>0.1951219512195122</v>
      </c>
      <c r="R33" s="102">
        <v>0.1951219512195122</v>
      </c>
      <c r="S33" s="102">
        <v>0</v>
      </c>
      <c r="T33" s="102">
        <v>0</v>
      </c>
      <c r="U33" s="102">
        <v>0.9815699658703072</v>
      </c>
      <c r="V33" s="102">
        <v>1.1521843273948711</v>
      </c>
      <c r="W33" s="59" t="s">
        <v>29</v>
      </c>
      <c r="X33" s="112">
        <v>0</v>
      </c>
    </row>
    <row r="34" spans="1:24" x14ac:dyDescent="0.2">
      <c r="A34" s="106" t="s">
        <v>75</v>
      </c>
      <c r="B34" s="100" t="s">
        <v>29</v>
      </c>
      <c r="C34" s="101">
        <v>0.83272919875900242</v>
      </c>
      <c r="D34" s="39"/>
      <c r="E34" s="38"/>
      <c r="F34" s="39">
        <v>4.5045045045045043E-2</v>
      </c>
      <c r="G34" s="98">
        <v>0.96981620649432931</v>
      </c>
      <c r="H34" s="59" t="s">
        <v>29</v>
      </c>
      <c r="I34" s="98">
        <v>0.98187100505466518</v>
      </c>
      <c r="J34" s="98">
        <v>0</v>
      </c>
      <c r="K34" s="59" t="s">
        <v>32</v>
      </c>
      <c r="L34" s="59" t="s">
        <v>29</v>
      </c>
      <c r="M34" s="103">
        <v>10.394235786318603</v>
      </c>
      <c r="N34" s="101">
        <v>9.9765405050070109E-3</v>
      </c>
      <c r="O34" s="59" t="s">
        <v>32</v>
      </c>
      <c r="P34" s="59" t="s">
        <v>29</v>
      </c>
      <c r="Q34" s="102">
        <v>0.96666666666666667</v>
      </c>
      <c r="R34" s="102">
        <v>0.96666666666666667</v>
      </c>
      <c r="S34" s="102">
        <v>0</v>
      </c>
      <c r="T34" s="102">
        <v>0</v>
      </c>
      <c r="U34" s="102">
        <v>0.88619014573213051</v>
      </c>
      <c r="V34" s="102">
        <v>0.90636279496018346</v>
      </c>
      <c r="W34" s="59" t="s">
        <v>29</v>
      </c>
      <c r="X34" s="112">
        <v>0</v>
      </c>
    </row>
    <row r="35" spans="1:24" x14ac:dyDescent="0.2">
      <c r="A35" s="106" t="s">
        <v>133</v>
      </c>
      <c r="B35" s="100" t="s">
        <v>29</v>
      </c>
      <c r="C35" s="101">
        <v>0.44970150412533888</v>
      </c>
      <c r="D35" s="39">
        <v>0.45143919760334722</v>
      </c>
      <c r="E35" s="38">
        <v>1.089171974522293</v>
      </c>
      <c r="F35" s="39">
        <v>9.5238095238095233E-2</v>
      </c>
      <c r="G35" s="98">
        <v>1</v>
      </c>
      <c r="H35" s="59" t="s">
        <v>29</v>
      </c>
      <c r="I35" s="98">
        <v>0</v>
      </c>
      <c r="J35" s="98">
        <v>1</v>
      </c>
      <c r="K35" s="59" t="s">
        <v>32</v>
      </c>
      <c r="L35" s="59" t="s">
        <v>29</v>
      </c>
      <c r="M35" s="103">
        <v>10.494501598196731</v>
      </c>
      <c r="N35" s="101">
        <v>0.5782175169070054</v>
      </c>
      <c r="O35" s="59" t="s">
        <v>32</v>
      </c>
      <c r="P35" s="59" t="s">
        <v>29</v>
      </c>
      <c r="Q35" s="102">
        <v>1</v>
      </c>
      <c r="R35" s="102">
        <v>1</v>
      </c>
      <c r="S35" s="102">
        <v>0</v>
      </c>
      <c r="T35" s="102">
        <v>0</v>
      </c>
      <c r="U35" s="102">
        <v>0.9707602339181286</v>
      </c>
      <c r="V35" s="102">
        <v>2.1640458118704342</v>
      </c>
      <c r="W35" s="59" t="s">
        <v>29</v>
      </c>
      <c r="X35" s="112">
        <v>0.42857142857142855</v>
      </c>
    </row>
    <row r="36" spans="1:24" s="85" customFormat="1" ht="25.5" customHeight="1" x14ac:dyDescent="0.2">
      <c r="A36" s="105" t="s">
        <v>23</v>
      </c>
      <c r="B36" s="100">
        <v>0</v>
      </c>
      <c r="C36" s="101"/>
      <c r="D36" s="39"/>
      <c r="E36" s="38"/>
      <c r="F36" s="39"/>
      <c r="G36" s="98"/>
      <c r="H36" s="59">
        <v>0</v>
      </c>
      <c r="I36" s="98"/>
      <c r="J36" s="98"/>
      <c r="K36" s="59">
        <v>0</v>
      </c>
      <c r="L36" s="59">
        <v>0</v>
      </c>
      <c r="M36" s="103"/>
      <c r="N36" s="101"/>
      <c r="O36" s="59">
        <v>0</v>
      </c>
      <c r="P36" s="59">
        <v>0</v>
      </c>
      <c r="Q36" s="102"/>
      <c r="R36" s="102"/>
      <c r="S36" s="102"/>
      <c r="T36" s="102"/>
      <c r="U36" s="102"/>
      <c r="V36" s="102"/>
      <c r="W36" s="59">
        <v>0</v>
      </c>
      <c r="X36" s="112"/>
    </row>
    <row r="37" spans="1:24" x14ac:dyDescent="0.2">
      <c r="A37" s="106" t="s">
        <v>45</v>
      </c>
      <c r="B37" s="100" t="s">
        <v>29</v>
      </c>
      <c r="C37" s="101">
        <v>0.36727874461302301</v>
      </c>
      <c r="D37" s="39">
        <v>0.41758053078692864</v>
      </c>
      <c r="E37" s="38">
        <v>1.2169811320754718</v>
      </c>
      <c r="F37" s="39">
        <v>1</v>
      </c>
      <c r="G37" s="98">
        <v>0.99872858640727658</v>
      </c>
      <c r="H37" s="59" t="s">
        <v>29</v>
      </c>
      <c r="I37" s="98">
        <v>0.18538309981254686</v>
      </c>
      <c r="J37" s="98">
        <v>1</v>
      </c>
      <c r="K37" s="59" t="s">
        <v>32</v>
      </c>
      <c r="L37" s="59" t="s">
        <v>29</v>
      </c>
      <c r="M37" s="103">
        <v>3.2049995470782866</v>
      </c>
      <c r="N37" s="101">
        <v>0.17651622809580408</v>
      </c>
      <c r="O37" s="59" t="s">
        <v>32</v>
      </c>
      <c r="P37" s="59" t="s">
        <v>29</v>
      </c>
      <c r="Q37" s="102">
        <v>1</v>
      </c>
      <c r="R37" s="102">
        <v>1</v>
      </c>
      <c r="S37" s="102">
        <v>0</v>
      </c>
      <c r="T37" s="102">
        <v>0</v>
      </c>
      <c r="U37" s="102">
        <v>0.97115384615384615</v>
      </c>
      <c r="V37" s="102">
        <v>0.67702007439312528</v>
      </c>
      <c r="W37" s="59" t="s">
        <v>29</v>
      </c>
      <c r="X37" s="112">
        <v>0</v>
      </c>
    </row>
    <row r="38" spans="1:24" x14ac:dyDescent="0.2">
      <c r="A38" s="106" t="s">
        <v>38</v>
      </c>
      <c r="B38" s="100" t="s">
        <v>29</v>
      </c>
      <c r="C38" s="101">
        <v>0.21177654609566282</v>
      </c>
      <c r="D38" s="39">
        <v>0.13928994160985378</v>
      </c>
      <c r="E38" s="38">
        <v>1.2137262984336354</v>
      </c>
      <c r="F38" s="39">
        <v>0.32283464566929132</v>
      </c>
      <c r="G38" s="98">
        <v>0.96736848773995565</v>
      </c>
      <c r="H38" s="59" t="s">
        <v>29</v>
      </c>
      <c r="I38" s="98">
        <v>0.16008887083721854</v>
      </c>
      <c r="J38" s="98">
        <v>0.18235199140720112</v>
      </c>
      <c r="K38" s="59" t="s">
        <v>32</v>
      </c>
      <c r="L38" s="59" t="s">
        <v>29</v>
      </c>
      <c r="M38" s="103">
        <v>1.3070454926571606</v>
      </c>
      <c r="N38" s="101">
        <v>0.35776861520068665</v>
      </c>
      <c r="O38" s="59" t="s">
        <v>32</v>
      </c>
      <c r="P38" s="59" t="s">
        <v>29</v>
      </c>
      <c r="Q38" s="102">
        <v>1</v>
      </c>
      <c r="R38" s="102">
        <v>1</v>
      </c>
      <c r="S38" s="102">
        <v>7.6923076923076927E-2</v>
      </c>
      <c r="T38" s="102">
        <v>0</v>
      </c>
      <c r="U38" s="102">
        <v>0.99633699633699635</v>
      </c>
      <c r="V38" s="102">
        <v>0.75036236327799088</v>
      </c>
      <c r="W38" s="59" t="s">
        <v>29</v>
      </c>
      <c r="X38" s="112">
        <v>6.2992125984251968E-2</v>
      </c>
    </row>
    <row r="39" spans="1:24" x14ac:dyDescent="0.2">
      <c r="A39" s="106" t="s">
        <v>54</v>
      </c>
      <c r="B39" s="100" t="s">
        <v>29</v>
      </c>
      <c r="C39" s="101">
        <v>0.34433823965253429</v>
      </c>
      <c r="D39" s="39">
        <v>0.11969404987802992</v>
      </c>
      <c r="E39" s="38">
        <v>1.3631386861313868</v>
      </c>
      <c r="F39" s="39">
        <v>0.11502347417840375</v>
      </c>
      <c r="G39" s="98">
        <v>0.90277487833194858</v>
      </c>
      <c r="H39" s="59" t="s">
        <v>29</v>
      </c>
      <c r="I39" s="98">
        <v>1</v>
      </c>
      <c r="J39" s="98">
        <v>9.7508348674632386E-2</v>
      </c>
      <c r="K39" s="59" t="s">
        <v>32</v>
      </c>
      <c r="L39" s="59" t="s">
        <v>29</v>
      </c>
      <c r="M39" s="103">
        <v>2.6708359986532222</v>
      </c>
      <c r="N39" s="101">
        <v>0.12708749573316583</v>
      </c>
      <c r="O39" s="59" t="s">
        <v>32</v>
      </c>
      <c r="P39" s="59" t="s">
        <v>29</v>
      </c>
      <c r="Q39" s="102">
        <v>1</v>
      </c>
      <c r="R39" s="102">
        <v>1</v>
      </c>
      <c r="S39" s="102">
        <v>0</v>
      </c>
      <c r="T39" s="102">
        <v>0</v>
      </c>
      <c r="U39" s="102">
        <v>0.99587601436743378</v>
      </c>
      <c r="V39" s="102">
        <v>0.8879130662571193</v>
      </c>
      <c r="W39" s="59" t="s">
        <v>29</v>
      </c>
      <c r="X39" s="112">
        <v>0</v>
      </c>
    </row>
    <row r="40" spans="1:24" x14ac:dyDescent="0.2">
      <c r="A40" s="106" t="s">
        <v>136</v>
      </c>
      <c r="B40" s="100" t="s">
        <v>29</v>
      </c>
      <c r="C40" s="101">
        <v>0.74742627832824937</v>
      </c>
      <c r="D40" s="39">
        <v>0.26619855751870464</v>
      </c>
      <c r="E40" s="38">
        <v>3.3620359099208765</v>
      </c>
      <c r="F40" s="39">
        <v>0.73426573426573427</v>
      </c>
      <c r="G40" s="98">
        <v>0.99884823803915934</v>
      </c>
      <c r="H40" s="59" t="s">
        <v>29</v>
      </c>
      <c r="I40" s="98">
        <v>0</v>
      </c>
      <c r="J40" s="98">
        <v>1</v>
      </c>
      <c r="K40" s="59" t="s">
        <v>32</v>
      </c>
      <c r="L40" s="59" t="s">
        <v>29</v>
      </c>
      <c r="M40" s="103">
        <v>1.5118858019786861</v>
      </c>
      <c r="N40" s="101">
        <v>2.8412781481604608E-2</v>
      </c>
      <c r="O40" s="59" t="s">
        <v>32</v>
      </c>
      <c r="P40" s="59" t="s">
        <v>29</v>
      </c>
      <c r="Q40" s="102">
        <v>1</v>
      </c>
      <c r="R40" s="102">
        <v>1</v>
      </c>
      <c r="S40" s="102">
        <v>0.18181818181818182</v>
      </c>
      <c r="T40" s="102">
        <v>3.8461538461538464E-2</v>
      </c>
      <c r="U40" s="102">
        <v>0.99043977055449328</v>
      </c>
      <c r="V40" s="102">
        <v>1.1525048688684918</v>
      </c>
      <c r="W40" s="59" t="s">
        <v>29</v>
      </c>
      <c r="X40" s="112">
        <v>7.6923076923076927E-2</v>
      </c>
    </row>
    <row r="41" spans="1:24" x14ac:dyDescent="0.2">
      <c r="A41" s="106" t="s">
        <v>142</v>
      </c>
      <c r="B41" s="100" t="s">
        <v>29</v>
      </c>
      <c r="C41" s="101">
        <v>0.56103621803126458</v>
      </c>
      <c r="D41" s="39">
        <v>0.22928156754975393</v>
      </c>
      <c r="E41" s="38">
        <v>1.5607235142118863</v>
      </c>
      <c r="F41" s="39">
        <v>1</v>
      </c>
      <c r="G41" s="98">
        <v>0.87052932244522963</v>
      </c>
      <c r="H41" s="59" t="s">
        <v>29</v>
      </c>
      <c r="I41" s="98">
        <v>8.2842595446423389E-2</v>
      </c>
      <c r="J41" s="98">
        <v>0.15191316827449439</v>
      </c>
      <c r="K41" s="59" t="s">
        <v>32</v>
      </c>
      <c r="L41" s="59" t="s">
        <v>29</v>
      </c>
      <c r="M41" s="103">
        <v>1.6521447315586955</v>
      </c>
      <c r="N41" s="101">
        <v>0.33140488536052187</v>
      </c>
      <c r="O41" s="59" t="s">
        <v>32</v>
      </c>
      <c r="P41" s="59" t="s">
        <v>29</v>
      </c>
      <c r="Q41" s="102">
        <v>1</v>
      </c>
      <c r="R41" s="102">
        <v>1</v>
      </c>
      <c r="S41" s="102">
        <v>3.125E-2</v>
      </c>
      <c r="T41" s="102">
        <v>0</v>
      </c>
      <c r="U41" s="102">
        <v>0.99286442405708464</v>
      </c>
      <c r="V41" s="102">
        <v>0.8270790476834684</v>
      </c>
      <c r="W41" s="59" t="s">
        <v>29</v>
      </c>
      <c r="X41" s="112">
        <v>0</v>
      </c>
    </row>
    <row r="42" spans="1:24" x14ac:dyDescent="0.2">
      <c r="A42" s="106" t="s">
        <v>37</v>
      </c>
      <c r="B42" s="100" t="s">
        <v>29</v>
      </c>
      <c r="C42" s="101">
        <v>0.30269528618693214</v>
      </c>
      <c r="D42" s="39">
        <v>3.1314454512488738E-3</v>
      </c>
      <c r="E42" s="38">
        <v>2.024</v>
      </c>
      <c r="F42" s="39">
        <v>1</v>
      </c>
      <c r="G42" s="98">
        <v>0.97839848927379369</v>
      </c>
      <c r="H42" s="59" t="s">
        <v>29</v>
      </c>
      <c r="I42" s="98">
        <v>0.34192757894349823</v>
      </c>
      <c r="J42" s="98">
        <v>1</v>
      </c>
      <c r="K42" s="59" t="s">
        <v>32</v>
      </c>
      <c r="L42" s="59" t="s">
        <v>29</v>
      </c>
      <c r="M42" s="103">
        <v>3.5447397337769662</v>
      </c>
      <c r="N42" s="101">
        <v>6.44853764914817E-2</v>
      </c>
      <c r="O42" s="59" t="s">
        <v>32</v>
      </c>
      <c r="P42" s="59" t="s">
        <v>29</v>
      </c>
      <c r="Q42" s="102">
        <v>1</v>
      </c>
      <c r="R42" s="102">
        <v>1</v>
      </c>
      <c r="S42" s="102">
        <v>0</v>
      </c>
      <c r="T42" s="102">
        <v>5.1470588235294115E-2</v>
      </c>
      <c r="U42" s="102">
        <v>0.99629217649239898</v>
      </c>
      <c r="V42" s="102">
        <v>1.0121957973748976</v>
      </c>
      <c r="W42" s="59" t="s">
        <v>29</v>
      </c>
      <c r="X42" s="112">
        <v>1.2958963282937365E-2</v>
      </c>
    </row>
    <row r="43" spans="1:24" x14ac:dyDescent="0.2">
      <c r="A43" s="106" t="s">
        <v>102</v>
      </c>
      <c r="B43" s="100" t="s">
        <v>29</v>
      </c>
      <c r="C43" s="101">
        <v>0.58421688974834707</v>
      </c>
      <c r="D43" s="39">
        <v>8.5949825747020057E-3</v>
      </c>
      <c r="E43" s="38">
        <v>1.3447593935398814</v>
      </c>
      <c r="F43" s="39">
        <v>1</v>
      </c>
      <c r="G43" s="98">
        <v>1</v>
      </c>
      <c r="H43" s="59" t="s">
        <v>29</v>
      </c>
      <c r="I43" s="98">
        <v>1</v>
      </c>
      <c r="J43" s="98">
        <v>1</v>
      </c>
      <c r="K43" s="59" t="s">
        <v>32</v>
      </c>
      <c r="L43" s="59" t="s">
        <v>32</v>
      </c>
      <c r="M43" s="103">
        <v>0.90552662352727853</v>
      </c>
      <c r="N43" s="101">
        <v>0.29971257937559759</v>
      </c>
      <c r="O43" s="59" t="s">
        <v>32</v>
      </c>
      <c r="P43" s="59" t="s">
        <v>29</v>
      </c>
      <c r="Q43" s="102">
        <v>0.99641577060931896</v>
      </c>
      <c r="R43" s="102">
        <v>0.99641577060931896</v>
      </c>
      <c r="S43" s="102">
        <v>0</v>
      </c>
      <c r="T43" s="102">
        <v>3.937007874015748E-3</v>
      </c>
      <c r="U43" s="102">
        <v>0.90035067212156639</v>
      </c>
      <c r="V43" s="102">
        <v>1.3676727867396921</v>
      </c>
      <c r="W43" s="59" t="s">
        <v>29</v>
      </c>
      <c r="X43" s="112">
        <v>0</v>
      </c>
    </row>
    <row r="44" spans="1:24" x14ac:dyDescent="0.2">
      <c r="A44" s="106" t="s">
        <v>113</v>
      </c>
      <c r="B44" s="100" t="s">
        <v>29</v>
      </c>
      <c r="C44" s="101">
        <v>0.99999982899271234</v>
      </c>
      <c r="D44" s="39"/>
      <c r="E44" s="38"/>
      <c r="F44" s="39">
        <v>1</v>
      </c>
      <c r="G44" s="98">
        <v>1</v>
      </c>
      <c r="H44" s="59" t="s">
        <v>29</v>
      </c>
      <c r="I44" s="98">
        <v>1</v>
      </c>
      <c r="J44" s="98">
        <v>0</v>
      </c>
      <c r="K44" s="59" t="s">
        <v>32</v>
      </c>
      <c r="L44" s="59" t="s">
        <v>29</v>
      </c>
      <c r="M44" s="103">
        <v>0</v>
      </c>
      <c r="N44" s="101">
        <v>1.9752933832552937</v>
      </c>
      <c r="O44" s="59" t="s">
        <v>32</v>
      </c>
      <c r="P44" s="59" t="s">
        <v>29</v>
      </c>
      <c r="Q44" s="102">
        <v>1</v>
      </c>
      <c r="R44" s="102">
        <v>1</v>
      </c>
      <c r="S44" s="102">
        <v>0</v>
      </c>
      <c r="T44" s="102">
        <v>0</v>
      </c>
      <c r="U44" s="102">
        <v>0.90035067212156639</v>
      </c>
      <c r="V44" s="102">
        <v>0.85273562090850086</v>
      </c>
      <c r="W44" s="59" t="s">
        <v>29</v>
      </c>
      <c r="X44" s="112">
        <v>0</v>
      </c>
    </row>
    <row r="45" spans="1:24" s="85" customFormat="1" ht="22.5" customHeight="1" x14ac:dyDescent="0.2">
      <c r="A45" s="105" t="s">
        <v>147</v>
      </c>
      <c r="B45" s="100">
        <v>0</v>
      </c>
      <c r="C45" s="101"/>
      <c r="D45" s="39"/>
      <c r="E45" s="38"/>
      <c r="F45" s="39"/>
      <c r="G45" s="98"/>
      <c r="H45" s="59">
        <v>0</v>
      </c>
      <c r="I45" s="98"/>
      <c r="J45" s="98"/>
      <c r="K45" s="59">
        <v>0</v>
      </c>
      <c r="L45" s="59">
        <v>0</v>
      </c>
      <c r="M45" s="103"/>
      <c r="N45" s="101"/>
      <c r="O45" s="59">
        <v>0</v>
      </c>
      <c r="P45" s="59">
        <v>0</v>
      </c>
      <c r="Q45" s="102"/>
      <c r="R45" s="102"/>
      <c r="S45" s="102"/>
      <c r="T45" s="102"/>
      <c r="U45" s="102"/>
      <c r="V45" s="102"/>
      <c r="W45" s="59">
        <v>0</v>
      </c>
      <c r="X45" s="112"/>
    </row>
    <row r="46" spans="1:24" x14ac:dyDescent="0.2">
      <c r="A46" s="106" t="s">
        <v>57</v>
      </c>
      <c r="B46" s="100" t="s">
        <v>29</v>
      </c>
      <c r="C46" s="101">
        <v>0.62842017188276966</v>
      </c>
      <c r="D46" s="39">
        <v>0.15671813815855176</v>
      </c>
      <c r="E46" s="38">
        <v>1.0079415712879798</v>
      </c>
      <c r="F46" s="39">
        <v>1</v>
      </c>
      <c r="G46" s="98">
        <v>0.96761736101803786</v>
      </c>
      <c r="H46" s="59" t="s">
        <v>29</v>
      </c>
      <c r="I46" s="98">
        <v>1</v>
      </c>
      <c r="J46" s="98">
        <v>0</v>
      </c>
      <c r="K46" s="59" t="s">
        <v>32</v>
      </c>
      <c r="L46" s="59" t="s">
        <v>29</v>
      </c>
      <c r="M46" s="103">
        <v>0.98027053294165878</v>
      </c>
      <c r="N46" s="101">
        <v>1.8932906624941823E-3</v>
      </c>
      <c r="O46" s="59" t="s">
        <v>32</v>
      </c>
      <c r="P46" s="59" t="s">
        <v>32</v>
      </c>
      <c r="Q46" s="102">
        <v>0</v>
      </c>
      <c r="R46" s="102">
        <v>0</v>
      </c>
      <c r="S46" s="102">
        <v>0</v>
      </c>
      <c r="T46" s="102">
        <v>0</v>
      </c>
      <c r="U46" s="102">
        <v>0.98864521874652123</v>
      </c>
      <c r="V46" s="102">
        <v>0.86627828917016014</v>
      </c>
      <c r="W46" s="59" t="s">
        <v>32</v>
      </c>
      <c r="X46" s="112">
        <v>1.3123359580052493E-2</v>
      </c>
    </row>
    <row r="47" spans="1:24" x14ac:dyDescent="0.2">
      <c r="A47" s="106" t="s">
        <v>153</v>
      </c>
      <c r="B47" s="100" t="s">
        <v>29</v>
      </c>
      <c r="C47" s="101">
        <v>0.93063877156354924</v>
      </c>
      <c r="D47" s="39">
        <v>0.12515642381684233</v>
      </c>
      <c r="E47" s="38">
        <v>1</v>
      </c>
      <c r="F47" s="39">
        <v>0.77777777777777779</v>
      </c>
      <c r="G47" s="98">
        <v>0.92102656235126035</v>
      </c>
      <c r="H47" s="59" t="s">
        <v>29</v>
      </c>
      <c r="I47" s="98">
        <v>0</v>
      </c>
      <c r="J47" s="98">
        <v>0</v>
      </c>
      <c r="K47" s="59" t="s">
        <v>32</v>
      </c>
      <c r="L47" s="59" t="s">
        <v>32</v>
      </c>
      <c r="M47" s="103">
        <v>8.9884066412321826E-4</v>
      </c>
      <c r="N47" s="101">
        <v>0.4854453560833063</v>
      </c>
      <c r="O47" s="59" t="s">
        <v>32</v>
      </c>
      <c r="P47" s="59" t="s">
        <v>29</v>
      </c>
      <c r="Q47" s="102">
        <v>1</v>
      </c>
      <c r="R47" s="102">
        <v>1</v>
      </c>
      <c r="S47" s="102">
        <v>0</v>
      </c>
      <c r="T47" s="102">
        <v>0</v>
      </c>
      <c r="U47" s="102">
        <v>0.96734693877551026</v>
      </c>
      <c r="V47" s="102">
        <v>1.1462938570211707</v>
      </c>
      <c r="W47" s="59" t="s">
        <v>32</v>
      </c>
      <c r="X47" s="112">
        <v>0</v>
      </c>
    </row>
    <row r="48" spans="1:24" ht="25.5" x14ac:dyDescent="0.2">
      <c r="A48" s="106" t="s">
        <v>101</v>
      </c>
      <c r="B48" s="100" t="s">
        <v>29</v>
      </c>
      <c r="C48" s="101">
        <v>0.40986677386360859</v>
      </c>
      <c r="D48" s="39">
        <v>0.25624494960410837</v>
      </c>
      <c r="E48" s="38">
        <v>1.6976127320954908</v>
      </c>
      <c r="F48" s="39">
        <v>1</v>
      </c>
      <c r="G48" s="98">
        <v>1</v>
      </c>
      <c r="H48" s="59" t="s">
        <v>29</v>
      </c>
      <c r="I48" s="98">
        <v>0</v>
      </c>
      <c r="J48" s="98">
        <v>1</v>
      </c>
      <c r="K48" s="59" t="s">
        <v>32</v>
      </c>
      <c r="L48" s="59" t="s">
        <v>29</v>
      </c>
      <c r="M48" s="103">
        <v>7.8508210360069866</v>
      </c>
      <c r="N48" s="101">
        <v>9.6855748020602359E-2</v>
      </c>
      <c r="O48" s="59" t="s">
        <v>32</v>
      </c>
      <c r="P48" s="59" t="s">
        <v>29</v>
      </c>
      <c r="Q48" s="102">
        <v>0</v>
      </c>
      <c r="R48" s="102">
        <v>0</v>
      </c>
      <c r="S48" s="102">
        <v>0</v>
      </c>
      <c r="T48" s="102">
        <v>1.9660411081322611E-2</v>
      </c>
      <c r="U48" s="102">
        <v>0.93621013133208253</v>
      </c>
      <c r="V48" s="102">
        <v>1.1758166146986742</v>
      </c>
      <c r="W48" s="59" t="s">
        <v>29</v>
      </c>
      <c r="X48" s="112">
        <v>0</v>
      </c>
    </row>
    <row r="49" spans="1:24" ht="25.5" x14ac:dyDescent="0.2">
      <c r="A49" s="106" t="s">
        <v>98</v>
      </c>
      <c r="B49" s="100" t="s">
        <v>29</v>
      </c>
      <c r="C49" s="101">
        <v>0.41058883492924542</v>
      </c>
      <c r="D49" s="39">
        <v>0.29162341530736657</v>
      </c>
      <c r="E49" s="38">
        <v>1.0059575704736996</v>
      </c>
      <c r="F49" s="39">
        <v>0.61</v>
      </c>
      <c r="G49" s="98">
        <v>0.90371727420769143</v>
      </c>
      <c r="H49" s="59" t="s">
        <v>29</v>
      </c>
      <c r="I49" s="98">
        <v>0.22212054557170374</v>
      </c>
      <c r="J49" s="98">
        <v>0.60266879978075238</v>
      </c>
      <c r="K49" s="59" t="s">
        <v>32</v>
      </c>
      <c r="L49" s="59" t="s">
        <v>29</v>
      </c>
      <c r="M49" s="103">
        <v>0.91331421996861539</v>
      </c>
      <c r="N49" s="101">
        <v>9.2097425588546278E-2</v>
      </c>
      <c r="O49" s="59" t="s">
        <v>32</v>
      </c>
      <c r="P49" s="59" t="s">
        <v>29</v>
      </c>
      <c r="Q49" s="102">
        <v>1</v>
      </c>
      <c r="R49" s="102">
        <v>1</v>
      </c>
      <c r="S49" s="102">
        <v>0</v>
      </c>
      <c r="T49" s="102">
        <v>0</v>
      </c>
      <c r="U49" s="102">
        <v>0.91584158415841588</v>
      </c>
      <c r="V49" s="102">
        <v>1.0046889597523891</v>
      </c>
      <c r="W49" s="59" t="s">
        <v>29</v>
      </c>
      <c r="X49" s="112">
        <v>0</v>
      </c>
    </row>
    <row r="50" spans="1:24" ht="25.5" x14ac:dyDescent="0.2">
      <c r="A50" s="106" t="s">
        <v>10</v>
      </c>
      <c r="B50" s="100" t="s">
        <v>29</v>
      </c>
      <c r="C50" s="101">
        <v>0.68470819940129168</v>
      </c>
      <c r="D50" s="39">
        <v>0.32538294911246834</v>
      </c>
      <c r="E50" s="38">
        <v>1</v>
      </c>
      <c r="F50" s="39">
        <v>0.99099099099099097</v>
      </c>
      <c r="G50" s="98">
        <v>0.90166922984550268</v>
      </c>
      <c r="H50" s="59" t="s">
        <v>29</v>
      </c>
      <c r="I50" s="98">
        <v>0</v>
      </c>
      <c r="J50" s="98">
        <v>1</v>
      </c>
      <c r="K50" s="59" t="s">
        <v>32</v>
      </c>
      <c r="L50" s="59" t="s">
        <v>32</v>
      </c>
      <c r="M50" s="103">
        <v>0.71920140630015117</v>
      </c>
      <c r="N50" s="101">
        <v>9.4012706120790518E-2</v>
      </c>
      <c r="O50" s="59" t="s">
        <v>29</v>
      </c>
      <c r="P50" s="59" t="s">
        <v>29</v>
      </c>
      <c r="Q50" s="102">
        <v>1</v>
      </c>
      <c r="R50" s="102">
        <v>1</v>
      </c>
      <c r="S50" s="102">
        <v>0</v>
      </c>
      <c r="T50" s="102">
        <v>0.26470588235294118</v>
      </c>
      <c r="U50" s="102">
        <v>0.97875955819881055</v>
      </c>
      <c r="V50" s="102">
        <v>0.84575155299432681</v>
      </c>
      <c r="W50" s="59" t="s">
        <v>29</v>
      </c>
      <c r="X50" s="112">
        <v>0</v>
      </c>
    </row>
    <row r="51" spans="1:24" x14ac:dyDescent="0.2">
      <c r="A51" s="106" t="s">
        <v>151</v>
      </c>
      <c r="B51" s="100" t="s">
        <v>29</v>
      </c>
      <c r="C51" s="101">
        <v>0.88106596922271829</v>
      </c>
      <c r="D51" s="39">
        <v>0.1984956965636713</v>
      </c>
      <c r="E51" s="38">
        <v>12.70967741935484</v>
      </c>
      <c r="F51" s="39">
        <v>0.99579831932773111</v>
      </c>
      <c r="G51" s="98">
        <v>1</v>
      </c>
      <c r="H51" s="59" t="s">
        <v>32</v>
      </c>
      <c r="I51" s="98">
        <v>0</v>
      </c>
      <c r="J51" s="98">
        <v>1</v>
      </c>
      <c r="K51" s="59" t="s">
        <v>32</v>
      </c>
      <c r="L51" s="59" t="s">
        <v>29</v>
      </c>
      <c r="M51" s="103">
        <v>7.9908069973226581E-3</v>
      </c>
      <c r="N51" s="101">
        <v>8.2962234603056129E-2</v>
      </c>
      <c r="O51" s="59" t="s">
        <v>32</v>
      </c>
      <c r="P51" s="59" t="s">
        <v>29</v>
      </c>
      <c r="Q51" s="102">
        <v>1</v>
      </c>
      <c r="R51" s="102">
        <v>1</v>
      </c>
      <c r="S51" s="102">
        <v>6.6666666666666666E-2</v>
      </c>
      <c r="T51" s="102">
        <v>0</v>
      </c>
      <c r="U51" s="102">
        <v>0.98740458015267174</v>
      </c>
      <c r="V51" s="102">
        <v>1.4065845914602206</v>
      </c>
      <c r="W51" s="59" t="s">
        <v>29</v>
      </c>
      <c r="X51" s="112">
        <v>0</v>
      </c>
    </row>
    <row r="52" spans="1:24" x14ac:dyDescent="0.2">
      <c r="A52" s="106" t="s">
        <v>59</v>
      </c>
      <c r="B52" s="100" t="s">
        <v>29</v>
      </c>
      <c r="C52" s="101">
        <v>0.24791050292692934</v>
      </c>
      <c r="D52" s="39">
        <v>2.0894404254697737E-2</v>
      </c>
      <c r="E52" s="38">
        <v>1.1757934540510402</v>
      </c>
      <c r="F52" s="39">
        <v>0.68888888888888888</v>
      </c>
      <c r="G52" s="98">
        <v>0.88565774596334035</v>
      </c>
      <c r="H52" s="59" t="s">
        <v>29</v>
      </c>
      <c r="I52" s="98">
        <v>0.98487334127448378</v>
      </c>
      <c r="J52" s="98">
        <v>1</v>
      </c>
      <c r="K52" s="59" t="s">
        <v>29</v>
      </c>
      <c r="L52" s="59" t="s">
        <v>29</v>
      </c>
      <c r="M52" s="103">
        <v>1.7673684276291717</v>
      </c>
      <c r="N52" s="101">
        <v>3.708911449083703E-2</v>
      </c>
      <c r="O52" s="59" t="s">
        <v>32</v>
      </c>
      <c r="P52" s="59" t="s">
        <v>29</v>
      </c>
      <c r="Q52" s="102">
        <v>1</v>
      </c>
      <c r="R52" s="102">
        <v>1</v>
      </c>
      <c r="S52" s="102">
        <v>0</v>
      </c>
      <c r="T52" s="102">
        <v>1.0676156583629894E-2</v>
      </c>
      <c r="U52" s="102">
        <v>0.98948513415518491</v>
      </c>
      <c r="V52" s="102">
        <v>0.98460729288862969</v>
      </c>
      <c r="W52" s="59" t="s">
        <v>29</v>
      </c>
      <c r="X52" s="112">
        <v>0.39047619047619048</v>
      </c>
    </row>
    <row r="53" spans="1:24" s="85" customFormat="1" ht="21" customHeight="1" x14ac:dyDescent="0.2">
      <c r="A53" s="105" t="s">
        <v>116</v>
      </c>
      <c r="B53" s="100">
        <v>0</v>
      </c>
      <c r="C53" s="101"/>
      <c r="D53" s="39"/>
      <c r="E53" s="38"/>
      <c r="F53" s="39"/>
      <c r="G53" s="98"/>
      <c r="H53" s="59">
        <v>0</v>
      </c>
      <c r="I53" s="98"/>
      <c r="J53" s="98"/>
      <c r="K53" s="59">
        <v>0</v>
      </c>
      <c r="L53" s="59">
        <v>0</v>
      </c>
      <c r="M53" s="103"/>
      <c r="N53" s="101"/>
      <c r="O53" s="59">
        <v>0</v>
      </c>
      <c r="P53" s="59">
        <v>0</v>
      </c>
      <c r="Q53" s="102"/>
      <c r="R53" s="102"/>
      <c r="S53" s="102"/>
      <c r="T53" s="102"/>
      <c r="U53" s="102"/>
      <c r="V53" s="102"/>
      <c r="W53" s="59">
        <v>0</v>
      </c>
      <c r="X53" s="112"/>
    </row>
    <row r="54" spans="1:24" x14ac:dyDescent="0.2">
      <c r="A54" s="106" t="s">
        <v>156</v>
      </c>
      <c r="B54" s="100" t="s">
        <v>29</v>
      </c>
      <c r="C54" s="101">
        <v>0.17343000105242171</v>
      </c>
      <c r="D54" s="39">
        <v>0.14258964768160204</v>
      </c>
      <c r="E54" s="38">
        <v>2.8090298962782185</v>
      </c>
      <c r="F54" s="39">
        <v>1</v>
      </c>
      <c r="G54" s="98">
        <v>0.93822287911387503</v>
      </c>
      <c r="H54" s="59" t="s">
        <v>29</v>
      </c>
      <c r="I54" s="98">
        <v>7.9661688988560492E-2</v>
      </c>
      <c r="J54" s="98">
        <v>0.86012053204208117</v>
      </c>
      <c r="K54" s="59" t="s">
        <v>32</v>
      </c>
      <c r="L54" s="59" t="s">
        <v>29</v>
      </c>
      <c r="M54" s="103">
        <v>1.8387506921709196</v>
      </c>
      <c r="N54" s="101">
        <v>0.16610904080445058</v>
      </c>
      <c r="O54" s="59" t="s">
        <v>32</v>
      </c>
      <c r="P54" s="59" t="s">
        <v>29</v>
      </c>
      <c r="Q54" s="102">
        <v>0</v>
      </c>
      <c r="R54" s="102">
        <v>0</v>
      </c>
      <c r="S54" s="102">
        <v>0</v>
      </c>
      <c r="T54" s="102">
        <v>4.567307692307692E-2</v>
      </c>
      <c r="U54" s="102">
        <v>1</v>
      </c>
      <c r="V54" s="102">
        <v>0.92230990875739072</v>
      </c>
      <c r="W54" s="59" t="s">
        <v>29</v>
      </c>
      <c r="X54" s="112">
        <v>0.48938547486033518</v>
      </c>
    </row>
    <row r="55" spans="1:24" x14ac:dyDescent="0.2">
      <c r="A55" s="106" t="s">
        <v>71</v>
      </c>
      <c r="B55" s="100" t="s">
        <v>29</v>
      </c>
      <c r="C55" s="101">
        <v>0.3805446332003416</v>
      </c>
      <c r="D55" s="39">
        <v>0</v>
      </c>
      <c r="E55" s="38">
        <v>1.0005244019138755</v>
      </c>
      <c r="F55" s="39">
        <v>1</v>
      </c>
      <c r="G55" s="98">
        <v>1</v>
      </c>
      <c r="H55" s="59" t="s">
        <v>32</v>
      </c>
      <c r="I55" s="98">
        <v>0.14090648690354149</v>
      </c>
      <c r="J55" s="98">
        <v>0</v>
      </c>
      <c r="K55" s="59" t="s">
        <v>32</v>
      </c>
      <c r="L55" s="59" t="s">
        <v>29</v>
      </c>
      <c r="M55" s="103">
        <v>0.31878359931223677</v>
      </c>
      <c r="N55" s="101">
        <v>0.1851774112190871</v>
      </c>
      <c r="O55" s="59" t="s">
        <v>32</v>
      </c>
      <c r="P55" s="59" t="s">
        <v>29</v>
      </c>
      <c r="Q55" s="102">
        <v>1</v>
      </c>
      <c r="R55" s="102">
        <v>1</v>
      </c>
      <c r="S55" s="102">
        <v>0</v>
      </c>
      <c r="T55" s="102">
        <v>0</v>
      </c>
      <c r="U55" s="102">
        <v>0.98606811145510831</v>
      </c>
      <c r="V55" s="102">
        <v>0.89442458157381355</v>
      </c>
      <c r="W55" s="59" t="s">
        <v>32</v>
      </c>
      <c r="X55" s="112">
        <v>0.34057971014492755</v>
      </c>
    </row>
    <row r="56" spans="1:24" x14ac:dyDescent="0.2">
      <c r="A56" s="106" t="s">
        <v>84</v>
      </c>
      <c r="B56" s="100" t="s">
        <v>29</v>
      </c>
      <c r="C56" s="101">
        <v>0.21855566048072012</v>
      </c>
      <c r="D56" s="39">
        <v>2.8217769885459975E-3</v>
      </c>
      <c r="E56" s="38">
        <v>1.1506000000000001</v>
      </c>
      <c r="F56" s="39">
        <v>0.49071618037135278</v>
      </c>
      <c r="G56" s="98">
        <v>0.82292624310113194</v>
      </c>
      <c r="H56" s="59" t="s">
        <v>29</v>
      </c>
      <c r="I56" s="98">
        <v>1</v>
      </c>
      <c r="J56" s="98">
        <v>0.98781969921581436</v>
      </c>
      <c r="K56" s="59" t="s">
        <v>32</v>
      </c>
      <c r="L56" s="59" t="s">
        <v>29</v>
      </c>
      <c r="M56" s="103">
        <v>1.4336952296795338</v>
      </c>
      <c r="N56" s="101">
        <v>0.19906617794768044</v>
      </c>
      <c r="O56" s="59" t="s">
        <v>29</v>
      </c>
      <c r="P56" s="59" t="s">
        <v>32</v>
      </c>
      <c r="Q56" s="102">
        <v>0</v>
      </c>
      <c r="R56" s="102">
        <v>0</v>
      </c>
      <c r="S56" s="102">
        <v>9.0909090909090912E-2</v>
      </c>
      <c r="T56" s="102">
        <v>0</v>
      </c>
      <c r="U56" s="102">
        <v>0.88</v>
      </c>
      <c r="V56" s="102">
        <v>0.84888051019751876</v>
      </c>
      <c r="W56" s="59" t="s">
        <v>32</v>
      </c>
      <c r="X56" s="112">
        <v>7.9575596816976128E-3</v>
      </c>
    </row>
    <row r="57" spans="1:24" x14ac:dyDescent="0.2">
      <c r="A57" s="106" t="s">
        <v>150</v>
      </c>
      <c r="B57" s="100" t="s">
        <v>29</v>
      </c>
      <c r="C57" s="101">
        <v>0.39444257861201654</v>
      </c>
      <c r="D57" s="39">
        <v>0.10103191783349419</v>
      </c>
      <c r="E57" s="38">
        <v>1</v>
      </c>
      <c r="F57" s="39">
        <v>1</v>
      </c>
      <c r="G57" s="98">
        <v>0.73163667710309788</v>
      </c>
      <c r="H57" s="59" t="s">
        <v>29</v>
      </c>
      <c r="I57" s="98">
        <v>1.0643469197276269E-2</v>
      </c>
      <c r="J57" s="98">
        <v>3.534330581361567E-3</v>
      </c>
      <c r="K57" s="59" t="s">
        <v>32</v>
      </c>
      <c r="L57" s="59" t="s">
        <v>32</v>
      </c>
      <c r="M57" s="103">
        <v>1.3653057844657757</v>
      </c>
      <c r="N57" s="101">
        <v>0.13906806536931532</v>
      </c>
      <c r="O57" s="59" t="s">
        <v>32</v>
      </c>
      <c r="P57" s="59" t="s">
        <v>29</v>
      </c>
      <c r="Q57" s="102">
        <v>1</v>
      </c>
      <c r="R57" s="102">
        <v>1</v>
      </c>
      <c r="S57" s="102">
        <v>4.6511627906976744E-2</v>
      </c>
      <c r="T57" s="102">
        <v>0.93413830954994514</v>
      </c>
      <c r="U57" s="102">
        <v>0.88260013131976367</v>
      </c>
      <c r="V57" s="102">
        <v>0.9611241173765378</v>
      </c>
      <c r="W57" s="59" t="s">
        <v>29</v>
      </c>
      <c r="X57" s="112">
        <v>0.90690376569037656</v>
      </c>
    </row>
    <row r="58" spans="1:24" x14ac:dyDescent="0.2">
      <c r="A58" s="106" t="s">
        <v>155</v>
      </c>
      <c r="B58" s="100" t="s">
        <v>29</v>
      </c>
      <c r="C58" s="101">
        <v>0.32292890101969135</v>
      </c>
      <c r="D58" s="39">
        <v>2.6870032445674537E-2</v>
      </c>
      <c r="E58" s="38">
        <v>1.1052631523153087</v>
      </c>
      <c r="F58" s="39">
        <v>9.0090090090090086E-2</v>
      </c>
      <c r="G58" s="98">
        <v>0.81101284769845561</v>
      </c>
      <c r="H58" s="59" t="s">
        <v>29</v>
      </c>
      <c r="I58" s="98">
        <v>1</v>
      </c>
      <c r="J58" s="98">
        <v>0.4454584409441541</v>
      </c>
      <c r="K58" s="59" t="s">
        <v>32</v>
      </c>
      <c r="L58" s="59" t="s">
        <v>29</v>
      </c>
      <c r="M58" s="103">
        <v>2.2707258545162299</v>
      </c>
      <c r="N58" s="101">
        <v>2.9046887910458469E-2</v>
      </c>
      <c r="O58" s="59" t="s">
        <v>32</v>
      </c>
      <c r="P58" s="59" t="s">
        <v>29</v>
      </c>
      <c r="Q58" s="102">
        <v>0</v>
      </c>
      <c r="R58" s="102">
        <v>0</v>
      </c>
      <c r="S58" s="102">
        <v>0</v>
      </c>
      <c r="T58" s="102">
        <v>0</v>
      </c>
      <c r="U58" s="102">
        <v>0.90821654300632038</v>
      </c>
      <c r="V58" s="102">
        <v>0.96121794964586327</v>
      </c>
      <c r="W58" s="59" t="s">
        <v>29</v>
      </c>
      <c r="X58" s="112">
        <v>2.1021021021021023E-2</v>
      </c>
    </row>
    <row r="59" spans="1:24" x14ac:dyDescent="0.2">
      <c r="A59" s="106" t="s">
        <v>159</v>
      </c>
      <c r="B59" s="100" t="s">
        <v>29</v>
      </c>
      <c r="C59" s="101">
        <v>0.39872162305465864</v>
      </c>
      <c r="D59" s="39">
        <v>8.5376166137624727E-3</v>
      </c>
      <c r="E59" s="38">
        <v>1.8044871794871797</v>
      </c>
      <c r="F59" s="39">
        <v>1</v>
      </c>
      <c r="G59" s="98">
        <v>0.92579187723962209</v>
      </c>
      <c r="H59" s="59" t="s">
        <v>29</v>
      </c>
      <c r="I59" s="98">
        <v>1</v>
      </c>
      <c r="J59" s="98">
        <v>1</v>
      </c>
      <c r="K59" s="59" t="s">
        <v>32</v>
      </c>
      <c r="L59" s="59" t="s">
        <v>29</v>
      </c>
      <c r="M59" s="103">
        <v>4.7501681107459559</v>
      </c>
      <c r="N59" s="101">
        <v>0.17187322694418097</v>
      </c>
      <c r="O59" s="59" t="s">
        <v>29</v>
      </c>
      <c r="P59" s="59" t="s">
        <v>29</v>
      </c>
      <c r="Q59" s="102">
        <v>1</v>
      </c>
      <c r="R59" s="102">
        <v>1</v>
      </c>
      <c r="S59" s="102">
        <v>0</v>
      </c>
      <c r="T59" s="102">
        <v>0</v>
      </c>
      <c r="U59" s="102">
        <v>1</v>
      </c>
      <c r="V59" s="102">
        <v>0.83386583663677871</v>
      </c>
      <c r="W59" s="59" t="s">
        <v>29</v>
      </c>
      <c r="X59" s="112">
        <v>0.30914826498422715</v>
      </c>
    </row>
    <row r="60" spans="1:24" x14ac:dyDescent="0.2">
      <c r="A60" s="106" t="s">
        <v>109</v>
      </c>
      <c r="B60" s="100" t="s">
        <v>29</v>
      </c>
      <c r="C60" s="101">
        <v>0.41549197583181402</v>
      </c>
      <c r="D60" s="39">
        <v>0.22675235296115176</v>
      </c>
      <c r="E60" s="38">
        <v>1.4650626141294361</v>
      </c>
      <c r="F60" s="39">
        <v>1</v>
      </c>
      <c r="G60" s="98">
        <v>0.9196332628326287</v>
      </c>
      <c r="H60" s="59" t="s">
        <v>29</v>
      </c>
      <c r="I60" s="98">
        <v>4.1517267527596727E-2</v>
      </c>
      <c r="J60" s="98">
        <v>0</v>
      </c>
      <c r="K60" s="59" t="s">
        <v>32</v>
      </c>
      <c r="L60" s="59" t="s">
        <v>29</v>
      </c>
      <c r="M60" s="103">
        <v>2.4148549484773971</v>
      </c>
      <c r="N60" s="101">
        <v>0.12827033728232534</v>
      </c>
      <c r="O60" s="59" t="s">
        <v>32</v>
      </c>
      <c r="P60" s="59" t="s">
        <v>29</v>
      </c>
      <c r="Q60" s="102">
        <v>1</v>
      </c>
      <c r="R60" s="102">
        <v>1</v>
      </c>
      <c r="S60" s="102">
        <v>7.4999999999999997E-2</v>
      </c>
      <c r="T60" s="102">
        <v>0.32525951557093424</v>
      </c>
      <c r="U60" s="102">
        <v>0.97493517718236822</v>
      </c>
      <c r="V60" s="102">
        <v>0.94686135372669422</v>
      </c>
      <c r="W60" s="59" t="s">
        <v>29</v>
      </c>
      <c r="X60" s="112">
        <v>0.32640949554896143</v>
      </c>
    </row>
    <row r="61" spans="1:24" x14ac:dyDescent="0.2">
      <c r="A61" s="106" t="s">
        <v>40</v>
      </c>
      <c r="B61" s="100" t="s">
        <v>29</v>
      </c>
      <c r="C61" s="101">
        <v>0.25245650102378164</v>
      </c>
      <c r="D61" s="39">
        <v>0.24161143292723317</v>
      </c>
      <c r="E61" s="38">
        <v>1.1085060861513825</v>
      </c>
      <c r="F61" s="39">
        <v>0.88461538461538458</v>
      </c>
      <c r="G61" s="98">
        <v>0.97193706906329858</v>
      </c>
      <c r="H61" s="59" t="s">
        <v>29</v>
      </c>
      <c r="I61" s="98">
        <v>0.10287611971944791</v>
      </c>
      <c r="J61" s="98">
        <v>1</v>
      </c>
      <c r="K61" s="59" t="s">
        <v>32</v>
      </c>
      <c r="L61" s="59" t="s">
        <v>29</v>
      </c>
      <c r="M61" s="103">
        <v>1.1662859170216648</v>
      </c>
      <c r="N61" s="101">
        <v>9.9068827071714452E-2</v>
      </c>
      <c r="O61" s="59" t="s">
        <v>32</v>
      </c>
      <c r="P61" s="59" t="s">
        <v>29</v>
      </c>
      <c r="Q61" s="102">
        <v>1</v>
      </c>
      <c r="R61" s="102">
        <v>1</v>
      </c>
      <c r="S61" s="102">
        <v>2.564102564102564E-2</v>
      </c>
      <c r="T61" s="102">
        <v>0.40125391849529779</v>
      </c>
      <c r="U61" s="102">
        <v>0.99764644351464438</v>
      </c>
      <c r="V61" s="102">
        <v>0.93905256343459043</v>
      </c>
      <c r="W61" s="59" t="s">
        <v>29</v>
      </c>
      <c r="X61" s="112">
        <v>0.47252747252747251</v>
      </c>
    </row>
    <row r="62" spans="1:24" x14ac:dyDescent="0.2">
      <c r="A62" s="106" t="s">
        <v>137</v>
      </c>
      <c r="B62" s="100" t="s">
        <v>29</v>
      </c>
      <c r="C62" s="101">
        <v>0.46784836141915481</v>
      </c>
      <c r="D62" s="39">
        <v>1.4820753168371207E-2</v>
      </c>
      <c r="E62" s="38">
        <v>1.1775927327781983</v>
      </c>
      <c r="F62" s="39">
        <v>1.7994858611825194E-2</v>
      </c>
      <c r="G62" s="98">
        <v>0.94291490722142568</v>
      </c>
      <c r="H62" s="59" t="s">
        <v>29</v>
      </c>
      <c r="I62" s="98">
        <v>9.0109378996484288E-2</v>
      </c>
      <c r="J62" s="98">
        <v>0.29399999999999998</v>
      </c>
      <c r="K62" s="59" t="s">
        <v>32</v>
      </c>
      <c r="L62" s="59" t="s">
        <v>29</v>
      </c>
      <c r="M62" s="103">
        <v>1.7586380466905467</v>
      </c>
      <c r="N62" s="101">
        <v>0.11238881197785387</v>
      </c>
      <c r="O62" s="59" t="s">
        <v>32</v>
      </c>
      <c r="P62" s="59" t="s">
        <v>29</v>
      </c>
      <c r="Q62" s="102">
        <v>1</v>
      </c>
      <c r="R62" s="102">
        <v>1</v>
      </c>
      <c r="S62" s="102">
        <v>5.128205128205128E-2</v>
      </c>
      <c r="T62" s="102">
        <v>0.25222551928783382</v>
      </c>
      <c r="U62" s="102">
        <v>0.97671538270993308</v>
      </c>
      <c r="V62" s="102">
        <v>1.0787306328566397</v>
      </c>
      <c r="W62" s="59" t="s">
        <v>29</v>
      </c>
      <c r="X62" s="112">
        <v>1</v>
      </c>
    </row>
    <row r="63" spans="1:24" x14ac:dyDescent="0.2">
      <c r="A63" s="106" t="s">
        <v>138</v>
      </c>
      <c r="B63" s="100" t="s">
        <v>29</v>
      </c>
      <c r="C63" s="101">
        <v>0.6425919633327889</v>
      </c>
      <c r="D63" s="39">
        <v>0.28905212668250235</v>
      </c>
      <c r="E63" s="38">
        <v>1.1146568658513403</v>
      </c>
      <c r="F63" s="39">
        <v>1</v>
      </c>
      <c r="G63" s="98">
        <v>0.98330047637112272</v>
      </c>
      <c r="H63" s="59" t="s">
        <v>29</v>
      </c>
      <c r="I63" s="98">
        <v>9.791740136169752E-2</v>
      </c>
      <c r="J63" s="98">
        <v>1</v>
      </c>
      <c r="K63" s="59" t="s">
        <v>29</v>
      </c>
      <c r="L63" s="59" t="s">
        <v>29</v>
      </c>
      <c r="M63" s="103">
        <v>1.9113960580196601</v>
      </c>
      <c r="N63" s="101">
        <v>3.9473084005588556E-2</v>
      </c>
      <c r="O63" s="59" t="s">
        <v>32</v>
      </c>
      <c r="P63" s="59" t="s">
        <v>29</v>
      </c>
      <c r="Q63" s="102">
        <v>1</v>
      </c>
      <c r="R63" s="102">
        <v>1</v>
      </c>
      <c r="S63" s="102">
        <v>0</v>
      </c>
      <c r="T63" s="102">
        <v>0.2348993288590604</v>
      </c>
      <c r="U63" s="102">
        <v>0.99693453032625357</v>
      </c>
      <c r="V63" s="102">
        <v>1.0671736524241686</v>
      </c>
      <c r="W63" s="59" t="s">
        <v>29</v>
      </c>
      <c r="X63" s="112">
        <v>0.13701431492842536</v>
      </c>
    </row>
    <row r="64" spans="1:24" x14ac:dyDescent="0.2">
      <c r="A64" s="106" t="s">
        <v>74</v>
      </c>
      <c r="B64" s="100" t="s">
        <v>29</v>
      </c>
      <c r="C64" s="101">
        <v>0.37220610731457993</v>
      </c>
      <c r="D64" s="39">
        <v>4.6557831794009066E-3</v>
      </c>
      <c r="E64" s="38">
        <v>1.883116883116883</v>
      </c>
      <c r="F64" s="39">
        <v>1</v>
      </c>
      <c r="G64" s="98">
        <v>0.88527583037104851</v>
      </c>
      <c r="H64" s="59" t="s">
        <v>29</v>
      </c>
      <c r="I64" s="98">
        <v>0.60715807988645853</v>
      </c>
      <c r="J64" s="98">
        <v>1</v>
      </c>
      <c r="K64" s="59" t="s">
        <v>32</v>
      </c>
      <c r="L64" s="59" t="s">
        <v>29</v>
      </c>
      <c r="M64" s="103">
        <v>1.1025377049969134</v>
      </c>
      <c r="N64" s="101">
        <v>6.8508225589916441E-2</v>
      </c>
      <c r="O64" s="59" t="s">
        <v>32</v>
      </c>
      <c r="P64" s="59" t="s">
        <v>29</v>
      </c>
      <c r="Q64" s="102">
        <v>1</v>
      </c>
      <c r="R64" s="102">
        <v>0.16030534351145037</v>
      </c>
      <c r="S64" s="102">
        <v>0</v>
      </c>
      <c r="T64" s="102">
        <v>0</v>
      </c>
      <c r="U64" s="102">
        <v>0.99908396946564881</v>
      </c>
      <c r="V64" s="102">
        <v>0.89630544676264712</v>
      </c>
      <c r="W64" s="59" t="s">
        <v>29</v>
      </c>
      <c r="X64" s="112">
        <v>0</v>
      </c>
    </row>
    <row r="65" spans="1:24" x14ac:dyDescent="0.2">
      <c r="A65" s="106" t="s">
        <v>80</v>
      </c>
      <c r="B65" s="100" t="s">
        <v>29</v>
      </c>
      <c r="C65" s="101">
        <v>0.12009981614627215</v>
      </c>
      <c r="D65" s="39">
        <v>3.3362454482907568E-2</v>
      </c>
      <c r="E65" s="38">
        <v>1.36303144206837</v>
      </c>
      <c r="F65" s="39">
        <v>0.85964912280701755</v>
      </c>
      <c r="G65" s="98">
        <v>0.22690075958154637</v>
      </c>
      <c r="H65" s="59" t="s">
        <v>29</v>
      </c>
      <c r="I65" s="98">
        <v>0.59141010091907897</v>
      </c>
      <c r="J65" s="98">
        <v>0.66494742719706001</v>
      </c>
      <c r="K65" s="59" t="s">
        <v>32</v>
      </c>
      <c r="L65" s="59" t="s">
        <v>29</v>
      </c>
      <c r="M65" s="103">
        <v>2.137406254584401</v>
      </c>
      <c r="N65" s="101">
        <v>0.18889543423763389</v>
      </c>
      <c r="O65" s="59" t="s">
        <v>29</v>
      </c>
      <c r="P65" s="59" t="s">
        <v>29</v>
      </c>
      <c r="Q65" s="102">
        <v>1</v>
      </c>
      <c r="R65" s="102">
        <v>1</v>
      </c>
      <c r="S65" s="102">
        <v>3.7037037037037035E-2</v>
      </c>
      <c r="T65" s="102">
        <v>4.72972972972973E-2</v>
      </c>
      <c r="U65" s="102">
        <v>0.99881058578650017</v>
      </c>
      <c r="V65" s="102">
        <v>0.89595714639703894</v>
      </c>
      <c r="W65" s="59" t="s">
        <v>32</v>
      </c>
      <c r="X65" s="112">
        <v>3.8011695906432746E-2</v>
      </c>
    </row>
    <row r="66" spans="1:24" x14ac:dyDescent="0.2">
      <c r="A66" s="106" t="s">
        <v>86</v>
      </c>
      <c r="B66" s="100" t="s">
        <v>29</v>
      </c>
      <c r="C66" s="101">
        <v>0.35662124516068183</v>
      </c>
      <c r="D66" s="39">
        <v>2.0211480428429126E-2</v>
      </c>
      <c r="E66" s="38">
        <v>1.2701960784313724</v>
      </c>
      <c r="F66" s="39">
        <v>1.0840108401084011E-2</v>
      </c>
      <c r="G66" s="98">
        <v>0.9864941792948082</v>
      </c>
      <c r="H66" s="59" t="s">
        <v>29</v>
      </c>
      <c r="I66" s="98">
        <v>1</v>
      </c>
      <c r="J66" s="98">
        <v>1</v>
      </c>
      <c r="K66" s="59" t="s">
        <v>32</v>
      </c>
      <c r="L66" s="59" t="s">
        <v>29</v>
      </c>
      <c r="M66" s="103">
        <v>5.5248147775453909</v>
      </c>
      <c r="N66" s="101">
        <v>0.20327097086413418</v>
      </c>
      <c r="O66" s="59" t="s">
        <v>32</v>
      </c>
      <c r="P66" s="59" t="s">
        <v>29</v>
      </c>
      <c r="Q66" s="102">
        <v>1</v>
      </c>
      <c r="R66" s="102">
        <v>1</v>
      </c>
      <c r="S66" s="102">
        <v>0.83783783783783783</v>
      </c>
      <c r="T66" s="102">
        <v>0.11009174311926606</v>
      </c>
      <c r="U66" s="102">
        <v>0.99568418380299573</v>
      </c>
      <c r="V66" s="102">
        <v>0.82072845675027284</v>
      </c>
      <c r="W66" s="59" t="s">
        <v>29</v>
      </c>
      <c r="X66" s="112">
        <v>9.7560975609756101E-2</v>
      </c>
    </row>
    <row r="67" spans="1:24" x14ac:dyDescent="0.2">
      <c r="A67" s="106" t="s">
        <v>82</v>
      </c>
      <c r="B67" s="100" t="s">
        <v>29</v>
      </c>
      <c r="C67" s="101">
        <v>0.45338689776270025</v>
      </c>
      <c r="D67" s="39">
        <v>6.9747303578184582E-3</v>
      </c>
      <c r="E67" s="38">
        <v>1.3434216057166879</v>
      </c>
      <c r="F67" s="39">
        <v>0.16766467065868262</v>
      </c>
      <c r="G67" s="98">
        <v>0.93069606811270666</v>
      </c>
      <c r="H67" s="59" t="s">
        <v>29</v>
      </c>
      <c r="I67" s="98">
        <v>1</v>
      </c>
      <c r="J67" s="98">
        <v>1</v>
      </c>
      <c r="K67" s="59" t="s">
        <v>32</v>
      </c>
      <c r="L67" s="59" t="s">
        <v>29</v>
      </c>
      <c r="M67" s="103">
        <v>1.7606654820393481</v>
      </c>
      <c r="N67" s="101">
        <v>0.29038651168498619</v>
      </c>
      <c r="O67" s="59" t="s">
        <v>29</v>
      </c>
      <c r="P67" s="59" t="s">
        <v>29</v>
      </c>
      <c r="Q67" s="102">
        <v>1</v>
      </c>
      <c r="R67" s="102">
        <v>1</v>
      </c>
      <c r="S67" s="102">
        <v>0.90476190476190477</v>
      </c>
      <c r="T67" s="102">
        <v>0</v>
      </c>
      <c r="U67" s="102">
        <v>0.99416909620991256</v>
      </c>
      <c r="V67" s="102">
        <v>0.78614381036342673</v>
      </c>
      <c r="W67" s="59" t="s">
        <v>29</v>
      </c>
      <c r="X67" s="112">
        <v>0.49101796407185627</v>
      </c>
    </row>
    <row r="68" spans="1:24" s="85" customFormat="1" ht="20.25" customHeight="1" x14ac:dyDescent="0.2">
      <c r="A68" s="105" t="s">
        <v>107</v>
      </c>
      <c r="B68" s="100">
        <v>0</v>
      </c>
      <c r="C68" s="101"/>
      <c r="D68" s="39"/>
      <c r="E68" s="38"/>
      <c r="F68" s="39"/>
      <c r="G68" s="98"/>
      <c r="H68" s="59">
        <v>0</v>
      </c>
      <c r="I68" s="98"/>
      <c r="J68" s="98"/>
      <c r="K68" s="59">
        <v>0</v>
      </c>
      <c r="L68" s="59">
        <v>0</v>
      </c>
      <c r="M68" s="103"/>
      <c r="N68" s="101"/>
      <c r="O68" s="59">
        <v>0</v>
      </c>
      <c r="P68" s="59">
        <v>0</v>
      </c>
      <c r="Q68" s="102"/>
      <c r="R68" s="102"/>
      <c r="S68" s="102"/>
      <c r="T68" s="102"/>
      <c r="U68" s="102"/>
      <c r="V68" s="102"/>
      <c r="W68" s="59">
        <v>0</v>
      </c>
      <c r="X68" s="112"/>
    </row>
    <row r="69" spans="1:24" x14ac:dyDescent="0.2">
      <c r="A69" s="106" t="s">
        <v>88</v>
      </c>
      <c r="B69" s="100" t="s">
        <v>29</v>
      </c>
      <c r="C69" s="101">
        <v>0.52563557952226736</v>
      </c>
      <c r="D69" s="39">
        <v>2.7784378309690418E-2</v>
      </c>
      <c r="E69" s="38">
        <v>1.9387357282094126</v>
      </c>
      <c r="F69" s="39">
        <v>1</v>
      </c>
      <c r="G69" s="98">
        <v>0.76410724357688509</v>
      </c>
      <c r="H69" s="59" t="s">
        <v>29</v>
      </c>
      <c r="I69" s="98">
        <v>7.2568398309821744E-2</v>
      </c>
      <c r="J69" s="98">
        <v>1</v>
      </c>
      <c r="K69" s="59" t="s">
        <v>32</v>
      </c>
      <c r="L69" s="59" t="s">
        <v>32</v>
      </c>
      <c r="M69" s="103">
        <v>0.920891006058148</v>
      </c>
      <c r="N69" s="101">
        <v>0.13396393872451939</v>
      </c>
      <c r="O69" s="59" t="s">
        <v>32</v>
      </c>
      <c r="P69" s="59" t="s">
        <v>29</v>
      </c>
      <c r="Q69" s="102">
        <v>3.6619718309859155E-2</v>
      </c>
      <c r="R69" s="102">
        <v>3.6619718309859155E-2</v>
      </c>
      <c r="S69" s="102">
        <v>0</v>
      </c>
      <c r="T69" s="102">
        <v>3.0092592592592591E-2</v>
      </c>
      <c r="U69" s="102">
        <v>0.99889319313779745</v>
      </c>
      <c r="V69" s="102">
        <v>1.1358454174186374</v>
      </c>
      <c r="W69" s="59" t="s">
        <v>32</v>
      </c>
      <c r="X69" s="112">
        <v>0</v>
      </c>
    </row>
    <row r="70" spans="1:24" x14ac:dyDescent="0.2">
      <c r="A70" s="106" t="s">
        <v>140</v>
      </c>
      <c r="B70" s="100" t="s">
        <v>29</v>
      </c>
      <c r="C70" s="101">
        <v>0.37290925133098313</v>
      </c>
      <c r="D70" s="39">
        <v>4.5367199006128706E-2</v>
      </c>
      <c r="E70" s="38">
        <v>1.5062</v>
      </c>
      <c r="F70" s="39">
        <v>1</v>
      </c>
      <c r="G70" s="98">
        <v>0.87947612022039767</v>
      </c>
      <c r="H70" s="59" t="s">
        <v>29</v>
      </c>
      <c r="I70" s="98">
        <v>0</v>
      </c>
      <c r="J70" s="98">
        <v>1</v>
      </c>
      <c r="K70" s="59" t="s">
        <v>32</v>
      </c>
      <c r="L70" s="59" t="s">
        <v>29</v>
      </c>
      <c r="M70" s="103">
        <v>2.1311135745971357</v>
      </c>
      <c r="N70" s="101">
        <v>8.3906632349197513E-2</v>
      </c>
      <c r="O70" s="59" t="s">
        <v>32</v>
      </c>
      <c r="P70" s="59" t="s">
        <v>29</v>
      </c>
      <c r="Q70" s="102">
        <v>1</v>
      </c>
      <c r="R70" s="102">
        <v>1</v>
      </c>
      <c r="S70" s="102">
        <v>0</v>
      </c>
      <c r="T70" s="102">
        <v>0.19047619047619047</v>
      </c>
      <c r="U70" s="102">
        <v>0.95336442371752161</v>
      </c>
      <c r="V70" s="102">
        <v>0.97075085935118421</v>
      </c>
      <c r="W70" s="59" t="s">
        <v>29</v>
      </c>
      <c r="X70" s="112">
        <v>6.3829787234042548E-2</v>
      </c>
    </row>
    <row r="71" spans="1:24" x14ac:dyDescent="0.2">
      <c r="A71" s="106" t="s">
        <v>69</v>
      </c>
      <c r="B71" s="100" t="s">
        <v>29</v>
      </c>
      <c r="C71" s="101">
        <v>0.2250396497287144</v>
      </c>
      <c r="D71" s="39">
        <v>0.26752786773124582</v>
      </c>
      <c r="E71" s="38">
        <v>5.7172862069982031</v>
      </c>
      <c r="F71" s="39">
        <v>1</v>
      </c>
      <c r="G71" s="98">
        <v>0.91866137439066808</v>
      </c>
      <c r="H71" s="59" t="s">
        <v>29</v>
      </c>
      <c r="I71" s="98">
        <v>0</v>
      </c>
      <c r="J71" s="98">
        <v>0.12282302357965394</v>
      </c>
      <c r="K71" s="59" t="s">
        <v>32</v>
      </c>
      <c r="L71" s="59" t="s">
        <v>29</v>
      </c>
      <c r="M71" s="103">
        <v>5.2924362637061408</v>
      </c>
      <c r="N71" s="101">
        <v>0.25892354453587274</v>
      </c>
      <c r="O71" s="59" t="s">
        <v>29</v>
      </c>
      <c r="P71" s="59" t="s">
        <v>29</v>
      </c>
      <c r="Q71" s="102">
        <v>1</v>
      </c>
      <c r="R71" s="102">
        <v>1</v>
      </c>
      <c r="S71" s="102">
        <v>0.76190476190476186</v>
      </c>
      <c r="T71" s="102">
        <v>0</v>
      </c>
      <c r="U71" s="102">
        <v>0.99804305283757333</v>
      </c>
      <c r="V71" s="102">
        <v>1.1000337559308671</v>
      </c>
      <c r="W71" s="59" t="s">
        <v>29</v>
      </c>
      <c r="X71" s="112">
        <v>6.2893081761006293E-3</v>
      </c>
    </row>
    <row r="72" spans="1:24" x14ac:dyDescent="0.2">
      <c r="A72" s="106" t="s">
        <v>67</v>
      </c>
      <c r="B72" s="100" t="s">
        <v>29</v>
      </c>
      <c r="C72" s="101">
        <v>0.37523715369448374</v>
      </c>
      <c r="D72" s="39">
        <v>0.15309121980682852</v>
      </c>
      <c r="E72" s="38">
        <v>1.5342339576297206</v>
      </c>
      <c r="F72" s="39">
        <v>1</v>
      </c>
      <c r="G72" s="98">
        <v>0.88343987991491701</v>
      </c>
      <c r="H72" s="59" t="s">
        <v>29</v>
      </c>
      <c r="I72" s="98">
        <v>0.85287544389076242</v>
      </c>
      <c r="J72" s="98">
        <v>1</v>
      </c>
      <c r="K72" s="59" t="s">
        <v>32</v>
      </c>
      <c r="L72" s="59" t="s">
        <v>29</v>
      </c>
      <c r="M72" s="103">
        <v>2.6448500930978316</v>
      </c>
      <c r="N72" s="101">
        <v>5.5014602348109377E-2</v>
      </c>
      <c r="O72" s="59" t="s">
        <v>32</v>
      </c>
      <c r="P72" s="59" t="s">
        <v>29</v>
      </c>
      <c r="Q72" s="102">
        <v>1</v>
      </c>
      <c r="R72" s="102">
        <v>1</v>
      </c>
      <c r="S72" s="102">
        <v>7.407407407407407E-2</v>
      </c>
      <c r="T72" s="102">
        <v>3.7174721189591076E-3</v>
      </c>
      <c r="U72" s="102">
        <v>0.96957776029373199</v>
      </c>
      <c r="V72" s="102">
        <v>1.0650393878114166</v>
      </c>
      <c r="W72" s="59" t="s">
        <v>29</v>
      </c>
      <c r="X72" s="112">
        <v>0.28526645768025077</v>
      </c>
    </row>
    <row r="73" spans="1:24" x14ac:dyDescent="0.2">
      <c r="A73" s="106" t="s">
        <v>64</v>
      </c>
      <c r="B73" s="100" t="s">
        <v>29</v>
      </c>
      <c r="C73" s="101">
        <v>0.30204654792877145</v>
      </c>
      <c r="D73" s="39">
        <v>0.36560864722143671</v>
      </c>
      <c r="E73" s="38">
        <v>1.3760330578512396</v>
      </c>
      <c r="F73" s="39">
        <v>1</v>
      </c>
      <c r="G73" s="98">
        <v>0.95149478311072355</v>
      </c>
      <c r="H73" s="59" t="s">
        <v>29</v>
      </c>
      <c r="I73" s="98">
        <v>0.2567541664786448</v>
      </c>
      <c r="J73" s="98">
        <v>1</v>
      </c>
      <c r="K73" s="59" t="s">
        <v>32</v>
      </c>
      <c r="L73" s="59" t="s">
        <v>29</v>
      </c>
      <c r="M73" s="103">
        <v>3.4041586100921868</v>
      </c>
      <c r="N73" s="101">
        <v>8.6331937592765695E-2</v>
      </c>
      <c r="O73" s="59" t="s">
        <v>32</v>
      </c>
      <c r="P73" s="59" t="s">
        <v>29</v>
      </c>
      <c r="Q73" s="102">
        <v>0</v>
      </c>
      <c r="R73" s="102">
        <v>0</v>
      </c>
      <c r="S73" s="102">
        <v>0.1111111111111111</v>
      </c>
      <c r="T73" s="102">
        <v>0</v>
      </c>
      <c r="U73" s="102">
        <v>0.95422257300710345</v>
      </c>
      <c r="V73" s="102">
        <v>1.1097607828340819</v>
      </c>
      <c r="W73" s="59" t="s">
        <v>29</v>
      </c>
      <c r="X73" s="112">
        <v>0.20952380952380953</v>
      </c>
    </row>
    <row r="74" spans="1:24" x14ac:dyDescent="0.2">
      <c r="A74" s="106" t="s">
        <v>83</v>
      </c>
      <c r="B74" s="100" t="s">
        <v>29</v>
      </c>
      <c r="C74" s="101">
        <v>0.51634648839059061</v>
      </c>
      <c r="D74" s="39">
        <v>0.10651308093973619</v>
      </c>
      <c r="E74" s="38">
        <v>1.1109625668449197</v>
      </c>
      <c r="F74" s="39">
        <v>1</v>
      </c>
      <c r="G74" s="98">
        <v>0.95017268650215647</v>
      </c>
      <c r="H74" s="59" t="s">
        <v>29</v>
      </c>
      <c r="I74" s="98">
        <v>0.99626577905755043</v>
      </c>
      <c r="J74" s="98">
        <v>1</v>
      </c>
      <c r="K74" s="59" t="s">
        <v>29</v>
      </c>
      <c r="L74" s="59" t="s">
        <v>29</v>
      </c>
      <c r="M74" s="103">
        <v>2.1559881508352934</v>
      </c>
      <c r="N74" s="101">
        <v>3.1409569216101538E-2</v>
      </c>
      <c r="O74" s="59" t="s">
        <v>32</v>
      </c>
      <c r="P74" s="59" t="s">
        <v>29</v>
      </c>
      <c r="Q74" s="102">
        <v>1</v>
      </c>
      <c r="R74" s="102">
        <v>1</v>
      </c>
      <c r="S74" s="102">
        <v>0.2857142857142857</v>
      </c>
      <c r="T74" s="102">
        <v>0</v>
      </c>
      <c r="U74" s="102">
        <v>1</v>
      </c>
      <c r="V74" s="102">
        <v>0.9248898303646006</v>
      </c>
      <c r="W74" s="59" t="s">
        <v>29</v>
      </c>
      <c r="X74" s="112">
        <v>3.6363636363636362E-2</v>
      </c>
    </row>
    <row r="75" spans="1:24" s="85" customFormat="1" ht="22.5" customHeight="1" x14ac:dyDescent="0.2">
      <c r="A75" s="105" t="s">
        <v>108</v>
      </c>
      <c r="B75" s="100">
        <v>0</v>
      </c>
      <c r="C75" s="101"/>
      <c r="D75" s="39"/>
      <c r="E75" s="38"/>
      <c r="F75" s="39"/>
      <c r="G75" s="98"/>
      <c r="H75" s="59">
        <v>0</v>
      </c>
      <c r="I75" s="98"/>
      <c r="J75" s="98"/>
      <c r="K75" s="59">
        <v>0</v>
      </c>
      <c r="L75" s="59">
        <v>0</v>
      </c>
      <c r="M75" s="103"/>
      <c r="N75" s="101"/>
      <c r="O75" s="59">
        <v>0</v>
      </c>
      <c r="P75" s="59">
        <v>0</v>
      </c>
      <c r="Q75" s="102"/>
      <c r="R75" s="102"/>
      <c r="S75" s="102"/>
      <c r="T75" s="102"/>
      <c r="U75" s="102"/>
      <c r="V75" s="102"/>
      <c r="W75" s="59">
        <v>0</v>
      </c>
      <c r="X75" s="112"/>
    </row>
    <row r="76" spans="1:24" x14ac:dyDescent="0.2">
      <c r="A76" s="106" t="s">
        <v>61</v>
      </c>
      <c r="B76" s="100" t="s">
        <v>29</v>
      </c>
      <c r="C76" s="101">
        <v>0.51597771574091023</v>
      </c>
      <c r="D76" s="39">
        <v>0.75510204456670205</v>
      </c>
      <c r="E76" s="38">
        <v>1.0070079581898086</v>
      </c>
      <c r="F76" s="39">
        <v>1</v>
      </c>
      <c r="G76" s="98">
        <v>0.93103282402316223</v>
      </c>
      <c r="H76" s="59" t="s">
        <v>29</v>
      </c>
      <c r="I76" s="98">
        <v>0.18399023719902691</v>
      </c>
      <c r="J76" s="98">
        <v>1</v>
      </c>
      <c r="K76" s="59" t="s">
        <v>32</v>
      </c>
      <c r="L76" s="59" t="s">
        <v>29</v>
      </c>
      <c r="M76" s="103">
        <v>2.044294936108269</v>
      </c>
      <c r="N76" s="101">
        <v>7.7519982345021707E-2</v>
      </c>
      <c r="O76" s="59" t="s">
        <v>32</v>
      </c>
      <c r="P76" s="59" t="s">
        <v>29</v>
      </c>
      <c r="Q76" s="102">
        <v>1</v>
      </c>
      <c r="R76" s="102">
        <v>1</v>
      </c>
      <c r="S76" s="102">
        <v>0</v>
      </c>
      <c r="T76" s="102">
        <v>0.14285714285714285</v>
      </c>
      <c r="U76" s="102">
        <v>0.98939247830279653</v>
      </c>
      <c r="V76" s="102">
        <v>0.97535104897888714</v>
      </c>
      <c r="W76" s="59" t="s">
        <v>29</v>
      </c>
      <c r="X76" s="112">
        <v>4.9019607843137254E-2</v>
      </c>
    </row>
    <row r="77" spans="1:24" x14ac:dyDescent="0.2">
      <c r="A77" s="106" t="s">
        <v>73</v>
      </c>
      <c r="B77" s="100" t="s">
        <v>29</v>
      </c>
      <c r="C77" s="101">
        <v>0.3415016333236589</v>
      </c>
      <c r="D77" s="39">
        <v>1.2809799697068025E-2</v>
      </c>
      <c r="E77" s="38">
        <v>1.1480978260869563</v>
      </c>
      <c r="F77" s="39">
        <v>0.87804878048780488</v>
      </c>
      <c r="G77" s="98">
        <v>0.94474309195011175</v>
      </c>
      <c r="H77" s="59" t="s">
        <v>29</v>
      </c>
      <c r="I77" s="98">
        <v>5.7141830144343181E-2</v>
      </c>
      <c r="J77" s="98">
        <v>0.33280307587510355</v>
      </c>
      <c r="K77" s="59" t="s">
        <v>32</v>
      </c>
      <c r="L77" s="59" t="s">
        <v>29</v>
      </c>
      <c r="M77" s="103">
        <v>1.7593829207678897</v>
      </c>
      <c r="N77" s="101">
        <v>7.0637894571596901E-2</v>
      </c>
      <c r="O77" s="59" t="s">
        <v>32</v>
      </c>
      <c r="P77" s="59" t="s">
        <v>29</v>
      </c>
      <c r="Q77" s="102">
        <v>1</v>
      </c>
      <c r="R77" s="102">
        <v>1</v>
      </c>
      <c r="S77" s="102">
        <v>4.7619047619047616E-2</v>
      </c>
      <c r="T77" s="102">
        <v>0.21590909090909091</v>
      </c>
      <c r="U77" s="102">
        <v>0.98347410943811975</v>
      </c>
      <c r="V77" s="102">
        <v>0.98593176395790838</v>
      </c>
      <c r="W77" s="59" t="s">
        <v>29</v>
      </c>
      <c r="X77" s="112">
        <v>0.73867595818815335</v>
      </c>
    </row>
    <row r="78" spans="1:24" x14ac:dyDescent="0.2">
      <c r="A78" s="106" t="s">
        <v>112</v>
      </c>
      <c r="B78" s="100" t="s">
        <v>29</v>
      </c>
      <c r="C78" s="101">
        <v>0.6207051535235989</v>
      </c>
      <c r="D78" s="39">
        <v>9.9894975500254127E-2</v>
      </c>
      <c r="E78" s="38">
        <v>2.12</v>
      </c>
      <c r="F78" s="39">
        <v>0.97902097902097907</v>
      </c>
      <c r="G78" s="98">
        <v>0.99978927387147731</v>
      </c>
      <c r="H78" s="59" t="s">
        <v>29</v>
      </c>
      <c r="I78" s="98">
        <v>3.8378187632454589E-4</v>
      </c>
      <c r="J78" s="98">
        <v>1.6602922496284117E-2</v>
      </c>
      <c r="K78" s="59" t="s">
        <v>32</v>
      </c>
      <c r="L78" s="59" t="s">
        <v>29</v>
      </c>
      <c r="M78" s="103">
        <v>1.1892474531665709</v>
      </c>
      <c r="N78" s="101">
        <v>2.0641377275579267E-2</v>
      </c>
      <c r="O78" s="59" t="s">
        <v>32</v>
      </c>
      <c r="P78" s="59" t="s">
        <v>29</v>
      </c>
      <c r="Q78" s="102">
        <v>1</v>
      </c>
      <c r="R78" s="102">
        <v>1</v>
      </c>
      <c r="S78" s="102">
        <v>0.70588235294117652</v>
      </c>
      <c r="T78" s="102">
        <v>0.94354838709677424</v>
      </c>
      <c r="U78" s="102">
        <v>0.92931392931392931</v>
      </c>
      <c r="V78" s="102">
        <v>1.2009519840358589</v>
      </c>
      <c r="W78" s="59" t="s">
        <v>29</v>
      </c>
      <c r="X78" s="112">
        <v>6.993006993006993E-3</v>
      </c>
    </row>
    <row r="79" spans="1:24" x14ac:dyDescent="0.2">
      <c r="A79" s="106" t="s">
        <v>78</v>
      </c>
      <c r="B79" s="100" t="s">
        <v>29</v>
      </c>
      <c r="C79" s="101">
        <v>0.70533683295379856</v>
      </c>
      <c r="D79" s="39">
        <v>6.6365947512054324E-2</v>
      </c>
      <c r="E79" s="38">
        <v>1.3715905065533123</v>
      </c>
      <c r="F79" s="39">
        <v>0.87</v>
      </c>
      <c r="G79" s="98">
        <v>0.83876470462110098</v>
      </c>
      <c r="H79" s="59" t="s">
        <v>29</v>
      </c>
      <c r="I79" s="98">
        <v>0</v>
      </c>
      <c r="J79" s="98">
        <v>1</v>
      </c>
      <c r="K79" s="59" t="s">
        <v>32</v>
      </c>
      <c r="L79" s="59" t="s">
        <v>29</v>
      </c>
      <c r="M79" s="103">
        <v>1.5079400242560295</v>
      </c>
      <c r="N79" s="101">
        <v>4.8808782261627416E-2</v>
      </c>
      <c r="O79" s="59" t="s">
        <v>32</v>
      </c>
      <c r="P79" s="59" t="s">
        <v>29</v>
      </c>
      <c r="Q79" s="102">
        <v>0</v>
      </c>
      <c r="R79" s="102">
        <v>0</v>
      </c>
      <c r="S79" s="102">
        <v>0</v>
      </c>
      <c r="T79" s="102">
        <v>0.11494252873563218</v>
      </c>
      <c r="U79" s="102">
        <v>0.9849482596425212</v>
      </c>
      <c r="V79" s="102">
        <v>1.2291018555311986</v>
      </c>
      <c r="W79" s="59" t="s">
        <v>29</v>
      </c>
      <c r="X79" s="112">
        <v>0</v>
      </c>
    </row>
    <row r="80" spans="1:24" x14ac:dyDescent="0.2">
      <c r="A80" s="106" t="s">
        <v>123</v>
      </c>
      <c r="B80" s="100" t="s">
        <v>29</v>
      </c>
      <c r="C80" s="101">
        <v>0.11278838658305575</v>
      </c>
      <c r="D80" s="39">
        <v>0.17201815681985194</v>
      </c>
      <c r="E80" s="38">
        <v>1.8222897284981963</v>
      </c>
      <c r="F80" s="39">
        <v>7.2222222222222215E-2</v>
      </c>
      <c r="G80" s="98">
        <v>0.76920513733415874</v>
      </c>
      <c r="H80" s="59" t="s">
        <v>29</v>
      </c>
      <c r="I80" s="98">
        <v>0.97155712751897794</v>
      </c>
      <c r="J80" s="98">
        <v>0.97518436995395119</v>
      </c>
      <c r="K80" s="59" t="s">
        <v>32</v>
      </c>
      <c r="L80" s="59" t="s">
        <v>29</v>
      </c>
      <c r="M80" s="103">
        <v>10.787588293644424</v>
      </c>
      <c r="N80" s="101">
        <v>0.25930444599151808</v>
      </c>
      <c r="O80" s="59" t="s">
        <v>32</v>
      </c>
      <c r="P80" s="59" t="s">
        <v>29</v>
      </c>
      <c r="Q80" s="102">
        <v>0</v>
      </c>
      <c r="R80" s="102">
        <v>0</v>
      </c>
      <c r="S80" s="102">
        <v>1.6949152542372881E-2</v>
      </c>
      <c r="T80" s="102">
        <v>0.13364055299539171</v>
      </c>
      <c r="U80" s="102">
        <v>0.99916306318872927</v>
      </c>
      <c r="V80" s="102">
        <v>0.87833644083311257</v>
      </c>
      <c r="W80" s="59" t="s">
        <v>29</v>
      </c>
      <c r="X80" s="112">
        <v>0.10416666666666667</v>
      </c>
    </row>
    <row r="81" spans="1:24" x14ac:dyDescent="0.2">
      <c r="A81" s="106" t="s">
        <v>41</v>
      </c>
      <c r="B81" s="100" t="s">
        <v>29</v>
      </c>
      <c r="C81" s="101">
        <v>0.63453613102798467</v>
      </c>
      <c r="D81" s="39">
        <v>0.16859642757242277</v>
      </c>
      <c r="E81" s="38">
        <v>2.8208800332088009</v>
      </c>
      <c r="F81" s="39">
        <v>0.33658536585365856</v>
      </c>
      <c r="G81" s="98">
        <v>0.92140394912882162</v>
      </c>
      <c r="H81" s="59" t="s">
        <v>29</v>
      </c>
      <c r="I81" s="98">
        <v>1</v>
      </c>
      <c r="J81" s="98">
        <v>0.60489035031107929</v>
      </c>
      <c r="K81" s="59" t="s">
        <v>32</v>
      </c>
      <c r="L81" s="59" t="s">
        <v>29</v>
      </c>
      <c r="M81" s="103">
        <v>1.5147908189834016</v>
      </c>
      <c r="N81" s="101">
        <v>0.24434443867371736</v>
      </c>
      <c r="O81" s="59" t="s">
        <v>32</v>
      </c>
      <c r="P81" s="59" t="s">
        <v>29</v>
      </c>
      <c r="Q81" s="102">
        <v>1</v>
      </c>
      <c r="R81" s="102">
        <v>6.1643835616438353E-2</v>
      </c>
      <c r="S81" s="102">
        <v>3.2258064516129031E-2</v>
      </c>
      <c r="T81" s="102">
        <v>0.4</v>
      </c>
      <c r="U81" s="102">
        <v>0</v>
      </c>
      <c r="V81" s="102">
        <v>0.91096269911695915</v>
      </c>
      <c r="W81" s="59" t="s">
        <v>29</v>
      </c>
      <c r="X81" s="112">
        <v>0</v>
      </c>
    </row>
    <row r="82" spans="1:24" x14ac:dyDescent="0.2">
      <c r="A82" s="106" t="s">
        <v>70</v>
      </c>
      <c r="B82" s="100" t="s">
        <v>29</v>
      </c>
      <c r="C82" s="101">
        <v>0.40702374350161219</v>
      </c>
      <c r="D82" s="39">
        <v>0.16153384171267995</v>
      </c>
      <c r="E82" s="38">
        <v>2.0391064115611361</v>
      </c>
      <c r="F82" s="39">
        <v>1</v>
      </c>
      <c r="G82" s="98">
        <v>0.88924516627899119</v>
      </c>
      <c r="H82" s="59" t="s">
        <v>29</v>
      </c>
      <c r="I82" s="98">
        <v>1</v>
      </c>
      <c r="J82" s="98">
        <v>1</v>
      </c>
      <c r="K82" s="59" t="s">
        <v>32</v>
      </c>
      <c r="L82" s="59" t="s">
        <v>29</v>
      </c>
      <c r="M82" s="103">
        <v>3.9232440831435316</v>
      </c>
      <c r="N82" s="101">
        <v>2.8007109676712501E-2</v>
      </c>
      <c r="O82" s="59" t="s">
        <v>29</v>
      </c>
      <c r="P82" s="59" t="s">
        <v>29</v>
      </c>
      <c r="Q82" s="102">
        <v>1</v>
      </c>
      <c r="R82" s="102">
        <v>1</v>
      </c>
      <c r="S82" s="102">
        <v>2.2727272727272728E-2</v>
      </c>
      <c r="T82" s="102">
        <v>6.6147859922178989E-2</v>
      </c>
      <c r="U82" s="102">
        <v>0.97134123041650744</v>
      </c>
      <c r="V82" s="102">
        <v>0.86303947887392485</v>
      </c>
      <c r="W82" s="59" t="s">
        <v>29</v>
      </c>
      <c r="X82" s="112">
        <v>8.8695652173913037E-2</v>
      </c>
    </row>
    <row r="83" spans="1:24" x14ac:dyDescent="0.2">
      <c r="A83" s="106" t="s">
        <v>81</v>
      </c>
      <c r="B83" s="100" t="s">
        <v>29</v>
      </c>
      <c r="C83" s="101">
        <v>6.3545508837698148E-2</v>
      </c>
      <c r="D83" s="39">
        <v>0.13910034907472951</v>
      </c>
      <c r="E83" s="38">
        <v>2.0645020818672992</v>
      </c>
      <c r="F83" s="39">
        <v>0.99353448275862066</v>
      </c>
      <c r="G83" s="98">
        <v>0.81651158886092912</v>
      </c>
      <c r="H83" s="59" t="s">
        <v>29</v>
      </c>
      <c r="I83" s="98">
        <v>1</v>
      </c>
      <c r="J83" s="98">
        <v>8.8223804047819019E-3</v>
      </c>
      <c r="K83" s="59" t="s">
        <v>32</v>
      </c>
      <c r="L83" s="59" t="s">
        <v>29</v>
      </c>
      <c r="M83" s="103">
        <v>2.5174936749079926</v>
      </c>
      <c r="N83" s="101">
        <v>0.23074547552261959</v>
      </c>
      <c r="O83" s="59" t="s">
        <v>32</v>
      </c>
      <c r="P83" s="59" t="s">
        <v>29</v>
      </c>
      <c r="Q83" s="102">
        <v>1</v>
      </c>
      <c r="R83" s="102">
        <v>1</v>
      </c>
      <c r="S83" s="102">
        <v>0</v>
      </c>
      <c r="T83" s="102">
        <v>7.1090047393364926E-3</v>
      </c>
      <c r="U83" s="102">
        <v>0.98378858538751945</v>
      </c>
      <c r="V83" s="102">
        <v>0.80462893915591438</v>
      </c>
      <c r="W83" s="59" t="s">
        <v>32</v>
      </c>
      <c r="X83" s="112">
        <v>0.98491379310344829</v>
      </c>
    </row>
    <row r="84" spans="1:24" x14ac:dyDescent="0.2">
      <c r="A84" s="106" t="s">
        <v>76</v>
      </c>
      <c r="B84" s="100" t="s">
        <v>29</v>
      </c>
      <c r="C84" s="101">
        <v>0.71479618541061807</v>
      </c>
      <c r="D84" s="39">
        <v>3.4003731137072857E-3</v>
      </c>
      <c r="E84" s="38">
        <v>1.7561366380907972</v>
      </c>
      <c r="F84" s="39">
        <v>1</v>
      </c>
      <c r="G84" s="98">
        <v>0.90090204130140938</v>
      </c>
      <c r="H84" s="59" t="s">
        <v>29</v>
      </c>
      <c r="I84" s="98">
        <v>0.61406149116360487</v>
      </c>
      <c r="J84" s="98">
        <v>0.999228220973301</v>
      </c>
      <c r="K84" s="59" t="s">
        <v>32</v>
      </c>
      <c r="L84" s="59" t="s">
        <v>29</v>
      </c>
      <c r="M84" s="103">
        <v>1.0913262185701591</v>
      </c>
      <c r="N84" s="101">
        <v>2.0970773590200924E-2</v>
      </c>
      <c r="O84" s="59" t="s">
        <v>32</v>
      </c>
      <c r="P84" s="59" t="s">
        <v>29</v>
      </c>
      <c r="Q84" s="102">
        <v>1</v>
      </c>
      <c r="R84" s="102">
        <v>1</v>
      </c>
      <c r="S84" s="102">
        <v>0</v>
      </c>
      <c r="T84" s="102">
        <v>0</v>
      </c>
      <c r="U84" s="102">
        <v>1.8189334435717238E-2</v>
      </c>
      <c r="V84" s="102">
        <v>0.99989595808031617</v>
      </c>
      <c r="W84" s="59" t="s">
        <v>29</v>
      </c>
      <c r="X84" s="112">
        <v>9.5238095238095247E-3</v>
      </c>
    </row>
    <row r="85" spans="1:24" x14ac:dyDescent="0.2">
      <c r="A85" s="106" t="s">
        <v>145</v>
      </c>
      <c r="B85" s="100" t="s">
        <v>32</v>
      </c>
      <c r="C85" s="101">
        <v>0.27415886918275456</v>
      </c>
      <c r="D85" s="39">
        <v>7.4113857707102312E-2</v>
      </c>
      <c r="E85" s="38">
        <v>1.7689900186093723</v>
      </c>
      <c r="F85" s="39">
        <v>1</v>
      </c>
      <c r="G85" s="98">
        <v>1</v>
      </c>
      <c r="H85" s="59" t="s">
        <v>29</v>
      </c>
      <c r="I85" s="98">
        <v>1</v>
      </c>
      <c r="J85" s="98">
        <v>0.96450137053153306</v>
      </c>
      <c r="K85" s="59" t="s">
        <v>32</v>
      </c>
      <c r="L85" s="59" t="s">
        <v>29</v>
      </c>
      <c r="M85" s="103">
        <v>2.0053000258136247</v>
      </c>
      <c r="N85" s="101">
        <v>6.4310783442330877E-2</v>
      </c>
      <c r="O85" s="59" t="s">
        <v>29</v>
      </c>
      <c r="P85" s="59" t="s">
        <v>29</v>
      </c>
      <c r="Q85" s="102">
        <v>1</v>
      </c>
      <c r="R85" s="102">
        <v>1</v>
      </c>
      <c r="S85" s="102">
        <v>3.3333333333333333E-2</v>
      </c>
      <c r="T85" s="102">
        <v>1.8367346938775512E-2</v>
      </c>
      <c r="U85" s="102">
        <v>0.9892578125</v>
      </c>
      <c r="V85" s="102">
        <v>1.1460786401814385</v>
      </c>
      <c r="W85" s="59" t="s">
        <v>29</v>
      </c>
      <c r="X85" s="112">
        <v>6.1224489795918366E-2</v>
      </c>
    </row>
    <row r="86" spans="1:24" x14ac:dyDescent="0.2">
      <c r="A86" s="106" t="s">
        <v>121</v>
      </c>
      <c r="B86" s="100" t="s">
        <v>29</v>
      </c>
      <c r="C86" s="101">
        <v>0.54777661783589271</v>
      </c>
      <c r="D86" s="39">
        <v>0</v>
      </c>
      <c r="E86" s="38">
        <v>1.0045454545454544</v>
      </c>
      <c r="F86" s="39">
        <v>1</v>
      </c>
      <c r="G86" s="98">
        <v>0.88981365189630135</v>
      </c>
      <c r="H86" s="59" t="s">
        <v>29</v>
      </c>
      <c r="I86" s="98">
        <v>0.93876941502815159</v>
      </c>
      <c r="J86" s="98">
        <v>1</v>
      </c>
      <c r="K86" s="59" t="s">
        <v>32</v>
      </c>
      <c r="L86" s="59" t="s">
        <v>29</v>
      </c>
      <c r="M86" s="103">
        <v>1.9987420381374055</v>
      </c>
      <c r="N86" s="101">
        <v>0.15117164220503479</v>
      </c>
      <c r="O86" s="59" t="s">
        <v>32</v>
      </c>
      <c r="P86" s="59" t="s">
        <v>29</v>
      </c>
      <c r="Q86" s="102">
        <v>1</v>
      </c>
      <c r="R86" s="102">
        <v>1</v>
      </c>
      <c r="S86" s="102">
        <v>6.25E-2</v>
      </c>
      <c r="T86" s="102">
        <v>4.859335038363171E-2</v>
      </c>
      <c r="U86" s="102">
        <v>0.99525391551969622</v>
      </c>
      <c r="V86" s="102">
        <v>1.0997445173204221</v>
      </c>
      <c r="W86" s="59" t="s">
        <v>32</v>
      </c>
      <c r="X86" s="112">
        <v>0</v>
      </c>
    </row>
    <row r="87" spans="1:24" x14ac:dyDescent="0.2">
      <c r="A87" s="106" t="s">
        <v>122</v>
      </c>
      <c r="B87" s="100" t="s">
        <v>29</v>
      </c>
      <c r="C87" s="101">
        <v>0.31856331367225843</v>
      </c>
      <c r="D87" s="39">
        <v>7.3383131563183102E-2</v>
      </c>
      <c r="E87" s="38">
        <v>1.0576923076923077</v>
      </c>
      <c r="F87" s="39">
        <v>0.12318840579710146</v>
      </c>
      <c r="G87" s="98">
        <v>0.87661989922999584</v>
      </c>
      <c r="H87" s="59" t="s">
        <v>29</v>
      </c>
      <c r="I87" s="98">
        <v>8.8651001520154774E-2</v>
      </c>
      <c r="J87" s="98">
        <v>0.76169970041454238</v>
      </c>
      <c r="K87" s="59" t="s">
        <v>32</v>
      </c>
      <c r="L87" s="59" t="s">
        <v>29</v>
      </c>
      <c r="M87" s="103">
        <v>2.2642849195968746</v>
      </c>
      <c r="N87" s="101">
        <v>3.4203460395188519E-2</v>
      </c>
      <c r="O87" s="59" t="s">
        <v>32</v>
      </c>
      <c r="P87" s="59" t="s">
        <v>29</v>
      </c>
      <c r="Q87" s="102">
        <v>0</v>
      </c>
      <c r="R87" s="102">
        <v>0</v>
      </c>
      <c r="S87" s="102">
        <v>0</v>
      </c>
      <c r="T87" s="102">
        <v>8.4745762711864406E-3</v>
      </c>
      <c r="U87" s="102">
        <v>0.99497126436781613</v>
      </c>
      <c r="V87" s="102">
        <v>0.94083327405380213</v>
      </c>
      <c r="W87" s="59" t="s">
        <v>29</v>
      </c>
      <c r="X87" s="112">
        <v>0</v>
      </c>
    </row>
    <row r="88" spans="1:24" s="85" customFormat="1" ht="24" customHeight="1" x14ac:dyDescent="0.2">
      <c r="A88" s="105" t="s">
        <v>77</v>
      </c>
      <c r="B88" s="100">
        <v>0</v>
      </c>
      <c r="C88" s="101"/>
      <c r="D88" s="39"/>
      <c r="E88" s="38"/>
      <c r="F88" s="39"/>
      <c r="G88" s="98"/>
      <c r="H88" s="59">
        <v>0</v>
      </c>
      <c r="I88" s="98"/>
      <c r="J88" s="98"/>
      <c r="K88" s="59">
        <v>0</v>
      </c>
      <c r="L88" s="59">
        <v>0</v>
      </c>
      <c r="M88" s="103"/>
      <c r="N88" s="101"/>
      <c r="O88" s="59">
        <v>0</v>
      </c>
      <c r="P88" s="59">
        <v>0</v>
      </c>
      <c r="Q88" s="102"/>
      <c r="R88" s="102"/>
      <c r="S88" s="102"/>
      <c r="T88" s="102"/>
      <c r="U88" s="102"/>
      <c r="V88" s="102"/>
      <c r="W88" s="59">
        <v>0</v>
      </c>
      <c r="X88" s="112"/>
    </row>
    <row r="89" spans="1:24" x14ac:dyDescent="0.2">
      <c r="A89" s="106" t="s">
        <v>134</v>
      </c>
      <c r="B89" s="100" t="s">
        <v>29</v>
      </c>
      <c r="C89" s="101">
        <v>0.91077240167892792</v>
      </c>
      <c r="D89" s="39">
        <v>0.42173878234867124</v>
      </c>
      <c r="E89" s="38">
        <v>1.3731599089052193</v>
      </c>
      <c r="F89" s="39">
        <v>1</v>
      </c>
      <c r="G89" s="98">
        <v>0.86090418377052891</v>
      </c>
      <c r="H89" s="59" t="s">
        <v>29</v>
      </c>
      <c r="I89" s="98">
        <v>0.12289217184566742</v>
      </c>
      <c r="J89" s="98">
        <v>0.75783116959463726</v>
      </c>
      <c r="K89" s="59" t="s">
        <v>32</v>
      </c>
      <c r="L89" s="59" t="s">
        <v>29</v>
      </c>
      <c r="M89" s="103">
        <v>2.3260354701365498</v>
      </c>
      <c r="N89" s="101">
        <v>1.4138744156958375E-2</v>
      </c>
      <c r="O89" s="59" t="s">
        <v>32</v>
      </c>
      <c r="P89" s="59" t="s">
        <v>29</v>
      </c>
      <c r="Q89" s="102">
        <v>1</v>
      </c>
      <c r="R89" s="102">
        <v>1</v>
      </c>
      <c r="S89" s="102">
        <v>0</v>
      </c>
      <c r="T89" s="102">
        <v>9.7799511002444987E-3</v>
      </c>
      <c r="U89" s="102">
        <v>0.99534686971235198</v>
      </c>
      <c r="V89" s="102">
        <v>0.84323336896356293</v>
      </c>
      <c r="W89" s="59" t="s">
        <v>29</v>
      </c>
      <c r="X89" s="112">
        <v>7.1910112359550568E-2</v>
      </c>
    </row>
    <row r="90" spans="1:24" x14ac:dyDescent="0.2">
      <c r="A90" s="106" t="s">
        <v>105</v>
      </c>
      <c r="B90" s="100" t="s">
        <v>29</v>
      </c>
      <c r="C90" s="101">
        <v>0.23089332624733558</v>
      </c>
      <c r="D90" s="39">
        <v>0.22436921964080425</v>
      </c>
      <c r="E90" s="38">
        <v>1.6313536650615303</v>
      </c>
      <c r="F90" s="39">
        <v>0.59090909090909094</v>
      </c>
      <c r="G90" s="98">
        <v>0.8908353912181125</v>
      </c>
      <c r="H90" s="59" t="s">
        <v>29</v>
      </c>
      <c r="I90" s="98">
        <v>0</v>
      </c>
      <c r="J90" s="98">
        <v>1</v>
      </c>
      <c r="K90" s="59" t="s">
        <v>32</v>
      </c>
      <c r="L90" s="59" t="s">
        <v>29</v>
      </c>
      <c r="M90" s="103">
        <v>0.97582366970069878</v>
      </c>
      <c r="N90" s="101">
        <v>1.7922892663390477E-3</v>
      </c>
      <c r="O90" s="59" t="s">
        <v>32</v>
      </c>
      <c r="P90" s="59" t="s">
        <v>29</v>
      </c>
      <c r="Q90" s="102">
        <v>1</v>
      </c>
      <c r="R90" s="102">
        <v>1</v>
      </c>
      <c r="S90" s="102">
        <v>0.45454545454545453</v>
      </c>
      <c r="T90" s="102">
        <v>0</v>
      </c>
      <c r="U90" s="102">
        <v>0.96041055718475077</v>
      </c>
      <c r="V90" s="102">
        <v>1.1990103654347861</v>
      </c>
      <c r="W90" s="59" t="s">
        <v>32</v>
      </c>
      <c r="X90" s="112">
        <v>0</v>
      </c>
    </row>
    <row r="91" spans="1:24" x14ac:dyDescent="0.2">
      <c r="A91" s="106" t="s">
        <v>103</v>
      </c>
      <c r="B91" s="100" t="s">
        <v>29</v>
      </c>
      <c r="C91" s="101">
        <v>0.65294958799305203</v>
      </c>
      <c r="D91" s="39">
        <v>3.6530613360848771E-2</v>
      </c>
      <c r="E91" s="38">
        <v>1.115151515151515</v>
      </c>
      <c r="F91" s="39">
        <v>0.89873417721518989</v>
      </c>
      <c r="G91" s="98">
        <v>0.87169575212959127</v>
      </c>
      <c r="H91" s="59" t="s">
        <v>29</v>
      </c>
      <c r="I91" s="98">
        <v>0.93404342019982989</v>
      </c>
      <c r="J91" s="98">
        <v>0.97828454141854626</v>
      </c>
      <c r="K91" s="59" t="s">
        <v>32</v>
      </c>
      <c r="L91" s="59" t="s">
        <v>29</v>
      </c>
      <c r="M91" s="103">
        <v>7.3896343530027595</v>
      </c>
      <c r="N91" s="101">
        <v>2.6540601163340956E-2</v>
      </c>
      <c r="O91" s="59" t="s">
        <v>32</v>
      </c>
      <c r="P91" s="59" t="s">
        <v>29</v>
      </c>
      <c r="Q91" s="102">
        <v>1</v>
      </c>
      <c r="R91" s="102">
        <v>1</v>
      </c>
      <c r="S91" s="102">
        <v>0</v>
      </c>
      <c r="T91" s="102">
        <v>0</v>
      </c>
      <c r="U91" s="102">
        <v>0.9206437291897891</v>
      </c>
      <c r="V91" s="102">
        <v>0.98756225173094969</v>
      </c>
      <c r="W91" s="59" t="s">
        <v>29</v>
      </c>
      <c r="X91" s="112">
        <v>0</v>
      </c>
    </row>
    <row r="92" spans="1:24" x14ac:dyDescent="0.2">
      <c r="A92" s="106" t="s">
        <v>85</v>
      </c>
      <c r="B92" s="100" t="s">
        <v>29</v>
      </c>
      <c r="C92" s="101">
        <v>0.18177624867926764</v>
      </c>
      <c r="D92" s="39">
        <v>6.828785089643917E-2</v>
      </c>
      <c r="E92" s="38">
        <v>1.5917525773195877</v>
      </c>
      <c r="F92" s="39">
        <v>1</v>
      </c>
      <c r="G92" s="98">
        <v>0.80943709715701684</v>
      </c>
      <c r="H92" s="59" t="s">
        <v>29</v>
      </c>
      <c r="I92" s="98">
        <v>0.2356190670800678</v>
      </c>
      <c r="J92" s="98">
        <v>1</v>
      </c>
      <c r="K92" s="59" t="s">
        <v>32</v>
      </c>
      <c r="L92" s="59" t="s">
        <v>29</v>
      </c>
      <c r="M92" s="103">
        <v>1.7496399814065058</v>
      </c>
      <c r="N92" s="101">
        <v>6.7446060213977074E-2</v>
      </c>
      <c r="O92" s="59" t="s">
        <v>32</v>
      </c>
      <c r="P92" s="59" t="s">
        <v>29</v>
      </c>
      <c r="Q92" s="102">
        <v>1</v>
      </c>
      <c r="R92" s="102">
        <v>1</v>
      </c>
      <c r="S92" s="102">
        <v>0</v>
      </c>
      <c r="T92" s="102">
        <v>0.14084507042253522</v>
      </c>
      <c r="U92" s="102">
        <v>0.97783375314861465</v>
      </c>
      <c r="V92" s="102">
        <v>1.1502717440062811</v>
      </c>
      <c r="W92" s="59" t="s">
        <v>29</v>
      </c>
      <c r="X92" s="112">
        <v>0</v>
      </c>
    </row>
    <row r="93" spans="1:24" x14ac:dyDescent="0.2">
      <c r="A93" s="106" t="s">
        <v>72</v>
      </c>
      <c r="B93" s="100" t="s">
        <v>29</v>
      </c>
      <c r="C93" s="101">
        <v>0.28177858996692412</v>
      </c>
      <c r="D93" s="39">
        <v>1.4650592510441566E-2</v>
      </c>
      <c r="E93" s="38">
        <v>1.0670886075949368</v>
      </c>
      <c r="F93" s="39">
        <v>0.70979020979020979</v>
      </c>
      <c r="G93" s="98">
        <v>0.90428431175234492</v>
      </c>
      <c r="H93" s="59" t="s">
        <v>29</v>
      </c>
      <c r="I93" s="98">
        <v>0.27869258426754928</v>
      </c>
      <c r="J93" s="98">
        <v>0.9885421521878397</v>
      </c>
      <c r="K93" s="59" t="s">
        <v>32</v>
      </c>
      <c r="L93" s="59" t="s">
        <v>29</v>
      </c>
      <c r="M93" s="103">
        <v>3.0059905130537996</v>
      </c>
      <c r="N93" s="101">
        <v>9.1309541802814198E-2</v>
      </c>
      <c r="O93" s="59" t="s">
        <v>32</v>
      </c>
      <c r="P93" s="59" t="s">
        <v>29</v>
      </c>
      <c r="Q93" s="102">
        <v>1</v>
      </c>
      <c r="R93" s="102">
        <v>1</v>
      </c>
      <c r="S93" s="102">
        <v>0</v>
      </c>
      <c r="T93" s="102">
        <v>0.1517509727626459</v>
      </c>
      <c r="U93" s="102">
        <v>0.98565496413741038</v>
      </c>
      <c r="V93" s="102">
        <v>1.5932899782208951</v>
      </c>
      <c r="W93" s="59" t="s">
        <v>32</v>
      </c>
      <c r="X93" s="112">
        <v>6.993006993006993E-3</v>
      </c>
    </row>
    <row r="94" spans="1:24" x14ac:dyDescent="0.2">
      <c r="A94" s="106" t="s">
        <v>39</v>
      </c>
      <c r="B94" s="100" t="s">
        <v>29</v>
      </c>
      <c r="C94" s="101">
        <v>0.53900167157465095</v>
      </c>
      <c r="D94" s="39">
        <v>0.10331736009560688</v>
      </c>
      <c r="E94" s="38">
        <v>1.0671159029649597</v>
      </c>
      <c r="F94" s="39">
        <v>1</v>
      </c>
      <c r="G94" s="98">
        <v>0.93933143825669208</v>
      </c>
      <c r="H94" s="59" t="s">
        <v>29</v>
      </c>
      <c r="I94" s="98">
        <v>0</v>
      </c>
      <c r="J94" s="98">
        <v>1</v>
      </c>
      <c r="K94" s="59" t="s">
        <v>32</v>
      </c>
      <c r="L94" s="59" t="s">
        <v>29</v>
      </c>
      <c r="M94" s="103">
        <v>1.1582212814191728</v>
      </c>
      <c r="N94" s="101">
        <v>7.0562440902523001E-3</v>
      </c>
      <c r="O94" s="59" t="s">
        <v>32</v>
      </c>
      <c r="P94" s="59" t="s">
        <v>29</v>
      </c>
      <c r="Q94" s="102">
        <v>1</v>
      </c>
      <c r="R94" s="102">
        <v>1</v>
      </c>
      <c r="S94" s="102">
        <v>1</v>
      </c>
      <c r="T94" s="102">
        <v>0</v>
      </c>
      <c r="U94" s="102">
        <v>0.93918918918918914</v>
      </c>
      <c r="V94" s="102">
        <v>1.0082584637895307</v>
      </c>
      <c r="W94" s="59" t="s">
        <v>32</v>
      </c>
      <c r="X94" s="112">
        <v>0</v>
      </c>
    </row>
    <row r="95" spans="1:24" x14ac:dyDescent="0.2">
      <c r="A95" s="106" t="s">
        <v>68</v>
      </c>
      <c r="B95" s="100" t="s">
        <v>29</v>
      </c>
      <c r="C95" s="101">
        <v>0.1542940503648558</v>
      </c>
      <c r="D95" s="39">
        <v>0.5777683229414935</v>
      </c>
      <c r="E95" s="38">
        <v>1.1889549702633815</v>
      </c>
      <c r="F95" s="39">
        <v>1</v>
      </c>
      <c r="G95" s="98">
        <v>0.93017146378891191</v>
      </c>
      <c r="H95" s="59" t="s">
        <v>29</v>
      </c>
      <c r="I95" s="98">
        <v>1</v>
      </c>
      <c r="J95" s="98">
        <v>1</v>
      </c>
      <c r="K95" s="59" t="s">
        <v>32</v>
      </c>
      <c r="L95" s="59" t="s">
        <v>29</v>
      </c>
      <c r="M95" s="103">
        <v>4.2351610919625422</v>
      </c>
      <c r="N95" s="101">
        <v>6.9067725921951748E-2</v>
      </c>
      <c r="O95" s="59" t="s">
        <v>32</v>
      </c>
      <c r="P95" s="59" t="s">
        <v>29</v>
      </c>
      <c r="Q95" s="102">
        <v>1</v>
      </c>
      <c r="R95" s="102">
        <v>1</v>
      </c>
      <c r="S95" s="102">
        <v>1</v>
      </c>
      <c r="T95" s="102">
        <v>0</v>
      </c>
      <c r="U95" s="102">
        <v>0.93666666666666665</v>
      </c>
      <c r="V95" s="102">
        <v>1.4578572466332536</v>
      </c>
      <c r="W95" s="59" t="s">
        <v>29</v>
      </c>
      <c r="X95" s="112">
        <v>0.33333333333333331</v>
      </c>
    </row>
    <row r="96" spans="1:24" ht="12.75" customHeight="1" x14ac:dyDescent="0.2">
      <c r="A96" s="106" t="s">
        <v>95</v>
      </c>
      <c r="B96" s="100" t="s">
        <v>29</v>
      </c>
      <c r="C96" s="101">
        <v>0.78804804968487507</v>
      </c>
      <c r="D96" s="39">
        <v>4.5103730881908017E-3</v>
      </c>
      <c r="E96" s="38">
        <v>1.1601992909839995</v>
      </c>
      <c r="F96" s="39">
        <v>1</v>
      </c>
      <c r="G96" s="98">
        <v>0.8982096759390632</v>
      </c>
      <c r="H96" s="59" t="s">
        <v>32</v>
      </c>
      <c r="I96" s="98">
        <v>1</v>
      </c>
      <c r="J96" s="98">
        <v>0.69076005209865132</v>
      </c>
      <c r="K96" s="59" t="s">
        <v>32</v>
      </c>
      <c r="L96" s="59" t="s">
        <v>29</v>
      </c>
      <c r="M96" s="103">
        <v>0.21807580342415661</v>
      </c>
      <c r="N96" s="101">
        <v>0.1993073203079104</v>
      </c>
      <c r="O96" s="59" t="s">
        <v>32</v>
      </c>
      <c r="P96" s="59" t="s">
        <v>29</v>
      </c>
      <c r="Q96" s="102">
        <v>1</v>
      </c>
      <c r="R96" s="102">
        <v>1</v>
      </c>
      <c r="S96" s="102">
        <v>0</v>
      </c>
      <c r="T96" s="102">
        <v>0</v>
      </c>
      <c r="U96" s="102">
        <v>0.9221902017291066</v>
      </c>
      <c r="V96" s="102">
        <v>1.5381666231709616</v>
      </c>
      <c r="W96" s="59" t="s">
        <v>32</v>
      </c>
      <c r="X96" s="112">
        <v>6.0606060606060608E-2</v>
      </c>
    </row>
    <row r="97" spans="1:24" x14ac:dyDescent="0.2">
      <c r="A97" s="107" t="s">
        <v>135</v>
      </c>
      <c r="B97" s="113" t="s">
        <v>29</v>
      </c>
      <c r="C97" s="114">
        <v>0.6643565552581866</v>
      </c>
      <c r="D97" s="115">
        <v>9.4858389976350946E-2</v>
      </c>
      <c r="E97" s="116">
        <v>1.6135310472659872</v>
      </c>
      <c r="F97" s="115">
        <v>1</v>
      </c>
      <c r="G97" s="117">
        <v>0.8981408973203221</v>
      </c>
      <c r="H97" s="118" t="s">
        <v>29</v>
      </c>
      <c r="I97" s="117">
        <v>8.1266995894079645E-3</v>
      </c>
      <c r="J97" s="117">
        <v>1</v>
      </c>
      <c r="K97" s="118" t="s">
        <v>32</v>
      </c>
      <c r="L97" s="118" t="s">
        <v>29</v>
      </c>
      <c r="M97" s="119">
        <v>1.0501551638061364</v>
      </c>
      <c r="N97" s="114">
        <v>6.6710340839117074E-2</v>
      </c>
      <c r="O97" s="118" t="s">
        <v>32</v>
      </c>
      <c r="P97" s="118" t="s">
        <v>29</v>
      </c>
      <c r="Q97" s="120">
        <v>1</v>
      </c>
      <c r="R97" s="120">
        <v>1</v>
      </c>
      <c r="S97" s="120">
        <v>0</v>
      </c>
      <c r="T97" s="120">
        <v>0</v>
      </c>
      <c r="U97" s="120">
        <v>0.98062015503875966</v>
      </c>
      <c r="V97" s="120">
        <v>1.4103409805890157</v>
      </c>
      <c r="W97" s="118" t="s">
        <v>32</v>
      </c>
      <c r="X97" s="121">
        <v>6.6666666666666666E-2</v>
      </c>
    </row>
  </sheetData>
  <mergeCells count="1">
    <mergeCell ref="B2:X2"/>
  </mergeCells>
  <conditionalFormatting sqref="B6:B97">
    <cfRule type="cellIs" dxfId="40" priority="60" stopIfTrue="1" operator="equal">
      <formula>"нет"</formula>
    </cfRule>
  </conditionalFormatting>
  <conditionalFormatting sqref="D6:D97">
    <cfRule type="cellIs" dxfId="39" priority="59" stopIfTrue="1" operator="between">
      <formula>0.00000000000001</formula>
      <formula>0.05</formula>
    </cfRule>
  </conditionalFormatting>
  <conditionalFormatting sqref="E6:E97">
    <cfRule type="cellIs" dxfId="38" priority="58" stopIfTrue="1" operator="greaterThan">
      <formula>2.8</formula>
    </cfRule>
  </conditionalFormatting>
  <conditionalFormatting sqref="G6:G97">
    <cfRule type="cellIs" dxfId="37" priority="57" stopIfTrue="1" operator="between">
      <formula>0.00001</formula>
      <formula>0.75</formula>
    </cfRule>
  </conditionalFormatting>
  <conditionalFormatting sqref="H6:H97">
    <cfRule type="cellIs" dxfId="36" priority="56" stopIfTrue="1" operator="equal">
      <formula>"нет"</formula>
    </cfRule>
  </conditionalFormatting>
  <conditionalFormatting sqref="I6:I97">
    <cfRule type="cellIs" dxfId="35" priority="54" stopIfTrue="1" operator="between">
      <formula>0.00001</formula>
      <formula>0.75</formula>
    </cfRule>
  </conditionalFormatting>
  <conditionalFormatting sqref="P6:P97">
    <cfRule type="cellIs" dxfId="34" priority="53" stopIfTrue="1" operator="equal">
      <formula>"нет"</formula>
    </cfRule>
  </conditionalFormatting>
  <conditionalFormatting sqref="J6:J97">
    <cfRule type="cellIs" dxfId="33" priority="52" stopIfTrue="1" operator="between">
      <formula>0.00001</formula>
      <formula>0.75</formula>
    </cfRule>
  </conditionalFormatting>
  <conditionalFormatting sqref="L6:L97">
    <cfRule type="cellIs" dxfId="32" priority="20" stopIfTrue="1" operator="equal">
      <formula>"нет"</formula>
    </cfRule>
  </conditionalFormatting>
  <conditionalFormatting sqref="O6:O7 O9:O10 O13 O15:O16 O18:O25 O27:O49 O51:O55 O57:O58 O60:O64 O66 O68:O70 O72:O81 O83:O84 O86:O97">
    <cfRule type="cellIs" dxfId="31" priority="19" stopIfTrue="1" operator="equal">
      <formula>"нет"</formula>
    </cfRule>
  </conditionalFormatting>
  <conditionalFormatting sqref="K6:K97">
    <cfRule type="cellIs" dxfId="30" priority="18" stopIfTrue="1" operator="equal">
      <formula>"нет"</formula>
    </cfRule>
  </conditionalFormatting>
  <conditionalFormatting sqref="M6:M97">
    <cfRule type="cellIs" dxfId="29" priority="17" stopIfTrue="1" operator="between">
      <formula>0.00001</formula>
      <formula>0.75</formula>
    </cfRule>
  </conditionalFormatting>
  <conditionalFormatting sqref="W6">
    <cfRule type="cellIs" dxfId="28" priority="16" stopIfTrue="1" operator="equal">
      <formula>"нет"</formula>
    </cfRule>
  </conditionalFormatting>
  <conditionalFormatting sqref="W7:W97">
    <cfRule type="cellIs" dxfId="27" priority="15" stopIfTrue="1" operator="equal">
      <formula>"нет"</formula>
    </cfRule>
  </conditionalFormatting>
  <conditionalFormatting sqref="O8">
    <cfRule type="cellIs" dxfId="26" priority="14" stopIfTrue="1" operator="equal">
      <formula>"нет"</formula>
    </cfRule>
  </conditionalFormatting>
  <conditionalFormatting sqref="O11">
    <cfRule type="cellIs" dxfId="25" priority="13" stopIfTrue="1" operator="equal">
      <formula>"нет"</formula>
    </cfRule>
  </conditionalFormatting>
  <conditionalFormatting sqref="O12">
    <cfRule type="cellIs" dxfId="24" priority="12" stopIfTrue="1" operator="equal">
      <formula>"нет"</formula>
    </cfRule>
  </conditionalFormatting>
  <conditionalFormatting sqref="O14">
    <cfRule type="cellIs" dxfId="23" priority="11" stopIfTrue="1" operator="equal">
      <formula>"нет"</formula>
    </cfRule>
  </conditionalFormatting>
  <conditionalFormatting sqref="O17">
    <cfRule type="cellIs" dxfId="22" priority="10" stopIfTrue="1" operator="equal">
      <formula>"нет"</formula>
    </cfRule>
  </conditionalFormatting>
  <conditionalFormatting sqref="O26">
    <cfRule type="cellIs" dxfId="21" priority="9" stopIfTrue="1" operator="equal">
      <formula>"нет"</formula>
    </cfRule>
  </conditionalFormatting>
  <conditionalFormatting sqref="O50">
    <cfRule type="cellIs" dxfId="20" priority="8" stopIfTrue="1" operator="equal">
      <formula>"нет"</formula>
    </cfRule>
  </conditionalFormatting>
  <conditionalFormatting sqref="O56">
    <cfRule type="cellIs" dxfId="19" priority="7" stopIfTrue="1" operator="equal">
      <formula>"нет"</formula>
    </cfRule>
  </conditionalFormatting>
  <conditionalFormatting sqref="O59">
    <cfRule type="cellIs" dxfId="18" priority="6" stopIfTrue="1" operator="equal">
      <formula>"нет"</formula>
    </cfRule>
  </conditionalFormatting>
  <conditionalFormatting sqref="O65">
    <cfRule type="cellIs" dxfId="17" priority="5" stopIfTrue="1" operator="equal">
      <formula>"нет"</formula>
    </cfRule>
  </conditionalFormatting>
  <conditionalFormatting sqref="O67">
    <cfRule type="cellIs" dxfId="16" priority="4" stopIfTrue="1" operator="equal">
      <formula>"нет"</formula>
    </cfRule>
  </conditionalFormatting>
  <conditionalFormatting sqref="O71">
    <cfRule type="cellIs" dxfId="15" priority="3" stopIfTrue="1" operator="equal">
      <formula>"нет"</formula>
    </cfRule>
  </conditionalFormatting>
  <conditionalFormatting sqref="O82">
    <cfRule type="cellIs" dxfId="14" priority="2" stopIfTrue="1" operator="equal">
      <formula>"нет"</formula>
    </cfRule>
  </conditionalFormatting>
  <conditionalFormatting sqref="O85">
    <cfRule type="cellIs" dxfId="13" priority="1" stopIfTrue="1" operator="equal">
      <formula>"нет"</formula>
    </cfRule>
  </conditionalFormatting>
  <pageMargins left="0.11811023622047245" right="0.11811023622047245" top="0.19685039370078741" bottom="0.23622047244094491" header="0.11811023622047245" footer="0.11811023622047245"/>
  <pageSetup paperSize="8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99"/>
  <sheetViews>
    <sheetView view="pageBreakPreview" zoomScaleNormal="100" zoomScaleSheetLayoutView="100" workbookViewId="0">
      <pane xSplit="1" ySplit="2" topLeftCell="B3" activePane="bottomRight" state="frozen"/>
      <selection pane="topRight"/>
      <selection pane="bottomLeft"/>
      <selection pane="bottomRight" activeCell="F6" sqref="F6"/>
    </sheetView>
  </sheetViews>
  <sheetFormatPr defaultColWidth="11.42578125" defaultRowHeight="12.75" x14ac:dyDescent="0.2"/>
  <cols>
    <col min="1" max="1" width="6.7109375" style="49" customWidth="1"/>
    <col min="2" max="2" width="40.28515625" style="52" customWidth="1"/>
    <col min="3" max="3" width="20" style="52" customWidth="1"/>
    <col min="4" max="5" width="15.85546875" style="49" customWidth="1"/>
    <col min="6" max="6" width="17.7109375" style="12" customWidth="1"/>
    <col min="7" max="7" width="18.7109375" style="49" customWidth="1"/>
    <col min="8" max="8" width="16.140625" style="49" customWidth="1"/>
    <col min="9" max="16384" width="11.42578125" style="49"/>
  </cols>
  <sheetData>
    <row r="1" spans="1:6" ht="27" customHeight="1" x14ac:dyDescent="0.2">
      <c r="A1" s="125" t="s">
        <v>6</v>
      </c>
      <c r="B1" s="125"/>
      <c r="C1" s="125"/>
      <c r="D1" s="125"/>
      <c r="E1" s="125"/>
      <c r="F1" s="125"/>
    </row>
    <row r="2" spans="1:6" ht="76.5" x14ac:dyDescent="0.2">
      <c r="A2" s="20" t="s">
        <v>124</v>
      </c>
      <c r="B2" s="21" t="s">
        <v>100</v>
      </c>
      <c r="C2" s="21" t="s">
        <v>14</v>
      </c>
      <c r="D2" s="20" t="s">
        <v>27</v>
      </c>
      <c r="E2" s="20" t="s">
        <v>13</v>
      </c>
      <c r="F2" s="20" t="s">
        <v>1</v>
      </c>
    </row>
    <row r="3" spans="1:6" x14ac:dyDescent="0.2">
      <c r="A3" s="34">
        <v>1</v>
      </c>
      <c r="B3" s="18" t="s">
        <v>157</v>
      </c>
      <c r="C3" s="15">
        <f>('[1]Показатели Е и О'!$I$4*'[1]Показатели Е и О'!I9+'[1]Показатели Е и О'!$Q$4*'[1]Показатели Е и О'!Q9+'[1]Показатели Е и О'!$Y$4*'[1]Показатели Е и О'!Y9+'[1]Показатели Е и О'!$AH$4*'[1]Показатели Е и О'!AH9+'[1]Показатели Е и О'!$AQ$4*'[1]Показатели Е и О'!AQ9+'[1]Показатели Е и О'!$AZ$4*'[1]Показатели Е и О'!AZ9+'[1]Показатели Е и О'!$BJ$4*'[1]Показатели Е и О'!BJ9)*'[1]Показатели Е и О'!BV9</f>
        <v>88.532175224621454</v>
      </c>
      <c r="D3" s="15">
        <f>('[2]Показатели Е и О'!$I$4*'[2]Показатели Е и О'!I9+'[2]Показатели Е и О'!$Q$4*'[2]Показатели Е и О'!Q9+'[2]Показатели Е и О'!$Y$4*'[2]Показатели Е и О'!Y9+'[2]Показатели Е и О'!$AH$4*'[2]Показатели Е и О'!AH9+'[2]Показатели Е и О'!$AQ$4*'[2]Показатели Е и О'!AQ9+'[2]Показатели Е и О'!$AZ$4*'[2]Показатели Е и О'!AZ9+'[2]Показатели Е и О'!$BJ$4*'[2]Показатели Е и О'!BJ9)*'[2]Показатели Е и О'!BW9</f>
        <v>88.532175224621454</v>
      </c>
      <c r="E3" s="13">
        <v>1</v>
      </c>
      <c r="F3" s="13">
        <f>IF(('[2]Показатели Е и О'!BN9+'[2]Показатели Е и О'!BO9+'[2]Показатели Е и О'!BP9+'[2]Показатели Е и О'!BT9)&gt;0,$G$99,IF('[2]Показатели Е и О'!BX9&lt;1,LOOKUP(D3,$G$98:$H$98,$G$99:$H$99),LOOKUP(D3,$G$98:$I$98,$G$99:$I$99)))</f>
        <v>1</v>
      </c>
    </row>
    <row r="4" spans="1:6" x14ac:dyDescent="0.2">
      <c r="A4" s="34">
        <v>2</v>
      </c>
      <c r="B4" s="18" t="s">
        <v>53</v>
      </c>
      <c r="C4" s="15">
        <f>('[1]Показатели Е и О'!$I$4*'[1]Показатели Е и О'!I8+'[1]Показатели Е и О'!$Q$4*'[1]Показатели Е и О'!Q8+'[1]Показатели Е и О'!$Y$4*'[1]Показатели Е и О'!Y8+'[1]Показатели Е и О'!$AH$4*'[1]Показатели Е и О'!AH8+'[1]Показатели Е и О'!$AQ$4*'[1]Показатели Е и О'!AQ8+'[1]Показатели Е и О'!$AZ$4*'[1]Показатели Е и О'!AZ8+'[1]Показатели Е и О'!$BJ$4*'[1]Показатели Е и О'!BJ8)*'[1]Показатели Е и О'!BV8</f>
        <v>87.422306402597329</v>
      </c>
      <c r="D4" s="15">
        <v>82.05</v>
      </c>
      <c r="E4" s="13">
        <v>1</v>
      </c>
      <c r="F4" s="13">
        <v>2</v>
      </c>
    </row>
    <row r="5" spans="1:6" x14ac:dyDescent="0.2">
      <c r="A5" s="34">
        <v>3</v>
      </c>
      <c r="B5" s="18" t="s">
        <v>34</v>
      </c>
      <c r="C5" s="15">
        <f>('[1]Показатели Е и О'!$I$4*'[1]Показатели Е и О'!I72+'[1]Показатели Е и О'!$Q$4*'[1]Показатели Е и О'!Q72+'[1]Показатели Е и О'!$Y$4*'[1]Показатели Е и О'!Y72+'[1]Показатели Е и О'!$AH$4*'[1]Показатели Е и О'!AH72+'[1]Показатели Е и О'!$AQ$4*'[1]Показатели Е и О'!AQ72+'[1]Показатели Е и О'!$AZ$4*'[1]Показатели Е и О'!AZ72+'[1]Показатели Е и О'!$BJ$4*'[1]Показатели Е и О'!BJ72)*'[1]Показатели Е и О'!BV72</f>
        <v>86.620825002921251</v>
      </c>
      <c r="D5" s="15">
        <f>('[2]Показатели Е и О'!$I$4*'[2]Показатели Е и О'!I72+'[2]Показатели Е и О'!$Q$4*'[2]Показатели Е и О'!Q72+'[2]Показатели Е и О'!$Y$4*'[2]Показатели Е и О'!Y72+'[2]Показатели Е и О'!$AH$4*'[2]Показатели Е и О'!AH72+'[2]Показатели Е и О'!$AQ$4*'[2]Показатели Е и О'!AQ72+'[2]Показатели Е и О'!$AZ$4*'[2]Показатели Е и О'!AZ72+'[2]Показатели Е и О'!$BJ$4*'[2]Показатели Е и О'!BJ72)*'[2]Показатели Е и О'!BW72</f>
        <v>86.620825002921251</v>
      </c>
      <c r="E5" s="13">
        <v>1</v>
      </c>
      <c r="F5" s="13">
        <f>IF(('[2]Показатели Е и О'!BN72+'[2]Показатели Е и О'!BO72+'[2]Показатели Е и О'!BP72+'[2]Показатели Е и О'!BT72)&gt;0,$G$99,IF('[2]Показатели Е и О'!BX72&lt;1,LOOKUP(D5,$G$98:$H$98,$G$99:$H$99),LOOKUP(D5,$G$98:$I$98,$G$99:$I$99)))</f>
        <v>1</v>
      </c>
    </row>
    <row r="6" spans="1:6" x14ac:dyDescent="0.2">
      <c r="A6" s="34">
        <v>4</v>
      </c>
      <c r="B6" s="18" t="s">
        <v>158</v>
      </c>
      <c r="C6" s="15">
        <f>('[1]Показатели Е и О'!$I$4*'[1]Показатели Е и О'!I30+'[1]Показатели Е и О'!$Q$4*'[1]Показатели Е и О'!Q30+'[1]Показатели Е и О'!$Y$4*'[1]Показатели Е и О'!Y30+'[1]Показатели Е и О'!$AH$4*'[1]Показатели Е и О'!AH30+'[1]Показатели Е и О'!$AQ$4*'[1]Показатели Е и О'!AQ30+'[1]Показатели Е и О'!$AZ$4*'[1]Показатели Е и О'!AZ30+'[1]Показатели Е и О'!$BJ$4*'[1]Показатели Е и О'!BJ30)*'[1]Показатели Е и О'!BV30</f>
        <v>85.9824726470287</v>
      </c>
      <c r="D6" s="15">
        <f>('[2]Показатели Е и О'!$I$4*'[2]Показатели Е и О'!I30+'[2]Показатели Е и О'!$Q$4*'[2]Показатели Е и О'!Q30+'[2]Показатели Е и О'!$Y$4*'[2]Показатели Е и О'!Y30+'[2]Показатели Е и О'!$AH$4*'[2]Показатели Е и О'!AH30+'[2]Показатели Е и О'!$AQ$4*'[2]Показатели Е и О'!AQ30+'[2]Показатели Е и О'!$AZ$4*'[2]Показатели Е и О'!AZ30+'[2]Показатели Е и О'!$BJ$4*'[2]Показатели Е и О'!BJ30)*'[2]Показатели Е и О'!BW30</f>
        <v>85.9824726470287</v>
      </c>
      <c r="E6" s="13">
        <v>1</v>
      </c>
      <c r="F6" s="13">
        <f>IF(('[2]Показатели Е и О'!BN30+'[2]Показатели Е и О'!BO30+'[2]Показатели Е и О'!BP30+'[2]Показатели Е и О'!BT30)&gt;0,$G$99,IF('[2]Показатели Е и О'!BX30&lt;1,LOOKUP(D6,$G$98:$H$98,$G$99:$H$99),LOOKUP(D6,$G$98:$I$98,$G$99:$I$99)))</f>
        <v>1</v>
      </c>
    </row>
    <row r="7" spans="1:6" x14ac:dyDescent="0.2">
      <c r="A7" s="34">
        <v>5</v>
      </c>
      <c r="B7" s="18" t="s">
        <v>51</v>
      </c>
      <c r="C7" s="15">
        <f>('[1]Показатели Е и О'!$I$4*'[1]Показатели Е и О'!I15+'[1]Показатели Е и О'!$Q$4*'[1]Показатели Е и О'!Q15+'[1]Показатели Е и О'!$Y$4*'[1]Показатели Е и О'!Y15+'[1]Показатели Е и О'!$AH$4*'[1]Показатели Е и О'!AH15+'[1]Показатели Е и О'!$AQ$4*'[1]Показатели Е и О'!AQ15+'[1]Показатели Е и О'!$AZ$4*'[1]Показатели Е и О'!AZ15+'[1]Показатели Е и О'!$BJ$4*'[1]Показатели Е и О'!BJ15)*'[1]Показатели Е и О'!BV15</f>
        <v>85.940508941830373</v>
      </c>
      <c r="D7" s="15">
        <f>('[2]Показатели Е и О'!$I$4*'[2]Показатели Е и О'!I15+'[2]Показатели Е и О'!$Q$4*'[2]Показатели Е и О'!Q15+'[2]Показатели Е и О'!$Y$4*'[2]Показатели Е и О'!Y15+'[2]Показатели Е и О'!$AH$4*'[2]Показатели Е и О'!AH15+'[2]Показатели Е и О'!$AQ$4*'[2]Показатели Е и О'!AQ15+'[2]Показатели Е и О'!$AZ$4*'[2]Показатели Е и О'!AZ15+'[2]Показатели Е и О'!$BJ$4*'[2]Показатели Е и О'!BJ15)*'[2]Показатели Е и О'!BW15</f>
        <v>85.940508941830373</v>
      </c>
      <c r="E7" s="13">
        <v>1</v>
      </c>
      <c r="F7" s="13">
        <f>IF(('[2]Показатели Е и О'!BN15+'[2]Показатели Е и О'!BO15+'[2]Показатели Е и О'!BP15+'[2]Показатели Е и О'!BT15)&gt;0,$G$99,IF('[2]Показатели Е и О'!BX15&lt;1,LOOKUP(D7,$G$98:$H$98,$G$99:$H$99),LOOKUP(D7,$G$98:$I$98,$G$99:$I$99)))</f>
        <v>1</v>
      </c>
    </row>
    <row r="8" spans="1:6" x14ac:dyDescent="0.2">
      <c r="A8" s="34">
        <v>6</v>
      </c>
      <c r="B8" s="18" t="s">
        <v>58</v>
      </c>
      <c r="C8" s="15">
        <f>('[1]Показатели Е и О'!$I$4*'[1]Показатели Е и О'!I10+'[1]Показатели Е и О'!$Q$4*'[1]Показатели Е и О'!Q10+'[1]Показатели Е и О'!$Y$4*'[1]Показатели Е и О'!Y10+'[1]Показатели Е и О'!$AH$4*'[1]Показатели Е и О'!AH10+'[1]Показатели Е и О'!$AQ$4*'[1]Показатели Е и О'!AQ10+'[1]Показатели Е и О'!$AZ$4*'[1]Показатели Е и О'!AZ10+'[1]Показатели Е и О'!$BJ$4*'[1]Показатели Е и О'!BJ10)*'[1]Показатели Е и О'!BV10</f>
        <v>85.921075257515838</v>
      </c>
      <c r="D8" s="15">
        <f>('[2]Показатели Е и О'!$I$4*'[2]Показатели Е и О'!I10+'[2]Показатели Е и О'!$Q$4*'[2]Показатели Е и О'!Q10+'[2]Показатели Е и О'!$Y$4*'[2]Показатели Е и О'!Y10+'[2]Показатели Е и О'!$AH$4*'[2]Показатели Е и О'!AH10+'[2]Показатели Е и О'!$AQ$4*'[2]Показатели Е и О'!AQ10+'[2]Показатели Е и О'!$AZ$4*'[2]Показатели Е и О'!AZ10+'[2]Показатели Е и О'!$BJ$4*'[2]Показатели Е и О'!BJ10)*'[2]Показатели Е и О'!BW10</f>
        <v>85.921075257515838</v>
      </c>
      <c r="E8" s="13">
        <v>1</v>
      </c>
      <c r="F8" s="13">
        <f>IF(('[2]Показатели Е и О'!BN10+'[2]Показатели Е и О'!BO10+'[2]Показатели Е и О'!BP10+'[2]Показатели Е и О'!BT10)&gt;0,$G$99,IF('[2]Показатели Е и О'!BX10&lt;1,LOOKUP(D8,$G$98:$H$98,$G$99:$H$99),LOOKUP(D8,$G$98:$I$98,$G$99:$I$99)))</f>
        <v>1</v>
      </c>
    </row>
    <row r="9" spans="1:6" x14ac:dyDescent="0.2">
      <c r="A9" s="34">
        <v>7</v>
      </c>
      <c r="B9" s="18" t="s">
        <v>123</v>
      </c>
      <c r="C9" s="15">
        <f>('[1]Показатели Е и О'!$I$4*'[1]Показатели Е и О'!I79+'[1]Показатели Е и О'!$Q$4*'[1]Показатели Е и О'!Q79+'[1]Показатели Е и О'!$Y$4*'[1]Показатели Е и О'!Y79+'[1]Показатели Е и О'!$AH$4*'[1]Показатели Е и О'!AH79+'[1]Показатели Е и О'!$AQ$4*'[1]Показатели Е и О'!AQ79+'[1]Показатели Е и О'!$AZ$4*'[1]Показатели Е и О'!AZ79+'[1]Показатели Е и О'!$BJ$4*'[1]Показатели Е и О'!BJ79)*'[1]Показатели Е и О'!BV79</f>
        <v>85.80250578404376</v>
      </c>
      <c r="D9" s="15">
        <f>('[2]Показатели Е и О'!$I$4*'[2]Показатели Е и О'!I79+'[2]Показатели Е и О'!$Q$4*'[2]Показатели Е и О'!Q79+'[2]Показатели Е и О'!$Y$4*'[2]Показатели Е и О'!Y79+'[2]Показатели Е и О'!$AH$4*'[2]Показатели Е и О'!AH79+'[2]Показатели Е и О'!$AQ$4*'[2]Показатели Е и О'!AQ79+'[2]Показатели Е и О'!$AZ$4*'[2]Показатели Е и О'!AZ79+'[2]Показатели Е и О'!$BJ$4*'[2]Показатели Е и О'!BJ79)*'[2]Показатели Е и О'!BW79</f>
        <v>85.80250578404376</v>
      </c>
      <c r="E9" s="13">
        <v>1</v>
      </c>
      <c r="F9" s="13">
        <f>IF(('[2]Показатели Е и О'!BN79+'[2]Показатели Е и О'!BO79+'[2]Показатели Е и О'!BP79+'[2]Показатели Е и О'!BT79)&gt;0,$G$99,IF('[2]Показатели Е и О'!BX79&lt;1,LOOKUP(D9,$G$98:$H$98,$G$99:$H$99),LOOKUP(D9,$G$98:$I$98,$G$99:$I$99)))</f>
        <v>1</v>
      </c>
    </row>
    <row r="10" spans="1:6" x14ac:dyDescent="0.2">
      <c r="A10" s="34">
        <v>8</v>
      </c>
      <c r="B10" s="18" t="s">
        <v>74</v>
      </c>
      <c r="C10" s="15">
        <f>('[1]Показатели Е и О'!$I$4*'[1]Показатели Е и О'!I63+'[1]Показатели Е и О'!$Q$4*'[1]Показатели Е и О'!Q63+'[1]Показатели Е и О'!$Y$4*'[1]Показатели Е и О'!Y63+'[1]Показатели Е и О'!$AH$4*'[1]Показатели Е и О'!AH63+'[1]Показатели Е и О'!$AQ$4*'[1]Показатели Е и О'!AQ63+'[1]Показатели Е и О'!$AZ$4*'[1]Показатели Е и О'!AZ63+'[1]Показатели Е и О'!$BJ$4*'[1]Показатели Е и О'!BJ63)*'[1]Показатели Е и О'!BV63</f>
        <v>85.769322715188466</v>
      </c>
      <c r="D10" s="15">
        <f>('[2]Показатели Е и О'!$I$4*'[2]Показатели Е и О'!I63+'[2]Показатели Е и О'!$Q$4*'[2]Показатели Е и О'!Q63+'[2]Показатели Е и О'!$Y$4*'[2]Показатели Е и О'!Y63+'[2]Показатели Е и О'!$AH$4*'[2]Показатели Е и О'!AH63+'[2]Показатели Е и О'!$AQ$4*'[2]Показатели Е и О'!AQ63+'[2]Показатели Е и О'!$AZ$4*'[2]Показатели Е и О'!AZ63+'[2]Показатели Е и О'!$BJ$4*'[2]Показатели Е и О'!BJ63)*'[2]Показатели Е и О'!BW63</f>
        <v>85.769322715188466</v>
      </c>
      <c r="E10" s="13">
        <v>1</v>
      </c>
      <c r="F10" s="13">
        <f>IF(('[2]Показатели Е и О'!BN63+'[2]Показатели Е и О'!BO63+'[2]Показатели Е и О'!BP63+'[2]Показатели Е и О'!BT63)&gt;0,$G$99,IF('[2]Показатели Е и О'!BX63&lt;1,LOOKUP(D10,$G$98:$H$98,$G$99:$H$99),LOOKUP(D10,$G$98:$I$98,$G$99:$I$99)))</f>
        <v>1</v>
      </c>
    </row>
    <row r="11" spans="1:6" x14ac:dyDescent="0.2">
      <c r="A11" s="34">
        <v>9</v>
      </c>
      <c r="B11" s="18" t="s">
        <v>40</v>
      </c>
      <c r="C11" s="15">
        <f>ROUND('[1]Показатели Е и О'!$I$4*'[1]Показатели Е и О'!I60+'[1]Показатели Е и О'!$Q$4*'[1]Показатели Е и О'!Q60+'[1]Показатели Е и О'!$Y$4*'[1]Показатели Е и О'!Y60+'[1]Показатели Е и О'!$AH$4*'[1]Показатели Е и О'!AH60+'[1]Показатели Е и О'!$AQ$4*'[1]Показатели Е и О'!AQ60+'[1]Показатели Е и О'!$AZ$4*'[1]Показатели Е и О'!AZ60+'[1]Показатели Е и О'!$BJ$4*'[1]Показатели Е и О'!BJ60,1)*'[1]Показатели Е и О'!BV60</f>
        <v>85.2</v>
      </c>
      <c r="D11" s="15">
        <f>ROUND('[2]Показатели Е и О'!$I$4*'[2]Показатели Е и О'!I60+'[2]Показатели Е и О'!$Q$4*'[2]Показатели Е и О'!Q60+'[2]Показатели Е и О'!$Y$4*'[2]Показатели Е и О'!Y60+'[2]Показатели Е и О'!$AH$4*'[2]Показатели Е и О'!AH60+'[2]Показатели Е и О'!$AQ$4*'[2]Показатели Е и О'!AQ60+'[2]Показатели Е и О'!$AZ$4*'[2]Показатели Е и О'!AZ60+'[2]Показатели Е и О'!$BJ$4*'[2]Показатели Е и О'!BJ60,1)*'[2]Показатели Е и О'!BW60</f>
        <v>85.2</v>
      </c>
      <c r="E11" s="13">
        <v>1</v>
      </c>
      <c r="F11" s="13">
        <f>IF(('[2]Показатели Е и О'!BN60+'[2]Показатели Е и О'!BO60+'[2]Показатели Е и О'!BP60+'[2]Показатели Е и О'!BT60)&gt;0,$G$99,IF('[2]Показатели Е и О'!BX60&lt;1,LOOKUP(D11,$G$98:$H$98,$G$99:$H$99),LOOKUP(D11,$G$98:$I$98,$G$99:$I$99)))</f>
        <v>1</v>
      </c>
    </row>
    <row r="12" spans="1:6" x14ac:dyDescent="0.2">
      <c r="A12" s="34">
        <v>10</v>
      </c>
      <c r="B12" s="18" t="s">
        <v>141</v>
      </c>
      <c r="C12" s="15">
        <f>('[1]Показатели Е и О'!$I$4*'[1]Показатели Е и О'!I28+'[1]Показатели Е и О'!$Q$4*'[1]Показатели Е и О'!Q28+'[1]Показатели Е и О'!$Y$4*'[1]Показатели Е и О'!Y28+'[1]Показатели Е и О'!$AH$4*'[1]Показатели Е и О'!AH28+'[1]Показатели Е и О'!$AQ$4*'[1]Показатели Е и О'!AQ28+'[1]Показатели Е и О'!$AZ$4*'[1]Показатели Е и О'!AZ28+'[1]Показатели Е и О'!$BJ$4*'[1]Показатели Е и О'!BJ28)*'[1]Показатели Е и О'!BV28</f>
        <v>85.142813681565642</v>
      </c>
      <c r="D12" s="15">
        <f>('[2]Показатели Е и О'!$I$4*'[2]Показатели Е и О'!I28+'[2]Показатели Е и О'!$Q$4*'[2]Показатели Е и О'!Q28+'[2]Показатели Е и О'!$Y$4*'[2]Показатели Е и О'!Y28+'[2]Показатели Е и О'!$AH$4*'[2]Показатели Е и О'!AH28+'[2]Показатели Е и О'!$AQ$4*'[2]Показатели Е и О'!AQ28+'[2]Показатели Е и О'!$AZ$4*'[2]Показатели Е и О'!AZ28+'[2]Показатели Е и О'!$BJ$4*'[2]Показатели Е и О'!BJ28)*'[2]Показатели Е и О'!BW28</f>
        <v>85.142813681565642</v>
      </c>
      <c r="E12" s="13">
        <v>1</v>
      </c>
      <c r="F12" s="13">
        <f>IF(('[2]Показатели Е и О'!BN28+'[2]Показатели Е и О'!BO28+'[2]Показатели Е и О'!BP28+'[2]Показатели Е и О'!BT28)&gt;0,$G$99,IF('[2]Показатели Е и О'!BX28&lt;1,LOOKUP(D12,$G$98:$H$98,$G$99:$H$99),LOOKUP(D12,$G$98:$I$98,$G$99:$I$99)))</f>
        <v>1</v>
      </c>
    </row>
    <row r="13" spans="1:6" x14ac:dyDescent="0.2">
      <c r="A13" s="34">
        <v>11</v>
      </c>
      <c r="B13" s="18" t="s">
        <v>61</v>
      </c>
      <c r="C13" s="15">
        <f>('[1]Показатели Е и О'!$I$4*'[1]Показатели Е и О'!I75+'[1]Показатели Е и О'!$Q$4*'[1]Показатели Е и О'!Q75+'[1]Показатели Е и О'!$Y$4*'[1]Показатели Е и О'!Y75+'[1]Показатели Е и О'!$AH$4*'[1]Показатели Е и О'!AH75+'[1]Показатели Е и О'!$AQ$4*'[1]Показатели Е и О'!AQ75+'[1]Показатели Е и О'!$AZ$4*'[1]Показатели Е и О'!AZ75+'[1]Показатели Е и О'!$BJ$4*'[1]Показатели Е и О'!BJ75)*'[1]Показатели Е и О'!BV75</f>
        <v>85.092484489952895</v>
      </c>
      <c r="D13" s="15">
        <f>('[2]Показатели Е и О'!$I$4*'[2]Показатели Е и О'!I75+'[2]Показатели Е и О'!$Q$4*'[2]Показатели Е и О'!Q75+'[2]Показатели Е и О'!$Y$4*'[2]Показатели Е и О'!Y75+'[2]Показатели Е и О'!$AH$4*'[2]Показатели Е и О'!AH75+'[2]Показатели Е и О'!$AQ$4*'[2]Показатели Е и О'!AQ75+'[2]Показатели Е и О'!$AZ$4*'[2]Показатели Е и О'!AZ75+'[2]Показатели Е и О'!$BJ$4*'[2]Показатели Е и О'!BJ75)*'[2]Показатели Е и О'!BW75</f>
        <v>85.092484489952895</v>
      </c>
      <c r="E13" s="13">
        <v>1</v>
      </c>
      <c r="F13" s="13">
        <f>IF(('[2]Показатели Е и О'!BN75+'[2]Показатели Е и О'!BO75+'[2]Показатели Е и О'!BP75+'[2]Показатели Е и О'!BT75)&gt;0,$G$99,IF('[2]Показатели Е и О'!BX75&lt;1,LOOKUP(D13,$G$98:$H$98,$G$99:$H$99),LOOKUP(D13,$G$98:$I$98,$G$99:$I$99)))</f>
        <v>1</v>
      </c>
    </row>
    <row r="14" spans="1:6" x14ac:dyDescent="0.2">
      <c r="A14" s="34">
        <v>12</v>
      </c>
      <c r="B14" s="18" t="s">
        <v>59</v>
      </c>
      <c r="C14" s="15">
        <f>('[1]Показатели Е и О'!$I$4*'[1]Показатели Е и О'!I51+'[1]Показатели Е и О'!$Q$4*'[1]Показатели Е и О'!Q51+'[1]Показатели Е и О'!$Y$4*'[1]Показатели Е и О'!Y51+'[1]Показатели Е и О'!$AH$4*'[1]Показатели Е и О'!AH51+'[1]Показатели Е и О'!$AQ$4*'[1]Показатели Е и О'!AQ51+'[1]Показатели Е и О'!$AZ$4*'[1]Показатели Е и О'!AZ51+'[1]Показатели Е и О'!$BJ$4*'[1]Показатели Е и О'!BJ51)*'[1]Показатели Е и О'!BV51</f>
        <v>84.934889743850007</v>
      </c>
      <c r="D14" s="15">
        <f>('[2]Показатели Е и О'!$I$4*'[2]Показатели Е и О'!I51+'[2]Показатели Е и О'!$Q$4*'[2]Показатели Е и О'!Q51+'[2]Показатели Е и О'!$Y$4*'[2]Показатели Е и О'!Y51+'[2]Показатели Е и О'!$AH$4*'[2]Показатели Е и О'!AH51+'[2]Показатели Е и О'!$AQ$4*'[2]Показатели Е и О'!AQ51+'[2]Показатели Е и О'!$AZ$4*'[2]Показатели Е и О'!AZ51+'[2]Показатели Е и О'!$BJ$4*'[2]Показатели Е и О'!BJ51)*'[2]Показатели Е и О'!BW51</f>
        <v>84.934889743850007</v>
      </c>
      <c r="E14" s="13">
        <v>1</v>
      </c>
      <c r="F14" s="13">
        <f>IF(('[2]Показатели Е и О'!BN51+'[2]Показатели Е и О'!BO51+'[2]Показатели Е и О'!BP51+'[2]Показатели Е и О'!BT51)&gt;0,$G$99,IF('[2]Показатели Е и О'!BX51&lt;1,LOOKUP(D14,$G$98:$H$98,$G$99:$H$99),LOOKUP(D14,$G$98:$I$98,$G$99:$I$99)))</f>
        <v>1</v>
      </c>
    </row>
    <row r="15" spans="1:6" x14ac:dyDescent="0.2">
      <c r="A15" s="34">
        <v>13</v>
      </c>
      <c r="B15" s="18" t="s">
        <v>121</v>
      </c>
      <c r="C15" s="15">
        <f>('[1]Показатели Е и О'!$I$4*'[1]Показатели Е и О'!I85+'[1]Показатели Е и О'!$Q$4*'[1]Показатели Е и О'!Q85+'[1]Показатели Е и О'!$Y$4*'[1]Показатели Е и О'!Y85+'[1]Показатели Е и О'!$AH$4*'[1]Показатели Е и О'!AH85+'[1]Показатели Е и О'!$AQ$4*'[1]Показатели Е и О'!AQ85+'[1]Показатели Е и О'!$AZ$4*'[1]Показатели Е и О'!AZ85+'[1]Показатели Е и О'!$BJ$4*'[1]Показатели Е и О'!BJ85)*'[1]Показатели Е и О'!BV85</f>
        <v>84.679722893128442</v>
      </c>
      <c r="D15" s="15">
        <f>('[2]Показатели Е и О'!$I$4*'[2]Показатели Е и О'!I85+'[2]Показатели Е и О'!$Q$4*'[2]Показатели Е и О'!Q85+'[2]Показатели Е и О'!$Y$4*'[2]Показатели Е и О'!Y85+'[2]Показатели Е и О'!$AH$4*'[2]Показатели Е и О'!AH85+'[2]Показатели Е и О'!$AQ$4*'[2]Показатели Е и О'!AQ85+'[2]Показатели Е и О'!$AZ$4*'[2]Показатели Е и О'!AZ85+'[2]Показатели Е и О'!$BJ$4*'[2]Показатели Е и О'!BJ85)*'[2]Показатели Е и О'!BW85</f>
        <v>80.445736748472015</v>
      </c>
      <c r="E15" s="13">
        <v>1</v>
      </c>
      <c r="F15" s="13">
        <f>IF(('[2]Показатели Е и О'!BN85+'[2]Показатели Е и О'!BO85+'[2]Показатели Е и О'!BP85+'[2]Показатели Е и О'!BT85)&gt;0,$G$99,IF('[2]Показатели Е и О'!BX85&lt;1,LOOKUP(D15,$G$98:$H$98,$G$99:$H$99),LOOKUP(D15,$G$98:$I$98,$G$99:$I$99)))</f>
        <v>2</v>
      </c>
    </row>
    <row r="16" spans="1:6" x14ac:dyDescent="0.2">
      <c r="A16" s="34">
        <v>14</v>
      </c>
      <c r="B16" s="18" t="s">
        <v>131</v>
      </c>
      <c r="C16" s="15">
        <f>('[1]Показатели Е и О'!$I$4*'[1]Показатели Е и О'!I38+'[1]Показатели Е и О'!$Q$4*'[1]Показатели Е и О'!Q38+'[1]Показатели Е и О'!$Y$4*'[1]Показатели Е и О'!Y38+'[1]Показатели Е и О'!$AH$4*'[1]Показатели Е и О'!AH38+'[1]Показатели Е и О'!$AQ$4*'[1]Показатели Е и О'!AQ38+'[1]Показатели Е и О'!$AZ$4*'[1]Показатели Е и О'!AZ38+'[1]Показатели Е и О'!$BJ$4*'[1]Показатели Е и О'!BJ38)*'[1]Показатели Е и О'!BV38</f>
        <v>84.609964406267494</v>
      </c>
      <c r="D16" s="15">
        <f>('[2]Показатели Е и О'!$I$4*'[2]Показатели Е и О'!I38+'[2]Показатели Е и О'!$Q$4*'[2]Показатели Е и О'!Q38+'[2]Показатели Е и О'!$Y$4*'[2]Показатели Е и О'!Y38+'[2]Показатели Е и О'!$AH$4*'[2]Показатели Е и О'!AH38+'[2]Показатели Е и О'!$AQ$4*'[2]Показатели Е и О'!AQ38+'[2]Показатели Е и О'!$AZ$4*'[2]Показатели Е и О'!AZ38+'[2]Показатели Е и О'!$BJ$4*'[2]Показатели Е и О'!BJ38)*'[2]Показатели Е и О'!BW38</f>
        <v>80.379466185954115</v>
      </c>
      <c r="E16" s="13">
        <v>1</v>
      </c>
      <c r="F16" s="13">
        <f>IF(('[2]Показатели Е и О'!BN38+'[2]Показатели Е и О'!BO38+'[2]Показатели Е и О'!BP38+'[2]Показатели Е и О'!BT38)&gt;0,$G$99,IF('[2]Показатели Е и О'!BX38&lt;1,LOOKUP(D16,$G$98:$H$98,$G$99:$H$99),LOOKUP(D16,$G$98:$I$98,$G$99:$I$99)))</f>
        <v>2</v>
      </c>
    </row>
    <row r="17" spans="1:8" x14ac:dyDescent="0.2">
      <c r="A17" s="34">
        <v>15</v>
      </c>
      <c r="B17" s="18" t="s">
        <v>81</v>
      </c>
      <c r="C17" s="15">
        <f>('[1]Показатели Е и О'!$I$4*'[1]Показатели Е и О'!I82+'[1]Показатели Е и О'!$Q$4*'[1]Показатели Е и О'!Q82+'[1]Показатели Е и О'!$Y$4*'[1]Показатели Е и О'!Y82+'[1]Показатели Е и О'!$AH$4*'[1]Показатели Е и О'!AH82+'[1]Показатели Е и О'!$AQ$4*'[1]Показатели Е и О'!AQ82+'[1]Показатели Е и О'!$AZ$4*'[1]Показатели Е и О'!AZ82+'[1]Показатели Е и О'!$BJ$4*'[1]Показатели Е и О'!BJ82)*'[1]Показатели Е и О'!BV82</f>
        <v>84.574646243866781</v>
      </c>
      <c r="D17" s="15">
        <f>('[2]Показатели Е и О'!$I$4*'[2]Показатели Е и О'!I82+'[2]Показатели Е и О'!$Q$4*'[2]Показатели Е и О'!Q82+'[2]Показатели Е и О'!$Y$4*'[2]Показатели Е и О'!Y82+'[2]Показатели Е и О'!$AH$4*'[2]Показатели Е и О'!AH82+'[2]Показатели Е и О'!$AQ$4*'[2]Показатели Е и О'!AQ82+'[2]Показатели Е и О'!$AZ$4*'[2]Показатели Е и О'!AZ82+'[2]Показатели Е и О'!$BJ$4*'[2]Показатели Е и О'!BJ82)*'[2]Показатели Е и О'!BW82</f>
        <v>84.574646243866781</v>
      </c>
      <c r="E17" s="13">
        <v>1</v>
      </c>
      <c r="F17" s="13">
        <f>IF(('[2]Показатели Е и О'!BN82+'[2]Показатели Е и О'!BO82+'[2]Показатели Е и О'!BP82+'[2]Показатели Е и О'!BT82)&gt;0,$G$99,IF('[2]Показатели Е и О'!BX82&lt;1,LOOKUP(D17,$G$98:$H$98,$G$99:$H$99),LOOKUP(D17,$G$98:$I$98,$G$99:$I$99)))</f>
        <v>1</v>
      </c>
    </row>
    <row r="18" spans="1:8" x14ac:dyDescent="0.2">
      <c r="A18" s="34">
        <v>16</v>
      </c>
      <c r="B18" s="18" t="s">
        <v>136</v>
      </c>
      <c r="C18" s="15">
        <f>('[1]Показатели Е и О'!$I$4*'[1]Показатели Е и О'!I41+'[1]Показатели Е и О'!$Q$4*'[1]Показатели Е и О'!Q41+'[1]Показатели Е и О'!$Y$4*'[1]Показатели Е и О'!Y41+'[1]Показатели Е и О'!$AH$4*'[1]Показатели Е и О'!AH41+'[1]Показатели Е и О'!$AQ$4*'[1]Показатели Е и О'!AQ41+'[1]Показатели Е и О'!$AZ$4*'[1]Показатели Е и О'!AZ41+'[1]Показатели Е и О'!$BJ$4*'[1]Показатели Е и О'!BJ41)*'[1]Показатели Е и О'!BV41</f>
        <v>84.15814355770047</v>
      </c>
      <c r="D18" s="15">
        <f>('[2]Показатели Е и О'!$I$4*'[2]Показатели Е и О'!I41+'[2]Показатели Е и О'!$Q$4*'[2]Показатели Е и О'!Q41+'[2]Показатели Е и О'!$Y$4*'[2]Показатели Е и О'!Y41+'[2]Показатели Е и О'!$AH$4*'[2]Показатели Е и О'!AH41+'[2]Показатели Е и О'!$AQ$4*'[2]Показатели Е и О'!AQ41+'[2]Показатели Е и О'!$AZ$4*'[2]Показатели Е и О'!AZ41+'[2]Показатели Е и О'!$BJ$4*'[2]Показатели Е и О'!BJ41)*'[2]Показатели Е и О'!BW41</f>
        <v>79.950236379815436</v>
      </c>
      <c r="E18" s="13">
        <v>1</v>
      </c>
      <c r="F18" s="13">
        <f>IF(('[2]Показатели Е и О'!BN41+'[2]Показатели Е и О'!BO41+'[2]Показатели Е и О'!BP41+'[2]Показатели Е и О'!BT41)&gt;0,$G$99,IF('[2]Показатели Е и О'!BX41&lt;1,LOOKUP(D18,$G$98:$H$98,$G$99:$H$99),LOOKUP(D18,$G$98:$I$98,$G$99:$I$99)))</f>
        <v>2</v>
      </c>
    </row>
    <row r="19" spans="1:8" s="51" customFormat="1" x14ac:dyDescent="0.2">
      <c r="A19" s="34">
        <v>17</v>
      </c>
      <c r="B19" s="18" t="s">
        <v>156</v>
      </c>
      <c r="C19" s="15">
        <f>('[1]Показатели Е и О'!$I$4*'[1]Показатели Е и О'!I53+'[1]Показатели Е и О'!$Q$4*'[1]Показатели Е и О'!Q53+'[1]Показатели Е и О'!$Y$4*'[1]Показатели Е и О'!Y53+'[1]Показатели Е и О'!$AH$4*'[1]Показатели Е и О'!AH53+'[1]Показатели Е и О'!$AQ$4*'[1]Показатели Е и О'!AQ53+'[1]Показатели Е и О'!$AZ$4*'[1]Показатели Е и О'!AZ53+'[1]Показатели Е и О'!$BJ$4*'[1]Показатели Е и О'!BJ53)*'[1]Показатели Е и О'!BV53</f>
        <v>84.109593147624111</v>
      </c>
      <c r="D19" s="15">
        <f>('[2]Показатели Е и О'!$I$4*'[2]Показатели Е и О'!I53+'[2]Показатели Е и О'!$Q$4*'[2]Показатели Е и О'!Q53+'[2]Показатели Е и О'!$Y$4*'[2]Показатели Е и О'!Y53+'[2]Показатели Е и О'!$AH$4*'[2]Показатели Е и О'!AH53+'[2]Показатели Е и О'!$AQ$4*'[2]Показатели Е и О'!AQ53+'[2]Показатели Е и О'!$AZ$4*'[2]Показатели Е и О'!AZ53+'[2]Показатели Е и О'!$BJ$4*'[2]Показатели Е и О'!BJ53)*'[2]Показатели Е и О'!BW53</f>
        <v>84.109593147624111</v>
      </c>
      <c r="E19" s="13">
        <v>1</v>
      </c>
      <c r="F19" s="13">
        <f>IF(('[2]Показатели Е и О'!BN53+'[2]Показатели Е и О'!BO53+'[2]Показатели Е и О'!BP53+'[2]Показатели Е и О'!BT53)&gt;0,$G$99,IF('[2]Показатели Е и О'!BX53&lt;1,LOOKUP(D19,$G$98:$H$98,$G$99:$H$99),LOOKUP(D19,$G$98:$I$98,$G$99:$I$99)))</f>
        <v>1</v>
      </c>
    </row>
    <row r="20" spans="1:8" x14ac:dyDescent="0.2">
      <c r="A20" s="34">
        <v>18</v>
      </c>
      <c r="B20" s="18" t="s">
        <v>71</v>
      </c>
      <c r="C20" s="15">
        <f>('[1]Показатели Е и О'!$I$4*'[1]Показатели Е и О'!I54+'[1]Показатели Е и О'!$Q$4*'[1]Показатели Е и О'!Q54+'[1]Показатели Е и О'!$Y$4*'[1]Показатели Е и О'!Y54+'[1]Показатели Е и О'!$AH$4*'[1]Показатели Е и О'!AH54+'[1]Показатели Е и О'!$AQ$4*'[1]Показатели Е и О'!AQ54+'[1]Показатели Е и О'!$AZ$4*'[1]Показатели Е и О'!AZ54+'[1]Показатели Е и О'!$BJ$4*'[1]Показатели Е и О'!BJ54)*'[1]Показатели Е и О'!BV54</f>
        <v>83.879783667066434</v>
      </c>
      <c r="D20" s="15">
        <f>('[2]Показатели Е и О'!$I$4*'[2]Показатели Е и О'!I54+'[2]Показатели Е и О'!$Q$4*'[2]Показатели Е и О'!Q54+'[2]Показатели Е и О'!$Y$4*'[2]Показатели Е и О'!Y54+'[2]Показатели Е и О'!$AH$4*'[2]Показатели Е и О'!AH54+'[2]Показатели Е и О'!$AQ$4*'[2]Показатели Е и О'!AQ54+'[2]Показатели Е и О'!$AZ$4*'[2]Показатели Е и О'!AZ54+'[2]Показатели Е и О'!$BJ$4*'[2]Показатели Е и О'!BJ54)*'[2]Показатели Е и О'!BW54</f>
        <v>79.68579448371311</v>
      </c>
      <c r="E20" s="13">
        <v>1</v>
      </c>
      <c r="F20" s="13">
        <f>IF(('[2]Показатели Е и О'!BN54+'[2]Показатели Е и О'!BO54+'[2]Показатели Е и О'!BP54+'[2]Показатели Е и О'!BT54)&gt;0,$G$99,IF('[2]Показатели Е и О'!BX54&lt;1,LOOKUP(D20,$G$98:$H$98,$G$99:$H$99),LOOKUP(D20,$G$98:$I$98,$G$99:$I$99)))</f>
        <v>2</v>
      </c>
    </row>
    <row r="21" spans="1:8" x14ac:dyDescent="0.2">
      <c r="A21" s="34">
        <v>19</v>
      </c>
      <c r="B21" s="18" t="s">
        <v>67</v>
      </c>
      <c r="C21" s="15">
        <f>('[1]Показатели Е и О'!$I$4*'[1]Показатели Е и О'!I71+'[1]Показатели Е и О'!$Q$4*'[1]Показатели Е и О'!Q71+'[1]Показатели Е и О'!$Y$4*'[1]Показатели Е и О'!Y71+'[1]Показатели Е и О'!$AH$4*'[1]Показатели Е и О'!AH71+'[1]Показатели Е и О'!$AQ$4*'[1]Показатели Е и О'!AQ71+'[1]Показатели Е и О'!$AZ$4*'[1]Показатели Е и О'!AZ71+'[1]Показатели Е и О'!$BJ$4*'[1]Показатели Е и О'!BJ71)*'[1]Показатели Е и О'!BV71</f>
        <v>83.886666643751809</v>
      </c>
      <c r="D21" s="15">
        <f>('[2]Показатели Е и О'!$I$4*'[2]Показатели Е и О'!I71+'[2]Показатели Е и О'!$Q$4*'[2]Показатели Е и О'!Q71+'[2]Показатели Е и О'!$Y$4*'[2]Показатели Е и О'!Y71+'[2]Показатели Е и О'!$AH$4*'[2]Показатели Е и О'!AH71+'[2]Показатели Е и О'!$AQ$4*'[2]Показатели Е и О'!AQ71+'[2]Показатели Е и О'!$AZ$4*'[2]Показатели Е и О'!AZ71+'[2]Показатели Е и О'!$BJ$4*'[2]Показатели Е и О'!BJ71)*'[2]Показатели Е и О'!BW71</f>
        <v>83.886666643751809</v>
      </c>
      <c r="E21" s="13">
        <v>1</v>
      </c>
      <c r="F21" s="13">
        <f>IF(('[2]Показатели Е и О'!BN71+'[2]Показатели Е и О'!BO71+'[2]Показатели Е и О'!BP71+'[2]Показатели Е и О'!BT71)&gt;0,$G$99,IF('[2]Показатели Е и О'!BX71&lt;1,LOOKUP(D21,$G$98:$H$98,$G$99:$H$99),LOOKUP(D21,$G$98:$I$98,$G$99:$I$99)))</f>
        <v>1</v>
      </c>
    </row>
    <row r="22" spans="1:8" x14ac:dyDescent="0.2">
      <c r="A22" s="34">
        <v>20</v>
      </c>
      <c r="B22" s="18" t="s">
        <v>73</v>
      </c>
      <c r="C22" s="15">
        <f>('[1]Показатели Е и О'!$I$4*'[1]Показатели Е и О'!I76+'[1]Показатели Е и О'!$Q$4*'[1]Показатели Е и О'!Q76+'[1]Показатели Е и О'!$Y$4*'[1]Показатели Е и О'!Y76+'[1]Показатели Е и О'!$AH$4*'[1]Показатели Е и О'!AH76+'[1]Показатели Е и О'!$AQ$4*'[1]Показатели Е и О'!AQ76+'[1]Показатели Е и О'!$AZ$4*'[1]Показатели Е и О'!AZ76+'[1]Показатели Е и О'!$BJ$4*'[1]Показатели Е и О'!BJ76)*'[1]Показатели Е и О'!BV76</f>
        <v>83.81086233945706</v>
      </c>
      <c r="D22" s="15">
        <f>('[2]Показатели Е и О'!$I$4*'[2]Показатели Е и О'!I76+'[2]Показатели Е и О'!$Q$4*'[2]Показатели Е и О'!Q76+'[2]Показатели Е и О'!$Y$4*'[2]Показатели Е и О'!Y76+'[2]Показатели Е и О'!$AH$4*'[2]Показатели Е и О'!AH76+'[2]Показатели Е и О'!$AQ$4*'[2]Показатели Е и О'!AQ76+'[2]Показатели Е и О'!$AZ$4*'[2]Показатели Е и О'!AZ76+'[2]Показатели Е и О'!$BJ$4*'[2]Показатели Е и О'!BJ76)*'[2]Показатели Е и О'!BW76</f>
        <v>83.81086233945706</v>
      </c>
      <c r="E22" s="13">
        <v>1</v>
      </c>
      <c r="F22" s="13">
        <f>IF(('[2]Показатели Е и О'!BN76+'[2]Показатели Е и О'!BO76+'[2]Показатели Е и О'!BP76+'[2]Показатели Е и О'!BT76)&gt;0,$G$99,IF('[2]Показатели Е и О'!BX76&lt;1,LOOKUP(D22,$G$98:$H$98,$G$99:$H$99),LOOKUP(D22,$G$98:$I$98,$G$99:$I$99)))</f>
        <v>1</v>
      </c>
    </row>
    <row r="23" spans="1:8" x14ac:dyDescent="0.2">
      <c r="A23" s="34">
        <v>21</v>
      </c>
      <c r="B23" s="18" t="s">
        <v>46</v>
      </c>
      <c r="C23" s="15">
        <f>('[1]Показатели Е и О'!$I$4*'[1]Показатели Е и О'!I19+'[1]Показатели Е и О'!$Q$4*'[1]Показатели Е и О'!Q19+'[1]Показатели Е и О'!$Y$4*'[1]Показатели Е и О'!Y19+'[1]Показатели Е и О'!$AH$4*'[1]Показатели Е и О'!AH19+'[1]Показатели Е и О'!$AQ$4*'[1]Показатели Е и О'!AQ19+'[1]Показатели Е и О'!$AZ$4*'[1]Показатели Е и О'!AZ19+'[1]Показатели Е и О'!$BJ$4*'[1]Показатели Е и О'!BJ19)*'[1]Показатели Е и О'!BV19</f>
        <v>83.704808906734698</v>
      </c>
      <c r="D23" s="15">
        <f>('[2]Показатели Е и О'!$I$4*'[2]Показатели Е и О'!I19+'[2]Показатели Е и О'!$Q$4*'[2]Показатели Е и О'!Q19+'[2]Показатели Е и О'!$Y$4*'[2]Показатели Е и О'!Y19+'[2]Показатели Е и О'!$AH$4*'[2]Показатели Е и О'!AH19+'[2]Показатели Е и О'!$AQ$4*'[2]Показатели Е и О'!AQ19+'[2]Показатели Е и О'!$AZ$4*'[2]Показатели Е и О'!AZ19+'[2]Показатели Е и О'!$BJ$4*'[2]Показатели Е и О'!BJ19)*'[2]Показатели Е и О'!BW19</f>
        <v>79.519568461397952</v>
      </c>
      <c r="E23" s="13">
        <v>1</v>
      </c>
      <c r="F23" s="13">
        <f>IF(('[2]Показатели Е и О'!BN19+'[2]Показатели Е и О'!BO19+'[2]Показатели Е и О'!BP19+'[2]Показатели Е и О'!BT19)&gt;0,$G$99,IF('[2]Показатели Е и О'!BX19&lt;1,LOOKUP(D23,$G$98:$H$98,$G$99:$H$99),LOOKUP(D23,$G$98:$I$98,$G$99:$I$99)))</f>
        <v>2</v>
      </c>
    </row>
    <row r="24" spans="1:8" x14ac:dyDescent="0.2">
      <c r="A24" s="34">
        <v>22</v>
      </c>
      <c r="B24" s="18" t="s">
        <v>37</v>
      </c>
      <c r="C24" s="15">
        <f>('[1]Показатели Е и О'!$I$4*'[1]Показатели Е и О'!I43+'[1]Показатели Е и О'!$Q$4*'[1]Показатели Е и О'!Q43+'[1]Показатели Е и О'!$Y$4*'[1]Показатели Е и О'!Y43+'[1]Показатели Е и О'!$AH$4*'[1]Показатели Е и О'!AH43+'[1]Показатели Е и О'!$AQ$4*'[1]Показатели Е и О'!AQ43+'[1]Показатели Е и О'!$AZ$4*'[1]Показатели Е и О'!AZ43+'[1]Показатели Е и О'!$BJ$4*'[1]Показатели Е и О'!BJ43)*'[1]Показатели Е и О'!BV43</f>
        <v>83.589267897983049</v>
      </c>
      <c r="D24" s="15">
        <f>('[2]Показатели Е и О'!$I$4*'[2]Показатели Е и О'!I43+'[2]Показатели Е и О'!$Q$4*'[2]Показатели Е и О'!Q43+'[2]Показатели Е и О'!$Y$4*'[2]Показатели Е и О'!Y43+'[2]Показатели Е и О'!$AH$4*'[2]Показатели Е и О'!AH43+'[2]Показатели Е и О'!$AQ$4*'[2]Показатели Е и О'!AQ43+'[2]Показатели Е и О'!$AZ$4*'[2]Показатели Е и О'!AZ43+'[2]Показатели Е и О'!$BJ$4*'[2]Показатели Е и О'!BJ43)*'[2]Показатели Е и О'!BW43</f>
        <v>83.589267897983049</v>
      </c>
      <c r="E24" s="13">
        <v>1</v>
      </c>
      <c r="F24" s="13">
        <f>IF(('[2]Показатели Е и О'!BN43+'[2]Показатели Е и О'!BO43+'[2]Показатели Е и О'!BP43+'[2]Показатели Е и О'!BT43)&gt;0,$G$99,IF('[2]Показатели Е и О'!BX43&lt;1,LOOKUP(D24,$G$98:$H$98,$G$99:$H$99),LOOKUP(D24,$G$98:$I$98,$G$99:$I$99)))</f>
        <v>1</v>
      </c>
    </row>
    <row r="25" spans="1:8" x14ac:dyDescent="0.2">
      <c r="A25" s="34">
        <v>23</v>
      </c>
      <c r="B25" s="18" t="s">
        <v>140</v>
      </c>
      <c r="C25" s="15">
        <f>('[1]Показатели Е и О'!$I$4*'[1]Показатели Е и О'!I69+'[1]Показатели Е и О'!$Q$4*'[1]Показатели Е и О'!Q69+'[1]Показатели Е и О'!$Y$4*'[1]Показатели Е и О'!Y69+'[1]Показатели Е и О'!$AH$4*'[1]Показатели Е и О'!AH69+'[1]Показатели Е и О'!$AQ$4*'[1]Показатели Е и О'!AQ69+'[1]Показатели Е и О'!$AZ$4*'[1]Показатели Е и О'!AZ69+'[1]Показатели Е и О'!$BJ$4*'[1]Показатели Е и О'!BJ69)*'[1]Показатели Е и О'!BV69</f>
        <v>83.532755936783701</v>
      </c>
      <c r="D25" s="15">
        <f>('[2]Показатели Е и О'!$I$4*'[2]Показатели Е и О'!I69+'[2]Показатели Е и О'!$Q$4*'[2]Показатели Е и О'!Q69+'[2]Показатели Е и О'!$Y$4*'[2]Показатели Е и О'!Y69+'[2]Показатели Е и О'!$AH$4*'[2]Показатели Е и О'!AH69+'[2]Показатели Е и О'!$AQ$4*'[2]Показатели Е и О'!AQ69+'[2]Показатели Е и О'!$AZ$4*'[2]Показатели Е и О'!AZ69+'[2]Показатели Е и О'!$BJ$4*'[2]Показатели Е и О'!BJ69)*'[2]Показатели Е и О'!BW69</f>
        <v>83.532755936783701</v>
      </c>
      <c r="E25" s="13">
        <v>1</v>
      </c>
      <c r="F25" s="13">
        <f>IF(('[2]Показатели Е и О'!BN69+'[2]Показатели Е и О'!BO69+'[2]Показатели Е и О'!BP69+'[2]Показатели Е и О'!BT69)&gt;0,$G$99,IF('[2]Показатели Е и О'!BX69&lt;1,LOOKUP(D25,$G$98:$H$98,$G$99:$H$99),LOOKUP(D25,$G$98:$I$98,$G$99:$I$99)))</f>
        <v>1</v>
      </c>
    </row>
    <row r="26" spans="1:8" x14ac:dyDescent="0.2">
      <c r="A26" s="34">
        <v>24</v>
      </c>
      <c r="B26" s="18" t="s">
        <v>122</v>
      </c>
      <c r="C26" s="15">
        <f>('[1]Показатели Е и О'!$I$4*'[1]Показатели Е и О'!I86+'[1]Показатели Е и О'!$Q$4*'[1]Показатели Е и О'!Q86+'[1]Показатели Е и О'!$Y$4*'[1]Показатели Е и О'!Y86+'[1]Показатели Е и О'!$AH$4*'[1]Показатели Е и О'!AH86+'[1]Показатели Е и О'!$AQ$4*'[1]Показатели Е и О'!AQ86+'[1]Показатели Е и О'!$AZ$4*'[1]Показатели Е и О'!AZ86+'[1]Показатели Е и О'!$BJ$4*'[1]Показатели Е и О'!BJ86)*'[1]Показатели Е и О'!BV86</f>
        <v>83.521275351215678</v>
      </c>
      <c r="D26" s="15">
        <f>('[2]Показатели Е и О'!$I$4*'[2]Показатели Е и О'!I86+'[2]Показатели Е и О'!$Q$4*'[2]Показатели Е и О'!Q86+'[2]Показатели Е и О'!$Y$4*'[2]Показатели Е и О'!Y86+'[2]Показатели Е и О'!$AH$4*'[2]Показатели Е и О'!AH86+'[2]Показатели Е и О'!$AQ$4*'[2]Показатели Е и О'!AQ86+'[2]Показатели Е и О'!$AZ$4*'[2]Показатели Е и О'!AZ86+'[2]Показатели Е и О'!$BJ$4*'[2]Показатели Е и О'!BJ86)*'[2]Показатели Е и О'!BW86</f>
        <v>79.345211583654887</v>
      </c>
      <c r="E26" s="13">
        <v>1</v>
      </c>
      <c r="F26" s="13">
        <f>IF(('[2]Показатели Е и О'!BN86+'[2]Показатели Е и О'!BO86+'[2]Показатели Е и О'!BP86+'[2]Показатели Е и О'!BT86)&gt;0,$G$99,IF('[2]Показатели Е и О'!BX86&lt;1,LOOKUP(D26,$G$98:$H$98,$G$99:$H$99),LOOKUP(D26,$G$98:$I$98,$G$99:$I$99)))</f>
        <v>2</v>
      </c>
    </row>
    <row r="27" spans="1:8" s="51" customFormat="1" x14ac:dyDescent="0.2">
      <c r="A27" s="34">
        <v>25</v>
      </c>
      <c r="B27" s="18" t="s">
        <v>97</v>
      </c>
      <c r="C27" s="15">
        <f>('[1]Показатели Е и О'!$I$4*'[1]Показатели Е и О'!I73+'[1]Показатели Е и О'!$Q$4*'[1]Показатели Е и О'!Q73+'[1]Показатели Е и О'!$Y$4*'[1]Показатели Е и О'!Y73+'[1]Показатели Е и О'!$AH$4*'[1]Показатели Е и О'!AH73+'[1]Показатели Е и О'!$AQ$4*'[1]Показатели Е и О'!AQ73+'[1]Показатели Е и О'!$AZ$4*'[1]Показатели Е и О'!AZ73+'[1]Показатели Е и О'!$BJ$4*'[1]Показатели Е и О'!BJ73)*'[1]Показатели Е и О'!BV73</f>
        <v>83.051653434430293</v>
      </c>
      <c r="D27" s="15">
        <f>('[2]Показатели Е и О'!$I$4*'[2]Показатели Е и О'!I73+'[2]Показатели Е и О'!$Q$4*'[2]Показатели Е и О'!Q73+'[2]Показатели Е и О'!$Y$4*'[2]Показатели Е и О'!Y73+'[2]Показатели Е и О'!$AH$4*'[2]Показатели Е и О'!AH73+'[2]Показатели Е и О'!$AQ$4*'[2]Показатели Е и О'!AQ73+'[2]Показатели Е и О'!$AZ$4*'[2]Показатели Е и О'!AZ73+'[2]Показатели Е и О'!$BJ$4*'[2]Показатели Е и О'!BJ73)*'[2]Показатели Е и О'!BW73</f>
        <v>83.051653434430293</v>
      </c>
      <c r="E27" s="13">
        <v>2</v>
      </c>
      <c r="F27" s="13">
        <f>IF(('[2]Показатели Е и О'!BN73+'[2]Показатели Е и О'!BO73+'[2]Показатели Е и О'!BP73+'[2]Показатели Е и О'!BT73)&gt;0,$G$99,IF('[2]Показатели Е и О'!BX73&lt;1,LOOKUP(D27,$G$98:$H$98,$G$99:$H$99),LOOKUP(D27,$G$98:$I$98,$G$99:$I$99)))</f>
        <v>1</v>
      </c>
    </row>
    <row r="28" spans="1:8" x14ac:dyDescent="0.2">
      <c r="A28" s="34">
        <v>26</v>
      </c>
      <c r="B28" s="18" t="s">
        <v>56</v>
      </c>
      <c r="C28" s="15">
        <f>('[1]Показатели Е и О'!$I$4*'[1]Показатели Е и О'!I11+'[1]Показатели Е и О'!$Q$4*'[1]Показатели Е и О'!Q11+'[1]Показатели Е и О'!$Y$4*'[1]Показатели Е и О'!Y11+'[1]Показатели Е и О'!$AH$4*'[1]Показатели Е и О'!AH11+'[1]Показатели Е и О'!$AQ$4*'[1]Показатели Е и О'!AQ11+'[1]Показатели Е и О'!$AZ$4*'[1]Показатели Е и О'!AZ11+'[1]Показатели Е и О'!$BJ$4*'[1]Показатели Е и О'!BJ11)*'[1]Показатели Е и О'!BV11</f>
        <v>82.910835412637482</v>
      </c>
      <c r="D28" s="15">
        <f>('[2]Показатели Е и О'!$I$4*'[2]Показатели Е и О'!I11+'[2]Показатели Е и О'!$Q$4*'[2]Показатели Е и О'!Q11+'[2]Показатели Е и О'!$Y$4*'[2]Показатели Е и О'!Y11+'[2]Показатели Е и О'!$AH$4*'[2]Показатели Е и О'!AH11+'[2]Показатели Е и О'!$AQ$4*'[2]Показатели Е и О'!AQ11+'[2]Показатели Е и О'!$AZ$4*'[2]Показатели Е и О'!AZ11+'[2]Показатели Е и О'!$BJ$4*'[2]Показатели Е и О'!BJ11)*'[2]Показатели Е и О'!BW11</f>
        <v>78.765293642005602</v>
      </c>
      <c r="E28" s="13">
        <v>2</v>
      </c>
      <c r="F28" s="13">
        <f>IF(('[2]Показатели Е и О'!BN11+'[2]Показатели Е и О'!BO11+'[2]Показатели Е и О'!BP11+'[2]Показатели Е и О'!BT11)&gt;0,$G$99,IF('[2]Показатели Е и О'!BX11&lt;1,LOOKUP(D28,$G$98:$H$98,$G$99:$H$99),LOOKUP(D28,$G$98:$I$98,$G$99:$I$99)))</f>
        <v>2</v>
      </c>
    </row>
    <row r="29" spans="1:8" x14ac:dyDescent="0.2">
      <c r="A29" s="34">
        <v>27</v>
      </c>
      <c r="B29" s="18" t="s">
        <v>49</v>
      </c>
      <c r="C29" s="15">
        <f>('[1]Показатели Е и О'!$I$4*'[1]Показатели Е и О'!I23+'[1]Показатели Е и О'!$Q$4*'[1]Показатели Е и О'!Q23+'[1]Показатели Е и О'!$Y$4*'[1]Показатели Е и О'!Y23+'[1]Показатели Е и О'!$AH$4*'[1]Показатели Е и О'!AH23+'[1]Показатели Е и О'!$AQ$4*'[1]Показатели Е и О'!AQ23+'[1]Показатели Е и О'!$AZ$4*'[1]Показатели Е и О'!AZ23+'[1]Показатели Е и О'!$BJ$4*'[1]Показатели Е и О'!BJ23)*'[1]Показатели Е и О'!BV23</f>
        <v>82.591263106467323</v>
      </c>
      <c r="D29" s="15">
        <f>('[2]Показатели Е и О'!$I$4*'[2]Показатели Е и О'!I23+'[2]Показатели Е и О'!$Q$4*'[2]Показатели Е и О'!Q23+'[2]Показатели Е и О'!$Y$4*'[2]Показатели Е и О'!Y23+'[2]Показатели Е и О'!$AH$4*'[2]Показатели Е и О'!AH23+'[2]Показатели Е и О'!$AQ$4*'[2]Показатели Е и О'!AQ23+'[2]Показатели Е и О'!$AZ$4*'[2]Показатели Е и О'!AZ23+'[2]Показатели Е и О'!$BJ$4*'[2]Показатели Е и О'!BJ23)*'[2]Показатели Е и О'!BW23</f>
        <v>82.591263106467323</v>
      </c>
      <c r="E29" s="13">
        <v>2</v>
      </c>
      <c r="F29" s="13">
        <f>IF(('[2]Показатели Е и О'!BN23+'[2]Показатели Е и О'!BO23+'[2]Показатели Е и О'!BP23+'[2]Показатели Е и О'!BT23)&gt;0,$G$99,IF('[2]Показатели Е и О'!BX23&lt;1,LOOKUP(D29,$G$98:$H$98,$G$99:$H$99),LOOKUP(D29,$G$98:$I$98,$G$99:$I$99)))</f>
        <v>1</v>
      </c>
    </row>
    <row r="30" spans="1:8" x14ac:dyDescent="0.2">
      <c r="A30" s="34">
        <v>28</v>
      </c>
      <c r="B30" s="18" t="s">
        <v>78</v>
      </c>
      <c r="C30" s="15">
        <f>('[1]Показатели Е и О'!$I$4*'[1]Показатели Е и О'!I78+'[1]Показатели Е и О'!$Q$4*'[1]Показатели Е и О'!Q78+'[1]Показатели Е и О'!$Y$4*'[1]Показатели Е и О'!Y78+'[1]Показатели Е и О'!$AH$4*'[1]Показатели Е и О'!AH78+'[1]Показатели Е и О'!$AQ$4*'[1]Показатели Е и О'!AQ78+'[1]Показатели Е и О'!$AZ$4*'[1]Показатели Е и О'!AZ78+'[1]Показатели Е и О'!$BJ$4*'[1]Показатели Е и О'!BJ78)*'[1]Показатели Е и О'!BV78</f>
        <v>82.413410031300771</v>
      </c>
      <c r="D30" s="15">
        <f>('[2]Показатели Е и О'!$I$4*'[2]Показатели Е и О'!I78+'[2]Показатели Е и О'!$Q$4*'[2]Показатели Е и О'!Q78+'[2]Показатели Е и О'!$Y$4*'[2]Показатели Е и О'!Y78+'[2]Показатели Е и О'!$AH$4*'[2]Показатели Е и О'!AH78+'[2]Показатели Е и О'!$AQ$4*'[2]Показатели Е и О'!AQ78+'[2]Показатели Е и О'!$AZ$4*'[2]Показатели Е и О'!AZ78+'[2]Показатели Е и О'!$BJ$4*'[2]Показатели Е и О'!BJ78)*'[2]Показатели Е и О'!BW78</f>
        <v>78.292739529735726</v>
      </c>
      <c r="E30" s="13">
        <v>2</v>
      </c>
      <c r="F30" s="13">
        <f>IF(('[2]Показатели Е и О'!BN78+'[2]Показатели Е и О'!BO78+'[2]Показатели Е и О'!BP78+'[2]Показатели Е и О'!BT78)&gt;0,$G$99,IF('[2]Показатели Е и О'!BX78&lt;1,LOOKUP(D30,$G$98:$H$98,$G$99:$H$99),LOOKUP(D30,$G$98:$I$98,$G$99:$I$99)))</f>
        <v>2</v>
      </c>
    </row>
    <row r="31" spans="1:8" x14ac:dyDescent="0.2">
      <c r="A31" s="34">
        <v>29</v>
      </c>
      <c r="B31" s="18" t="s">
        <v>48</v>
      </c>
      <c r="C31" s="15">
        <f>('[1]Показатели Е и О'!$I$4*'[1]Показатели Е и О'!I18+'[1]Показатели Е и О'!$Q$4*'[1]Показатели Е и О'!Q18+'[1]Показатели Е и О'!$Y$4*'[1]Показатели Е и О'!Y18+'[1]Показатели Е и О'!$AH$4*'[1]Показатели Е и О'!AH18+'[1]Показатели Е и О'!$AQ$4*'[1]Показатели Е и О'!AQ18+'[1]Показатели Е и О'!$AZ$4*'[1]Показатели Е и О'!AZ18+'[1]Показатели Е и О'!$BJ$4*'[1]Показатели Е и О'!BJ18)*'[1]Показатели Е и О'!BV18</f>
        <v>82.323087304112647</v>
      </c>
      <c r="D31" s="15">
        <f>('[2]Показатели Е и О'!$I$4*'[2]Показатели Е и О'!I18+'[2]Показатели Е и О'!$Q$4*'[2]Показатели Е и О'!Q18+'[2]Показатели Е и О'!$Y$4*'[2]Показатели Е и О'!Y18+'[2]Показатели Е и О'!$AH$4*'[2]Показатели Е и О'!AH18+'[2]Показатели Е и О'!$AQ$4*'[2]Показатели Е и О'!AQ18+'[2]Показатели Е и О'!$AZ$4*'[2]Показатели Е и О'!AZ18+'[2]Показатели Е и О'!$BJ$4*'[2]Показатели Е и О'!BJ18)*'[2]Показатели Е и О'!BW18</f>
        <v>82.323087304112647</v>
      </c>
      <c r="E31" s="13">
        <v>2</v>
      </c>
      <c r="F31" s="13">
        <f>IF(('[2]Показатели Е и О'!BN18+'[2]Показатели Е и О'!BO18+'[2]Показатели Е и О'!BP18+'[2]Показатели Е и О'!BT18)&gt;0,$G$99,IF('[2]Показатели Е и О'!BX18&lt;1,LOOKUP(D31,$G$98:$H$98,$G$99:$H$99),LOOKUP(D31,$G$98:$I$98,$G$99:$I$99)))</f>
        <v>1</v>
      </c>
    </row>
    <row r="32" spans="1:8" x14ac:dyDescent="0.2">
      <c r="A32" s="34">
        <v>30</v>
      </c>
      <c r="B32" s="18" t="s">
        <v>145</v>
      </c>
      <c r="C32" s="15">
        <f>('[1]Показатели Е и О'!$I$4*'[1]Показатели Е и О'!I84+'[1]Показатели Е и О'!$Q$4*'[1]Показатели Е и О'!Q84+'[1]Показатели Е и О'!$Y$4*'[1]Показатели Е и О'!Y84+'[1]Показатели Е и О'!$AH$4*'[1]Показатели Е и О'!AH84+'[1]Показатели Е и О'!$AQ$4*'[1]Показатели Е и О'!AQ84+'[1]Показатели Е и О'!$AZ$4*'[1]Показатели Е и О'!AZ84+'[1]Показатели Е и О'!$BJ$4*'[1]Показатели Е и О'!BJ84)*'[1]Показатели Е и О'!BV84</f>
        <v>82.207454861651627</v>
      </c>
      <c r="D32" s="15">
        <f>('[2]Показатели Е и О'!$I$4*'[2]Показатели Е и О'!I84+'[2]Показатели Е и О'!$Q$4*'[2]Показатели Е и О'!Q84+'[2]Показатели Е и О'!$Y$4*'[2]Показатели Е и О'!Y84+'[2]Показатели Е и О'!$AH$4*'[2]Показатели Е и О'!AH84+'[2]Показатели Е и О'!$AQ$4*'[2]Показатели Е и О'!AQ84+'[2]Показатели Е и О'!$AZ$4*'[2]Показатели Е и О'!AZ84+'[2]Показатели Е и О'!$BJ$4*'[2]Показатели Е и О'!BJ84)*'[2]Показатели Е и О'!BW84</f>
        <v>82.207454861651627</v>
      </c>
      <c r="E32" s="13">
        <v>2</v>
      </c>
      <c r="F32" s="13">
        <f>IF(('[2]Показатели Е и О'!BN84+'[2]Показатели Е и О'!BO84+'[2]Показатели Е и О'!BP84+'[2]Показатели Е и О'!BT84)&gt;0,$G$99,IF('[2]Показатели Е и О'!BX84&lt;1,LOOKUP(D32,$G$98:$H$98,$G$99:$H$99),LOOKUP(D32,$G$98:$I$98,$G$99:$I$99)))</f>
        <v>1</v>
      </c>
      <c r="H32" s="50"/>
    </row>
    <row r="33" spans="1:8" x14ac:dyDescent="0.2">
      <c r="A33" s="34">
        <v>31</v>
      </c>
      <c r="B33" s="18" t="s">
        <v>60</v>
      </c>
      <c r="C33" s="15">
        <f>('[1]Показатели Е и О'!$I$4*'[1]Показатели Е и О'!I32+'[1]Показатели Е и О'!$Q$4*'[1]Показатели Е и О'!Q32+'[1]Показатели Е и О'!$Y$4*'[1]Показатели Е и О'!Y32+'[1]Показатели Е и О'!$AH$4*'[1]Показатели Е и О'!AH32+'[1]Показатели Е и О'!$AQ$4*'[1]Показатели Е и О'!AQ32+'[1]Показатели Е и О'!$AZ$4*'[1]Показатели Е и О'!AZ32+'[1]Показатели Е и О'!$BJ$4*'[1]Показатели Е и О'!BJ32)*'[1]Показатели Е и О'!BV32</f>
        <v>82.14183531240198</v>
      </c>
      <c r="D33" s="15">
        <f>('[2]Показатели Е и О'!$I$4*'[2]Показатели Е и О'!I32+'[2]Показатели Е и О'!$Q$4*'[2]Показатели Е и О'!Q32+'[2]Показатели Е и О'!$Y$4*'[2]Показатели Е и О'!Y32+'[2]Показатели Е и О'!$AH$4*'[2]Показатели Е и О'!AH32+'[2]Показатели Е и О'!$AQ$4*'[2]Показатели Е и О'!AQ32+'[2]Показатели Е и О'!$AZ$4*'[2]Показатели Е и О'!AZ32+'[2]Показатели Е и О'!$BJ$4*'[2]Показатели Е и О'!BJ32)*'[2]Показатели Е и О'!BW32</f>
        <v>78.034743546781883</v>
      </c>
      <c r="E33" s="13">
        <v>2</v>
      </c>
      <c r="F33" s="13">
        <f>IF(('[2]Показатели Е и О'!BN32+'[2]Показатели Е и О'!BO32+'[2]Показатели Е и О'!BP32+'[2]Показатели Е и О'!BT32)&gt;0,$G$99,IF('[2]Показатели Е и О'!BX32&lt;1,LOOKUP(D33,$G$98:$H$98,$G$99:$H$99),LOOKUP(D33,$G$98:$I$98,$G$99:$I$99)))</f>
        <v>2</v>
      </c>
    </row>
    <row r="34" spans="1:8" x14ac:dyDescent="0.2">
      <c r="A34" s="34">
        <v>32</v>
      </c>
      <c r="B34" s="18" t="s">
        <v>109</v>
      </c>
      <c r="C34" s="15">
        <f>('[1]Показатели Е и О'!$I$4*'[1]Показатели Е и О'!I59+'[1]Показатели Е и О'!$Q$4*'[1]Показатели Е и О'!Q59+'[1]Показатели Е и О'!$Y$4*'[1]Показатели Е и О'!Y59+'[1]Показатели Е и О'!$AH$4*'[1]Показатели Е и О'!AH59+'[1]Показатели Е и О'!$AQ$4*'[1]Показатели Е и О'!AQ59+'[1]Показатели Е и О'!$AZ$4*'[1]Показатели Е и О'!AZ59+'[1]Показатели Е и О'!$BJ$4*'[1]Показатели Е и О'!BJ59)*'[1]Показатели Е и О'!BV59</f>
        <v>82.047803550151215</v>
      </c>
      <c r="D34" s="15">
        <f>('[2]Показатели Е и О'!$I$4*'[2]Показатели Е и О'!I59+'[2]Показатели Е и О'!$Q$4*'[2]Показатели Е и О'!Q59+'[2]Показатели Е и О'!$Y$4*'[2]Показатели Е и О'!Y59+'[2]Показатели Е и О'!$AH$4*'[2]Показатели Е и О'!AH59+'[2]Показатели Е и О'!$AQ$4*'[2]Показатели Е и О'!AQ59+'[2]Показатели Е и О'!$AZ$4*'[2]Показатели Е и О'!AZ59+'[2]Показатели Е и О'!$BJ$4*'[2]Показатели Е и О'!BJ59)*'[2]Показатели Е и О'!BW59</f>
        <v>82.047803550151215</v>
      </c>
      <c r="E34" s="13">
        <v>2</v>
      </c>
      <c r="F34" s="13">
        <f>IF(('[2]Показатели Е и О'!BN59+'[2]Показатели Е и О'!BO59+'[2]Показатели Е и О'!BP59+'[2]Показатели Е и О'!BT59)&gt;0,$G$99,IF('[2]Показатели Е и О'!BX59&lt;1,LOOKUP(D34,$G$98:$H$98,$G$99:$H$99),LOOKUP(D34,$G$98:$I$98,$G$99:$I$99)))</f>
        <v>1</v>
      </c>
      <c r="H34" s="50"/>
    </row>
    <row r="35" spans="1:8" x14ac:dyDescent="0.2">
      <c r="A35" s="34">
        <v>33</v>
      </c>
      <c r="B35" s="18" t="s">
        <v>62</v>
      </c>
      <c r="C35" s="15">
        <f>('[1]Показатели Е и О'!$I$4*'[1]Показатели Е и О'!I20+'[1]Показатели Е и О'!$Q$4*'[1]Показатели Е и О'!Q20+'[1]Показатели Е и О'!$Y$4*'[1]Показатели Е и О'!Y20+'[1]Показатели Е и О'!$AH$4*'[1]Показатели Е и О'!AH20+'[1]Показатели Е и О'!$AQ$4*'[1]Показатели Е и О'!AQ20+'[1]Показатели Е и О'!$AZ$4*'[1]Показатели Е и О'!AZ20+'[1]Показатели Е и О'!$BJ$4*'[1]Показатели Е и О'!BJ20)*'[1]Показатели Е и О'!BV20</f>
        <v>81.00950441279906</v>
      </c>
      <c r="D35" s="15">
        <f>('[2]Показатели Е и О'!$I$4*'[2]Показатели Е и О'!I20+'[2]Показатели Е и О'!$Q$4*'[2]Показатели Е и О'!Q20+'[2]Показатели Е и О'!$Y$4*'[2]Показатели Е и О'!Y20+'[2]Показатели Е и О'!$AH$4*'[2]Показатели Е и О'!AH20+'[2]Показатели Е и О'!$AQ$4*'[2]Показатели Е и О'!AQ20+'[2]Показатели Е и О'!$AZ$4*'[2]Показатели Е и О'!AZ20+'[2]Показатели Е и О'!$BJ$4*'[2]Показатели Е и О'!BJ20)*'[2]Показатели Е и О'!BW20</f>
        <v>76.959029192159107</v>
      </c>
      <c r="E35" s="13">
        <v>2</v>
      </c>
      <c r="F35" s="13">
        <f>IF(('[2]Показатели Е и О'!BN20+'[2]Показатели Е и О'!BO20+'[2]Показатели Е и О'!BP20+'[2]Показатели Е и О'!BT20)&gt;0,$G$99,IF('[2]Показатели Е и О'!BX20&lt;1,LOOKUP(D35,$G$98:$H$98,$G$99:$H$99),LOOKUP(D35,$G$98:$I$98,$G$99:$I$99)))</f>
        <v>2</v>
      </c>
    </row>
    <row r="36" spans="1:8" x14ac:dyDescent="0.2">
      <c r="A36" s="34">
        <v>34</v>
      </c>
      <c r="B36" s="18" t="s">
        <v>137</v>
      </c>
      <c r="C36" s="15">
        <f>('[1]Показатели Е и О'!$I$4*'[1]Показатели Е и О'!I61+'[1]Показатели Е и О'!$Q$4*'[1]Показатели Е и О'!Q61+'[1]Показатели Е и О'!$Y$4*'[1]Показатели Е и О'!Y61+'[1]Показатели Е и О'!$AH$4*'[1]Показатели Е и О'!AH61+'[1]Показатели Е и О'!$AQ$4*'[1]Показатели Е и О'!AQ61+'[1]Показатели Е и О'!$AZ$4*'[1]Показатели Е и О'!AZ61+'[1]Показатели Е и О'!$BJ$4*'[1]Показатели Е и О'!BJ61)*'[1]Показатели Е и О'!BV61</f>
        <v>80.935316221680353</v>
      </c>
      <c r="D36" s="15">
        <f>('[2]Показатели Е и О'!$I$4*'[2]Показатели Е и О'!I61+'[2]Показатели Е и О'!$Q$4*'[2]Показатели Е и О'!Q61+'[2]Показатели Е и О'!$Y$4*'[2]Показатели Е и О'!Y61+'[2]Показатели Е и О'!$AH$4*'[2]Показатели Е и О'!AH61+'[2]Показатели Е и О'!$AQ$4*'[2]Показатели Е и О'!AQ61+'[2]Показатели Е и О'!$AZ$4*'[2]Показатели Е и О'!AZ61+'[2]Показатели Е и О'!$BJ$4*'[2]Показатели Е и О'!BJ61)*'[2]Показатели Е и О'!BW61</f>
        <v>80.935316221680353</v>
      </c>
      <c r="E36" s="13">
        <v>2</v>
      </c>
      <c r="F36" s="13">
        <f>IF(('[2]Показатели Е и О'!BN61+'[2]Показатели Е и О'!BO61+'[2]Показатели Е и О'!BP61+'[2]Показатели Е и О'!BT61)&gt;0,$G$99,IF('[2]Показатели Е и О'!BX61&lt;1,LOOKUP(D36,$G$98:$H$98,$G$99:$H$99),LOOKUP(D36,$G$98:$I$98,$G$99:$I$99)))</f>
        <v>2</v>
      </c>
    </row>
    <row r="37" spans="1:8" x14ac:dyDescent="0.2">
      <c r="A37" s="34">
        <v>35</v>
      </c>
      <c r="B37" s="18" t="s">
        <v>110</v>
      </c>
      <c r="C37" s="15">
        <f>('[1]Показатели Е и О'!$I$4*'[1]Показатели Е и О'!I14+'[1]Показатели Е и О'!$Q$4*'[1]Показатели Е и О'!Q14+'[1]Показатели Е и О'!$Y$4*'[1]Показатели Е и О'!Y14+'[1]Показатели Е и О'!$AH$4*'[1]Показатели Е и О'!AH14+'[1]Показатели Е и О'!$AQ$4*'[1]Показатели Е и О'!AQ14+'[1]Показатели Е и О'!$AZ$4*'[1]Показатели Е и О'!AZ14+'[1]Показатели Е и О'!$BJ$4*'[1]Показатели Е и О'!BJ14)*'[1]Показатели Е и О'!BV14</f>
        <v>80.651486357113384</v>
      </c>
      <c r="D37" s="15">
        <f>('[2]Показатели Е и О'!$I$4*'[2]Показатели Е и О'!I14+'[2]Показатели Е и О'!$Q$4*'[2]Показатели Е и О'!Q14+'[2]Показатели Е и О'!$Y$4*'[2]Показатели Е и О'!Y14+'[2]Показатели Е и О'!$AH$4*'[2]Показатели Е и О'!AH14+'[2]Показатели Е и О'!$AQ$4*'[2]Показатели Е и О'!AQ14+'[2]Показатели Е и О'!$AZ$4*'[2]Показатели Е и О'!AZ14+'[2]Показатели Е и О'!$BJ$4*'[2]Показатели Е и О'!BJ14)*'[2]Показатели Е и О'!BW14</f>
        <v>80.651486357113384</v>
      </c>
      <c r="E37" s="13">
        <v>2</v>
      </c>
      <c r="F37" s="13">
        <f>IF(('[2]Показатели Е и О'!BN14+'[2]Показатели Е и О'!BO14+'[2]Показатели Е и О'!BP14+'[2]Показатели Е и О'!BT14)&gt;0,$G$99,IF('[2]Показатели Е и О'!BX14&lt;1,LOOKUP(D37,$G$98:$H$98,$G$99:$H$99),LOOKUP(D37,$G$98:$I$98,$G$99:$I$99)))</f>
        <v>2</v>
      </c>
    </row>
    <row r="38" spans="1:8" s="51" customFormat="1" x14ac:dyDescent="0.2">
      <c r="A38" s="34">
        <v>36</v>
      </c>
      <c r="B38" s="18" t="s">
        <v>75</v>
      </c>
      <c r="C38" s="15">
        <f>('[1]Показатели Е и О'!$I$4*'[1]Показатели Е и О'!I35+'[1]Показатели Е и О'!$Q$4*'[1]Показатели Е и О'!Q35+'[1]Показатели Е и О'!$Y$4*'[1]Показатели Е и О'!Y35+'[1]Показатели Е и О'!$AH$4*'[1]Показатели Е и О'!AH35+'[1]Показатели Е и О'!$AQ$4*'[1]Показатели Е и О'!AQ35+'[1]Показатели Е и О'!$AZ$4*'[1]Показатели Е и О'!AZ35+'[1]Показатели Е и О'!$BJ$4*'[1]Показатели Е и О'!BJ35)*'[1]Показатели Е и О'!BV35</f>
        <v>80.64789089559693</v>
      </c>
      <c r="D38" s="15">
        <f>('[2]Показатели Е и О'!$I$4*'[2]Показатели Е и О'!I35+'[2]Показатели Е и О'!$Q$4*'[2]Показатели Е и О'!Q35+'[2]Показатели Е и О'!$Y$4*'[2]Показатели Е и О'!Y35+'[2]Показатели Е и О'!$AH$4*'[2]Показатели Е и О'!AH35+'[2]Показатели Е и О'!$AQ$4*'[2]Показатели Е и О'!AQ35+'[2]Показатели Е и О'!$AZ$4*'[2]Показатели Е и О'!AZ35+'[2]Показатели Е и О'!$BJ$4*'[2]Показатели Е и О'!BJ35)*'[2]Показатели Е и О'!BW35</f>
        <v>80.64789089559693</v>
      </c>
      <c r="E38" s="13">
        <v>2</v>
      </c>
      <c r="F38" s="13">
        <f>IF(('[2]Показатели Е и О'!BN35+'[2]Показатели Е и О'!BO35+'[2]Показатели Е и О'!BP35+'[2]Показатели Е и О'!BT35)&gt;0,$G$99,IF('[2]Показатели Е и О'!BX35&lt;1,LOOKUP(D38,$G$98:$H$98,$G$99:$H$99),LOOKUP(D38,$G$98:$I$98,$G$99:$I$99)))</f>
        <v>2</v>
      </c>
    </row>
    <row r="39" spans="1:8" s="51" customFormat="1" x14ac:dyDescent="0.2">
      <c r="A39" s="34">
        <v>37</v>
      </c>
      <c r="B39" s="18" t="s">
        <v>139</v>
      </c>
      <c r="C39" s="15">
        <f>('[1]Показатели Е и О'!$I$4*'[1]Показатели Е и О'!I33+'[1]Показатели Е и О'!$Q$4*'[1]Показатели Е и О'!Q33+'[1]Показатели Е и О'!$Y$4*'[1]Показатели Е и О'!Y33+'[1]Показатели Е и О'!$AH$4*'[1]Показатели Е и О'!AH33+'[1]Показатели Е и О'!$AQ$4*'[1]Показатели Е и О'!AQ33+'[1]Показатели Е и О'!$AZ$4*'[1]Показатели Е и О'!AZ33+'[1]Показатели Е и О'!$BJ$4*'[1]Показатели Е и О'!BJ33)*'[1]Показатели Е и О'!BV33</f>
        <v>80.636215551779756</v>
      </c>
      <c r="D39" s="15">
        <f>('[2]Показатели Е и О'!$I$4*'[2]Показатели Е и О'!I33+'[2]Показатели Е и О'!$Q$4*'[2]Показатели Е и О'!Q33+'[2]Показатели Е и О'!$Y$4*'[2]Показатели Е и О'!Y33+'[2]Показатели Е и О'!$AH$4*'[2]Показатели Е и О'!AH33+'[2]Показатели Е и О'!$AQ$4*'[2]Показатели Е и О'!AQ33+'[2]Показатели Е и О'!$AZ$4*'[2]Показатели Е и О'!AZ33+'[2]Показатели Е и О'!$BJ$4*'[2]Показатели Е и О'!BJ33)*'[2]Показатели Е и О'!BW33</f>
        <v>76.604404774190769</v>
      </c>
      <c r="E39" s="13">
        <v>2</v>
      </c>
      <c r="F39" s="13">
        <f>IF(('[2]Показатели Е и О'!BN33+'[2]Показатели Е и О'!BO33+'[2]Показатели Е и О'!BP33+'[2]Показатели Е и О'!BT33)&gt;0,$G$99,IF('[2]Показатели Е и О'!BX33&lt;1,LOOKUP(D39,$G$98:$H$98,$G$99:$H$99),LOOKUP(D39,$G$98:$I$98,$G$99:$I$99)))</f>
        <v>2</v>
      </c>
    </row>
    <row r="40" spans="1:8" x14ac:dyDescent="0.2">
      <c r="A40" s="34">
        <v>38</v>
      </c>
      <c r="B40" s="18" t="s">
        <v>134</v>
      </c>
      <c r="C40" s="15">
        <f>('[1]Показатели Е и О'!$I$4*'[1]Показатели Е и О'!I88+'[1]Показатели Е и О'!$Q$4*'[1]Показатели Е и О'!Q88+'[1]Показатели Е и О'!$Y$4*'[1]Показатели Е и О'!Y88+'[1]Показатели Е и О'!$AH$4*'[1]Показатели Е и О'!AH88+'[1]Показатели Е и О'!$AQ$4*'[1]Показатели Е и О'!AQ88+'[1]Показатели Е и О'!$AZ$4*'[1]Показатели Е и О'!AZ88+'[1]Показатели Е и О'!$BJ$4*'[1]Показатели Е и О'!BJ88)*'[1]Показатели Е и О'!BV88</f>
        <v>80.472826670332125</v>
      </c>
      <c r="D40" s="15">
        <f>('[2]Показатели Е и О'!$I$4*'[2]Показатели Е и О'!I88+'[2]Показатели Е и О'!$Q$4*'[2]Показатели Е и О'!Q88+'[2]Показатели Е и О'!$Y$4*'[2]Показатели Е и О'!Y88+'[2]Показатели Е и О'!$AH$4*'[2]Показатели Е и О'!AH88+'[2]Показатели Е и О'!$AQ$4*'[2]Показатели Е и О'!AQ88+'[2]Показатели Е и О'!$AZ$4*'[2]Показатели Е и О'!AZ88+'[2]Показатели Е и О'!$BJ$4*'[2]Показатели Е и О'!BJ88)*'[2]Показатели Е и О'!BW88</f>
        <v>80.472826670332125</v>
      </c>
      <c r="E40" s="13">
        <v>2</v>
      </c>
      <c r="F40" s="13">
        <f>IF(('[2]Показатели Е и О'!BN88+'[2]Показатели Е и О'!BO88+'[2]Показатели Е и О'!BP88+'[2]Показатели Е и О'!BT88)&gt;0,$G$99,IF('[2]Показатели Е и О'!BX88&lt;1,LOOKUP(D40,$G$98:$H$98,$G$99:$H$99),LOOKUP(D40,$G$98:$I$98,$G$99:$I$99)))</f>
        <v>2</v>
      </c>
    </row>
    <row r="41" spans="1:8" x14ac:dyDescent="0.2">
      <c r="A41" s="34">
        <v>39</v>
      </c>
      <c r="B41" s="18" t="s">
        <v>44</v>
      </c>
      <c r="C41" s="15">
        <f>('[1]Показатели Е и О'!$I$4*'[1]Показатели Е и О'!I22+'[1]Показатели Е и О'!$Q$4*'[1]Показатели Е и О'!Q22+'[1]Показатели Е и О'!$Y$4*'[1]Показатели Е и О'!Y22+'[1]Показатели Е и О'!$AH$4*'[1]Показатели Е и О'!AH22+'[1]Показатели Е и О'!$AQ$4*'[1]Показатели Е и О'!AQ22+'[1]Показатели Е и О'!$AZ$4*'[1]Показатели Е и О'!AZ22+'[1]Показатели Е и О'!$BJ$4*'[1]Показатели Е и О'!BJ22)*'[1]Показатели Е и О'!BV22</f>
        <v>80.38962293473827</v>
      </c>
      <c r="D41" s="15">
        <f>('[2]Показатели Е и О'!$I$4*'[2]Показатели Е и О'!I22+'[2]Показатели Е и О'!$Q$4*'[2]Показатели Е и О'!Q22+'[2]Показатели Е и О'!$Y$4*'[2]Показатели Е и О'!Y22+'[2]Показатели Е и О'!$AH$4*'[2]Показатели Е и О'!AH22+'[2]Показатели Е и О'!$AQ$4*'[2]Показатели Е и О'!AQ22+'[2]Показатели Е и О'!$AZ$4*'[2]Показатели Е и О'!AZ22+'[2]Показатели Е и О'!$BJ$4*'[2]Показатели Е и О'!BJ22)*'[2]Показатели Е и О'!BW22</f>
        <v>80.38962293473827</v>
      </c>
      <c r="E41" s="13">
        <v>2</v>
      </c>
      <c r="F41" s="13">
        <f>IF(('[2]Показатели Е и О'!BN22+'[2]Показатели Е и О'!BO22+'[2]Показатели Е и О'!BP22+'[2]Показатели Е и О'!BT22)&gt;0,$G$99,IF('[2]Показатели Е и О'!BX22&lt;1,LOOKUP(D41,$G$98:$H$98,$G$99:$H$99),LOOKUP(D41,$G$98:$I$98,$G$99:$I$99)))</f>
        <v>2</v>
      </c>
    </row>
    <row r="42" spans="1:8" x14ac:dyDescent="0.2">
      <c r="A42" s="34">
        <v>40</v>
      </c>
      <c r="B42" s="18" t="s">
        <v>54</v>
      </c>
      <c r="C42" s="15">
        <f>('[1]Показатели Е и О'!$I$4*'[1]Показатели Е и О'!I40+'[1]Показатели Е и О'!$Q$4*'[1]Показатели Е и О'!Q40+'[1]Показатели Е и О'!$Y$4*'[1]Показатели Е и О'!Y40+'[1]Показатели Е и О'!$AH$4*'[1]Показатели Е и О'!AH40+'[1]Показатели Е и О'!$AQ$4*'[1]Показатели Е и О'!AQ40+'[1]Показатели Е и О'!$AZ$4*'[1]Показатели Е и О'!AZ40+'[1]Показатели Е и О'!$BJ$4*'[1]Показатели Е и О'!BJ40)*'[1]Показатели Е и О'!BV40</f>
        <v>80.292979348261525</v>
      </c>
      <c r="D42" s="15">
        <f>('[2]Показатели Е и О'!$I$4*'[2]Показатели Е и О'!I40+'[2]Показатели Е и О'!$Q$4*'[2]Показатели Е и О'!Q40+'[2]Показатели Е и О'!$Y$4*'[2]Показатели Е и О'!Y40+'[2]Показатели Е и О'!$AH$4*'[2]Показатели Е и О'!AH40+'[2]Показатели Е и О'!$AQ$4*'[2]Показатели Е и О'!AQ40+'[2]Показатели Е и О'!$AZ$4*'[2]Показатели Е и О'!AZ40+'[2]Показатели Е и О'!$BJ$4*'[2]Показатели Е и О'!BJ40)*'[2]Показатели Е и О'!BW40</f>
        <v>76.278330380848445</v>
      </c>
      <c r="E42" s="13">
        <v>2</v>
      </c>
      <c r="F42" s="13">
        <f>IF(('[2]Показатели Е и О'!BN40+'[2]Показатели Е и О'!BO40+'[2]Показатели Е и О'!BP40+'[2]Показатели Е и О'!BT40)&gt;0,$G$99,IF('[2]Показатели Е и О'!BX40&lt;1,LOOKUP(D42,$G$98:$H$98,$G$99:$H$99),LOOKUP(D42,$G$98:$I$98,$G$99:$I$99)))</f>
        <v>2</v>
      </c>
    </row>
    <row r="43" spans="1:8" x14ac:dyDescent="0.2">
      <c r="A43" s="34">
        <v>41</v>
      </c>
      <c r="B43" s="54" t="s">
        <v>76</v>
      </c>
      <c r="C43" s="15">
        <f>('[1]Показатели Е и О'!$I$4*'[1]Показатели Е и О'!I83+'[1]Показатели Е и О'!$Q$4*'[1]Показатели Е и О'!Q83+'[1]Показатели Е и О'!$Y$4*'[1]Показатели Е и О'!Y83+'[1]Показатели Е и О'!$AH$4*'[1]Показатели Е и О'!AH83+'[1]Показатели Е и О'!$AQ$4*'[1]Показатели Е и О'!AQ83+'[1]Показатели Е и О'!$AZ$4*'[1]Показатели Е и О'!AZ83+'[1]Показатели Е и О'!$BJ$4*'[1]Показатели Е и О'!BJ83)*'[1]Показатели Е и О'!BV83</f>
        <v>79.920537880461538</v>
      </c>
      <c r="D43" s="15">
        <f>('[2]Показатели Е и О'!$I$4*'[2]Показатели Е и О'!I83+'[2]Показатели Е и О'!$Q$4*'[2]Показатели Е и О'!Q83+'[2]Показатели Е и О'!$Y$4*'[2]Показатели Е и О'!Y83+'[2]Показатели Е и О'!$AH$4*'[2]Показатели Е и О'!AH83+'[2]Показатели Е и О'!$AQ$4*'[2]Показатели Е и О'!AQ83+'[2]Показатели Е и О'!$AZ$4*'[2]Показатели Е и О'!AZ83+'[2]Показатели Е и О'!$BJ$4*'[2]Показатели Е и О'!BJ83)*'[2]Показатели Е и О'!BW83</f>
        <v>79.920537880461538</v>
      </c>
      <c r="E43" s="13">
        <v>2</v>
      </c>
      <c r="F43" s="13">
        <f>IF(('[2]Показатели Е и О'!BN83+'[2]Показатели Е и О'!BO83+'[2]Показатели Е и О'!BP83+'[2]Показатели Е и О'!BT83)&gt;0,$G$99,IF('[2]Показатели Е и О'!BX83&lt;1,LOOKUP(D43,$G$98:$H$98,$G$99:$H$99),LOOKUP(D43,$G$98:$I$98,$G$99:$I$99)))</f>
        <v>2</v>
      </c>
    </row>
    <row r="44" spans="1:8" x14ac:dyDescent="0.2">
      <c r="A44" s="34">
        <v>42</v>
      </c>
      <c r="B44" s="18" t="s">
        <v>155</v>
      </c>
      <c r="C44" s="15">
        <f>('[1]Показатели Е и О'!$I$4*'[1]Показатели Е и О'!I57+'[1]Показатели Е и О'!$Q$4*'[1]Показатели Е и О'!Q57+'[1]Показатели Е и О'!$Y$4*'[1]Показатели Е и О'!Y57+'[1]Показатели Е и О'!$AH$4*'[1]Показатели Е и О'!AH57+'[1]Показатели Е и О'!$AQ$4*'[1]Показатели Е и О'!AQ57+'[1]Показатели Е и О'!$AZ$4*'[1]Показатели Е и О'!AZ57+'[1]Показатели Е и О'!$BJ$4*'[1]Показатели Е и О'!BJ57)*'[1]Показатели Е и О'!BV57</f>
        <v>79.778166592252404</v>
      </c>
      <c r="D44" s="15">
        <f>('[2]Показатели Е и О'!$I$4*'[2]Показатели Е и О'!I57+'[2]Показатели Е и О'!$Q$4*'[2]Показатели Е и О'!Q57+'[2]Показатели Е и О'!$Y$4*'[2]Показатели Е и О'!Y57+'[2]Показатели Е и О'!$AH$4*'[2]Показатели Е и О'!AH57+'[2]Показатели Е и О'!$AQ$4*'[2]Показатели Е и О'!AQ57+'[2]Показатели Е и О'!$AZ$4*'[2]Показатели Е и О'!AZ57+'[2]Показатели Е и О'!$BJ$4*'[2]Показатели Е и О'!BJ57)*'[2]Показатели Е и О'!BW57</f>
        <v>75.789258262639777</v>
      </c>
      <c r="E44" s="13">
        <v>2</v>
      </c>
      <c r="F44" s="13">
        <f>IF(('[2]Показатели Е и О'!BN57+'[2]Показатели Е и О'!BO57+'[2]Показатели Е и О'!BP57+'[2]Показатели Е и О'!BT57)&gt;0,$G$99,IF('[2]Показатели Е и О'!BX57&lt;1,LOOKUP(D44,$G$98:$H$98,$G$99:$H$99),LOOKUP(D44,$G$98:$I$98,$G$99:$I$99)))</f>
        <v>2</v>
      </c>
    </row>
    <row r="45" spans="1:8" x14ac:dyDescent="0.2">
      <c r="A45" s="34">
        <v>43</v>
      </c>
      <c r="B45" s="18" t="s">
        <v>82</v>
      </c>
      <c r="C45" s="15">
        <f>('[1]Показатели Е и О'!$I$4*'[1]Показатели Е и О'!I66+'[1]Показатели Е и О'!$Q$4*'[1]Показатели Е и О'!Q66+'[1]Показатели Е и О'!$Y$4*'[1]Показатели Е и О'!Y66+'[1]Показатели Е и О'!$AH$4*'[1]Показатели Е и О'!AH66+'[1]Показатели Е и О'!$AQ$4*'[1]Показатели Е и О'!AQ66+'[1]Показатели Е и О'!$AZ$4*'[1]Показатели Е и О'!AZ66+'[1]Показатели Е и О'!$BJ$4*'[1]Показатели Е и О'!BJ66)*'[1]Показатели Е и О'!BV66</f>
        <v>79.744705431966963</v>
      </c>
      <c r="D45" s="15">
        <f>('[2]Показатели Е и О'!$I$4*'[2]Показатели Е и О'!I66+'[2]Показатели Е и О'!$Q$4*'[2]Показатели Е и О'!Q66+'[2]Показатели Е и О'!$Y$4*'[2]Показатели Е и О'!Y66+'[2]Показатели Е и О'!$AH$4*'[2]Показатели Е и О'!AH66+'[2]Показатели Е и О'!$AQ$4*'[2]Показатели Е и О'!AQ66+'[2]Показатели Е и О'!$AZ$4*'[2]Показатели Е и О'!AZ66+'[2]Показатели Е и О'!$BJ$4*'[2]Показатели Е и О'!BJ66)*'[2]Показатели Е и О'!BW66</f>
        <v>79.744705431966963</v>
      </c>
      <c r="E45" s="13">
        <v>2</v>
      </c>
      <c r="F45" s="13">
        <f>IF(('[2]Показатели Е и О'!BN66+'[2]Показатели Е и О'!BO66+'[2]Показатели Е и О'!BP66+'[2]Показатели Е и О'!BT66)&gt;0,$G$99,IF('[2]Показатели Е и О'!BX66&lt;1,LOOKUP(D45,$G$98:$H$98,$G$99:$H$99),LOOKUP(D45,$G$98:$I$98,$G$99:$I$99)))</f>
        <v>2</v>
      </c>
    </row>
    <row r="46" spans="1:8" x14ac:dyDescent="0.2">
      <c r="A46" s="34">
        <v>44</v>
      </c>
      <c r="B46" s="18" t="s">
        <v>80</v>
      </c>
      <c r="C46" s="15">
        <f>('[1]Показатели Е и О'!$I$4*'[1]Показатели Е и О'!I64+'[1]Показатели Е и О'!$Q$4*'[1]Показатели Е и О'!Q64+'[1]Показатели Е и О'!$Y$4*'[1]Показатели Е и О'!Y64+'[1]Показатели Е и О'!$AH$4*'[1]Показатели Е и О'!AH64+'[1]Показатели Е и О'!$AQ$4*'[1]Показатели Е и О'!AQ64+'[1]Показатели Е и О'!$AZ$4*'[1]Показатели Е и О'!AZ64+'[1]Показатели Е и О'!$BJ$4*'[1]Показатели Е и О'!BJ64)*'[1]Показатели Е и О'!BV64</f>
        <v>79.740676379933177</v>
      </c>
      <c r="D46" s="15">
        <f>('[2]Показатели Е и О'!$I$4*'[2]Показатели Е и О'!I64+'[2]Показатели Е и О'!$Q$4*'[2]Показатели Е и О'!Q64+'[2]Показатели Е и О'!$Y$4*'[2]Показатели Е и О'!Y64+'[2]Показатели Е и О'!$AH$4*'[2]Показатели Е и О'!AH64+'[2]Показатели Е и О'!$AQ$4*'[2]Показатели Е и О'!AQ64+'[2]Показатели Е и О'!$AZ$4*'[2]Показатели Е и О'!AZ64+'[2]Показатели Е и О'!$BJ$4*'[2]Показатели Е и О'!BJ64)*'[2]Показатели Е и О'!BW64</f>
        <v>75.753642560936512</v>
      </c>
      <c r="E46" s="13">
        <v>2</v>
      </c>
      <c r="F46" s="13">
        <f>IF(('[2]Показатели Е и О'!BN64+'[2]Показатели Е и О'!BO64+'[2]Показатели Е и О'!BP64+'[2]Показатели Е и О'!BT64)&gt;0,$G$99,IF('[2]Показатели Е и О'!BX64&lt;1,LOOKUP(D46,$G$98:$H$98,$G$99:$H$99),LOOKUP(D46,$G$98:$I$98,$G$99:$I$99)))</f>
        <v>2</v>
      </c>
    </row>
    <row r="47" spans="1:8" x14ac:dyDescent="0.2">
      <c r="A47" s="34">
        <v>45</v>
      </c>
      <c r="B47" s="18" t="s">
        <v>43</v>
      </c>
      <c r="C47" s="15">
        <f>('[1]Показатели Е и О'!$I$4*'[1]Показатели Е и О'!I29+'[1]Показатели Е и О'!$Q$4*'[1]Показатели Е и О'!Q29+'[1]Показатели Е и О'!$Y$4*'[1]Показатели Е и О'!Y29+'[1]Показатели Е и О'!$AH$4*'[1]Показатели Е и О'!AH29+'[1]Показатели Е и О'!$AQ$4*'[1]Показатели Е и О'!AQ29+'[1]Показатели Е и О'!$AZ$4*'[1]Показатели Е и О'!AZ29+'[1]Показатели Е и О'!$BJ$4*'[1]Показатели Е и О'!BJ29)*'[1]Показатели Е и О'!BV29</f>
        <v>79.420723249019943</v>
      </c>
      <c r="D47" s="15">
        <f>('[2]Показатели Е и О'!$I$4*'[2]Показатели Е и О'!I29+'[2]Показатели Е и О'!$Q$4*'[2]Показатели Е и О'!Q29+'[2]Показатели Е и О'!$Y$4*'[2]Показатели Е и О'!Y29+'[2]Показатели Е и О'!$AH$4*'[2]Показатели Е и О'!AH29+'[2]Показатели Е и О'!$AQ$4*'[2]Показатели Е и О'!AQ29+'[2]Показатели Е и О'!$AZ$4*'[2]Показатели Е и О'!AZ29+'[2]Показатели Е и О'!$BJ$4*'[2]Показатели Е и О'!BJ29)*'[2]Показатели Е и О'!BW29</f>
        <v>79.420723249019943</v>
      </c>
      <c r="E47" s="13">
        <v>2</v>
      </c>
      <c r="F47" s="13">
        <f>IF(('[2]Показатели Е и О'!BN29+'[2]Показатели Е и О'!BO29+'[2]Показатели Е и О'!BP29+'[2]Показатели Е и О'!BT29)&gt;0,$G$99,IF('[2]Показатели Е и О'!BX29&lt;1,LOOKUP(D47,$G$98:$H$98,$G$99:$H$99),LOOKUP(D47,$G$98:$I$98,$G$99:$I$99)))</f>
        <v>2</v>
      </c>
    </row>
    <row r="48" spans="1:8" x14ac:dyDescent="0.2">
      <c r="A48" s="34">
        <v>46</v>
      </c>
      <c r="B48" s="18" t="s">
        <v>94</v>
      </c>
      <c r="C48" s="15">
        <f>('[1]Показатели Е и О'!$I$4*'[1]Показатели Е и О'!I58+'[1]Показатели Е и О'!$Q$4*'[1]Показатели Е и О'!Q58+'[1]Показатели Е и О'!$Y$4*'[1]Показатели Е и О'!Y58+'[1]Показатели Е и О'!$AH$4*'[1]Показатели Е и О'!AH58+'[1]Показатели Е и О'!$AQ$4*'[1]Показатели Е и О'!AQ58+'[1]Показатели Е и О'!$AZ$4*'[1]Показатели Е и О'!AZ58+'[1]Показатели Е и О'!$BJ$4*'[1]Показатели Е и О'!BJ58)*'[1]Показатели Е и О'!BV58</f>
        <v>79.328223058914432</v>
      </c>
      <c r="D48" s="15">
        <f>('[2]Показатели Е и О'!$I$4*'[2]Показатели Е и О'!I58+'[2]Показатели Е и О'!$Q$4*'[2]Показатели Е и О'!Q58+'[2]Показатели Е и О'!$Y$4*'[2]Показатели Е и О'!Y58+'[2]Показатели Е и О'!$AH$4*'[2]Показатели Е и О'!AH58+'[2]Показатели Е и О'!$AQ$4*'[2]Показатели Е и О'!AQ58+'[2]Показатели Е и О'!$AZ$4*'[2]Показатели Е и О'!AZ58+'[2]Показатели Е и О'!$BJ$4*'[2]Показатели Е и О'!BJ58)*'[2]Показатели Е и О'!BW58</f>
        <v>79.328223058914432</v>
      </c>
      <c r="E48" s="13">
        <v>2</v>
      </c>
      <c r="F48" s="13">
        <f>IF(('[2]Показатели Е и О'!BN58+'[2]Показатели Е и О'!BO58+'[2]Показатели Е и О'!BP58+'[2]Показатели Е и О'!BT58)&gt;0,$G$99,IF('[2]Показатели Е и О'!BX58&lt;1,LOOKUP(D48,$G$98:$H$98,$G$99:$H$99),LOOKUP(D48,$G$98:$I$98,$G$99:$I$99)))</f>
        <v>2</v>
      </c>
    </row>
    <row r="49" spans="1:8" x14ac:dyDescent="0.2">
      <c r="A49" s="34">
        <v>47</v>
      </c>
      <c r="B49" s="54" t="s">
        <v>70</v>
      </c>
      <c r="C49" s="15">
        <f>('[1]Показатели Е и О'!$I$4*'[1]Показатели Е и О'!I81+'[1]Показатели Е и О'!$Q$4*'[1]Показатели Е и О'!Q81+'[1]Показатели Е и О'!$Y$4*'[1]Показатели Е и О'!Y81+'[1]Показатели Е и О'!$AH$4*'[1]Показатели Е и О'!AH81+'[1]Показатели Е и О'!$AQ$4*'[1]Показатели Е и О'!AQ81+'[1]Показатели Е и О'!$AZ$4*'[1]Показатели Е и О'!AZ81+'[1]Показатели Е и О'!$BJ$4*'[1]Показатели Е и О'!BJ81)*'[1]Показатели Е и О'!BV81</f>
        <v>79.285820665518969</v>
      </c>
      <c r="D49" s="15">
        <f>('[2]Показатели Е и О'!$I$4*'[2]Показатели Е и О'!I81+'[2]Показатели Е и О'!$Q$4*'[2]Показатели Е и О'!Q81+'[2]Показатели Е и О'!$Y$4*'[2]Показатели Е и О'!Y81+'[2]Показатели Е и О'!$AH$4*'[2]Показатели Е и О'!AH81+'[2]Показатели Е и О'!$AQ$4*'[2]Показатели Е и О'!AQ81+'[2]Показатели Е и О'!$AZ$4*'[2]Показатели Е и О'!AZ81+'[2]Показатели Е и О'!$BJ$4*'[2]Показатели Е и О'!BJ81)*'[2]Показатели Е и О'!BW81</f>
        <v>79.285820665518969</v>
      </c>
      <c r="E49" s="13">
        <v>2</v>
      </c>
      <c r="F49" s="13">
        <f>IF(('[2]Показатели Е и О'!BN81+'[2]Показатели Е и О'!BO81+'[2]Показатели Е и О'!BP81+'[2]Показатели Е и О'!BT81)&gt;0,$G$99,IF('[2]Показатели Е и О'!BX81&lt;1,LOOKUP(D49,$G$98:$H$98,$G$99:$H$99),LOOKUP(D49,$G$98:$I$98,$G$99:$I$99)))</f>
        <v>2</v>
      </c>
    </row>
    <row r="50" spans="1:8" s="51" customFormat="1" x14ac:dyDescent="0.2">
      <c r="A50" s="34">
        <v>48</v>
      </c>
      <c r="B50" s="18" t="s">
        <v>63</v>
      </c>
      <c r="C50" s="15">
        <f>('[1]Показатели Е и О'!$I$4*'[1]Показатели Е и О'!I21+'[1]Показатели Е и О'!$Q$4*'[1]Показатели Е и О'!Q21+'[1]Показатели Е и О'!$Y$4*'[1]Показатели Е и О'!Y21+'[1]Показатели Е и О'!$AH$4*'[1]Показатели Е и О'!AH21+'[1]Показатели Е и О'!$AQ$4*'[1]Показатели Е и О'!AQ21+'[1]Показатели Е и О'!$AZ$4*'[1]Показатели Е и О'!AZ21+'[1]Показатели Е и О'!$BJ$4*'[1]Показатели Е и О'!BJ21)*'[1]Показатели Е и О'!BV21</f>
        <v>79.123003467552252</v>
      </c>
      <c r="D50" s="15">
        <f>('[2]Показатели Е и О'!$I$4*'[2]Показатели Е и О'!I21+'[2]Показатели Е и О'!$Q$4*'[2]Показатели Е и О'!Q21+'[2]Показатели Е и О'!$Y$4*'[2]Показатели Е и О'!Y21+'[2]Показатели Е и О'!$AH$4*'[2]Показатели Е и О'!AH21+'[2]Показатели Е и О'!$AQ$4*'[2]Показатели Е и О'!AQ21+'[2]Показатели Е и О'!$AZ$4*'[2]Показатели Е и О'!AZ21+'[2]Показатели Е и О'!$BJ$4*'[2]Показатели Е и О'!BJ21)*'[2]Показатели Е и О'!BW21</f>
        <v>79.123003467552252</v>
      </c>
      <c r="E50" s="13">
        <v>2</v>
      </c>
      <c r="F50" s="13">
        <f>IF(('[2]Показатели Е и О'!BN21+'[2]Показатели Е и О'!BO21+'[2]Показатели Е и О'!BP21+'[2]Показатели Е и О'!BT21)&gt;0,$G$99,IF('[2]Показатели Е и О'!BX21&lt;1,LOOKUP(D50,$G$98:$H$98,$G$99:$H$99),LOOKUP(D50,$G$98:$I$98,$G$99:$I$99)))</f>
        <v>2</v>
      </c>
      <c r="G50" s="49" t="s">
        <v>90</v>
      </c>
      <c r="H50" s="50">
        <f>AVERAGE(D3:D85)</f>
        <v>77.551022122660072</v>
      </c>
    </row>
    <row r="51" spans="1:8" x14ac:dyDescent="0.2">
      <c r="A51" s="34">
        <v>49</v>
      </c>
      <c r="B51" s="18" t="s">
        <v>12</v>
      </c>
      <c r="C51" s="15">
        <f>('[1]Показатели Е и О'!$I$4*'[1]Показатели Е и О'!I56+'[1]Показатели Е и О'!$Q$4*'[1]Показатели Е и О'!Q56+'[1]Показатели Е и О'!$Y$4*'[1]Показатели Е и О'!Y56+'[1]Показатели Е и О'!$AH$4*'[1]Показатели Е и О'!AH56+'[1]Показатели Е и О'!$AQ$4*'[1]Показатели Е и О'!AQ56+'[1]Показатели Е и О'!$AZ$4*'[1]Показатели Е и О'!AZ56+'[1]Показатели Е и О'!$BJ$4*'[1]Показатели Е и О'!BJ56)*'[1]Показатели Е и О'!BV56</f>
        <v>78.808886603802591</v>
      </c>
      <c r="D51" s="15">
        <f>('[2]Показатели Е и О'!$I$4*'[2]Показатели Е и О'!I56+'[2]Показатели Е и О'!$Q$4*'[2]Показатели Е и О'!Q56+'[2]Показатели Е и О'!$Y$4*'[2]Показатели Е и О'!Y56+'[2]Показатели Е и О'!$AH$4*'[2]Показатели Е и О'!AH56+'[2]Показатели Е и О'!$AQ$4*'[2]Показатели Е и О'!AQ56+'[2]Показатели Е и О'!$AZ$4*'[2]Показатели Е и О'!AZ56+'[2]Показатели Е и О'!$BJ$4*'[2]Показатели Е и О'!BJ56)*'[2]Показатели Е и О'!BW56</f>
        <v>78.808886603802591</v>
      </c>
      <c r="E51" s="13">
        <v>2</v>
      </c>
      <c r="F51" s="13">
        <f>IF(('[2]Показатели Е и О'!BN56+'[2]Показатели Е и О'!BO56+'[2]Показатели Е и О'!BP56+'[2]Показатели Е и О'!BT56)&gt;0,$G$99,IF('[2]Показатели Е и О'!BX56&lt;1,LOOKUP(D51,$G$98:$H$98,$G$99:$H$99),LOOKUP(D51,$G$98:$I$98,$G$99:$I$99)))</f>
        <v>2</v>
      </c>
    </row>
    <row r="52" spans="1:8" x14ac:dyDescent="0.2">
      <c r="A52" s="34">
        <v>50</v>
      </c>
      <c r="B52" s="18" t="s">
        <v>38</v>
      </c>
      <c r="C52" s="15">
        <f>('[1]Показатели Е и О'!$I$4*'[1]Показатели Е и О'!I39+'[1]Показатели Е и О'!$Q$4*'[1]Показатели Е и О'!Q39+'[1]Показатели Е и О'!$Y$4*'[1]Показатели Е и О'!Y39+'[1]Показатели Е и О'!$AH$4*'[1]Показатели Е и О'!AH39+'[1]Показатели Е и О'!$AQ$4*'[1]Показатели Е и О'!AQ39+'[1]Показатели Е и О'!$AZ$4*'[1]Показатели Е и О'!AZ39+'[1]Показатели Е и О'!$BJ$4*'[1]Показатели Е и О'!BJ39)*'[1]Показатели Е и О'!BV39</f>
        <v>78.798195514038028</v>
      </c>
      <c r="D52" s="15">
        <f>('[2]Показатели Е и О'!$I$4*'[2]Показатели Е и О'!I39+'[2]Показатели Е и О'!$Q$4*'[2]Показатели Е и О'!Q39+'[2]Показатели Е и О'!$Y$4*'[2]Показатели Е и О'!Y39+'[2]Показатели Е и О'!$AH$4*'[2]Показатели Е и О'!AH39+'[2]Показатели Е и О'!$AQ$4*'[2]Показатели Е и О'!AQ39+'[2]Показатели Е и О'!$AZ$4*'[2]Показатели Е и О'!AZ39+'[2]Показатели Е и О'!$BJ$4*'[2]Показатели Е и О'!BJ39)*'[2]Показатели Е и О'!BW39</f>
        <v>78.798195514038028</v>
      </c>
      <c r="E52" s="13">
        <v>2</v>
      </c>
      <c r="F52" s="13">
        <f>IF(('[2]Показатели Е и О'!BN39+'[2]Показатели Е и О'!BO39+'[2]Показатели Е и О'!BP39+'[2]Показатели Е и О'!BT39)&gt;0,$G$99,IF('[2]Показатели Е и О'!BX39&lt;1,LOOKUP(D52,$G$98:$H$98,$G$99:$H$99),LOOKUP(D52,$G$98:$I$98,$G$99:$I$99)))</f>
        <v>2</v>
      </c>
    </row>
    <row r="53" spans="1:8" x14ac:dyDescent="0.2">
      <c r="A53" s="34">
        <v>51</v>
      </c>
      <c r="B53" s="18" t="s">
        <v>36</v>
      </c>
      <c r="C53" s="15">
        <f>('[1]Показатели Е и О'!$I$4*'[1]Показатели Е и О'!I26+'[1]Показатели Е и О'!$Q$4*'[1]Показатели Е и О'!Q26+'[1]Показатели Е и О'!$Y$4*'[1]Показатели Е и О'!Y26+'[1]Показатели Е и О'!$AH$4*'[1]Показатели Е и О'!AH26+'[1]Показатели Е и О'!$AQ$4*'[1]Показатели Е и О'!AQ26+'[1]Показатели Е и О'!$AZ$4*'[1]Показатели Е и О'!AZ26+'[1]Показатели Е и О'!$BJ$4*'[1]Показатели Е и О'!BJ26)*'[1]Показатели Е и О'!BV26</f>
        <v>78.792816233645681</v>
      </c>
      <c r="D53" s="15">
        <f>('[2]Показатели Е и О'!$I$4*'[2]Показатели Е и О'!I26+'[2]Показатели Е и О'!$Q$4*'[2]Показатели Е и О'!Q26+'[2]Показатели Е и О'!$Y$4*'[2]Показатели Е и О'!Y26+'[2]Показатели Е и О'!$AH$4*'[2]Показатели Е и О'!AH26+'[2]Показатели Е и О'!$AQ$4*'[2]Показатели Е и О'!AQ26+'[2]Показатели Е и О'!$AZ$4*'[2]Показатели Е и О'!AZ26+'[2]Показатели Е и О'!$BJ$4*'[2]Показатели Е и О'!BJ26)*'[2]Показатели Е и О'!BW26</f>
        <v>74.8531754219634</v>
      </c>
      <c r="E53" s="13">
        <v>2</v>
      </c>
      <c r="F53" s="13">
        <f>IF(('[2]Показатели Е и О'!BN26+'[2]Показатели Е и О'!BO26+'[2]Показатели Е и О'!BP26+'[2]Показатели Е и О'!BT26)&gt;0,$G$99,IF('[2]Показатели Е и О'!BX26&lt;1,LOOKUP(D53,$G$98:$H$98,$G$99:$H$99),LOOKUP(D53,$G$98:$I$98,$G$99:$I$99)))</f>
        <v>2</v>
      </c>
    </row>
    <row r="54" spans="1:8" x14ac:dyDescent="0.2">
      <c r="A54" s="34">
        <v>52</v>
      </c>
      <c r="B54" s="18" t="s">
        <v>152</v>
      </c>
      <c r="C54" s="15">
        <f>('[1]Показатели Е и О'!$I$4*'[1]Показатели Е и О'!I31+'[1]Показатели Е и О'!$Q$4*'[1]Показатели Е и О'!Q31+'[1]Показатели Е и О'!$Y$4*'[1]Показатели Е и О'!Y31+'[1]Показатели Е и О'!$AH$4*'[1]Показатели Е и О'!AH31+'[1]Показатели Е и О'!$AQ$4*'[1]Показатели Е и О'!AQ31+'[1]Показатели Е и О'!$AZ$4*'[1]Показатели Е и О'!AZ31+'[1]Показатели Е и О'!$BJ$4*'[1]Показатели Е и О'!BJ31)*'[1]Показатели Е и О'!BV31</f>
        <v>78.728217577141834</v>
      </c>
      <c r="D54" s="15">
        <f>('[2]Показатели Е и О'!$I$4*'[2]Показатели Е и О'!I31+'[2]Показатели Е и О'!$Q$4*'[2]Показатели Е и О'!Q31+'[2]Показатели Е и О'!$Y$4*'[2]Показатели Е и О'!Y31+'[2]Показатели Е и О'!$AH$4*'[2]Показатели Е и О'!AH31+'[2]Показатели Е и О'!$AQ$4*'[2]Показатели Е и О'!AQ31+'[2]Показатели Е и О'!$AZ$4*'[2]Показатели Е и О'!AZ31+'[2]Показатели Е и О'!$BJ$4*'[2]Показатели Е и О'!BJ31)*'[2]Показатели Е и О'!BW31</f>
        <v>78.728217577141834</v>
      </c>
      <c r="E54" s="13">
        <v>2</v>
      </c>
      <c r="F54" s="13">
        <f>IF(('[2]Показатели Е и О'!BN31+'[2]Показатели Е и О'!BO31+'[2]Показатели Е и О'!BP31+'[2]Показатели Е и О'!BT31)&gt;0,$G$99,IF('[2]Показатели Е и О'!BX31&lt;1,LOOKUP(D54,$G$98:$H$98,$G$99:$H$99),LOOKUP(D54,$G$98:$I$98,$G$99:$I$99)))</f>
        <v>2</v>
      </c>
      <c r="G54" s="49" t="s">
        <v>65</v>
      </c>
      <c r="H54" s="50">
        <f>AVERAGE(D73:D85)</f>
        <v>65.609335372031211</v>
      </c>
    </row>
    <row r="55" spans="1:8" x14ac:dyDescent="0.2">
      <c r="A55" s="34">
        <v>53</v>
      </c>
      <c r="B55" s="18" t="s">
        <v>85</v>
      </c>
      <c r="C55" s="15">
        <f>('[1]Показатели Е и О'!$I$4*'[1]Показатели Е и О'!I91+'[1]Показатели Е и О'!$Q$4*'[1]Показатели Е и О'!Q91+'[1]Показатели Е и О'!$Y$4*'[1]Показатели Е и О'!Y91+'[1]Показатели Е и О'!$AH$4*'[1]Показатели Е и О'!AH91+'[1]Показатели Е и О'!$AQ$4*'[1]Показатели Е и О'!AQ91+'[1]Показатели Е и О'!$AZ$4*'[1]Показатели Е и О'!AZ91+'[1]Показатели Е и О'!$BJ$4*'[1]Показатели Е и О'!BJ91)*'[1]Показатели Е и О'!BV91</f>
        <v>79.124113647179229</v>
      </c>
      <c r="D55" s="15">
        <f>('[2]Показатели Е и О'!$I$4*'[2]Показатели Е и О'!I91+'[2]Показатели Е и О'!$Q$4*'[2]Показатели Е и О'!Q91+'[2]Показатели Е и О'!$Y$4*'[2]Показатели Е и О'!Y91+'[2]Показатели Е и О'!$AH$4*'[2]Показатели Е и О'!AH91+'[2]Показатели Е и О'!$AQ$4*'[2]Показатели Е и О'!AQ91+'[2]Показатели Е и О'!$AZ$4*'[2]Показатели Е и О'!AZ91+'[2]Показатели Е и О'!$BJ$4*'[2]Показатели Е и О'!BJ91)*'[2]Показатели Е и О'!BW91</f>
        <v>75.167907964820259</v>
      </c>
      <c r="E55" s="13">
        <v>2</v>
      </c>
      <c r="F55" s="13">
        <f>IF(('[2]Показатели Е и О'!BN91+'[2]Показатели Е и О'!BO91+'[2]Показатели Е и О'!BP91+'[2]Показатели Е и О'!BT91)&gt;0,$G$99,IF('[2]Показатели Е и О'!BX91&lt;1,LOOKUP(D55,$G$98:$H$98,$G$99:$H$99),LOOKUP(D55,$G$98:$I$98,$G$99:$I$99)))</f>
        <v>2</v>
      </c>
    </row>
    <row r="56" spans="1:8" x14ac:dyDescent="0.2">
      <c r="A56" s="34">
        <v>54</v>
      </c>
      <c r="B56" s="18" t="s">
        <v>47</v>
      </c>
      <c r="C56" s="15">
        <f>('[1]Показатели Е и О'!$I$4*'[1]Показатели Е и О'!I16+'[1]Показатели Е и О'!$Q$4*'[1]Показатели Е и О'!Q16+'[1]Показатели Е и О'!$Y$4*'[1]Показатели Е и О'!Y16+'[1]Показатели Е и О'!$AH$4*'[1]Показатели Е и О'!AH16+'[1]Показатели Е и О'!$AQ$4*'[1]Показатели Е и О'!AQ16+'[1]Показатели Е и О'!$AZ$4*'[1]Показатели Е и О'!AZ16+'[1]Показатели Е и О'!$BJ$4*'[1]Показатели Е и О'!BJ16)*'[1]Показатели Е и О'!BV16</f>
        <v>78.472217415116205</v>
      </c>
      <c r="D56" s="15">
        <f>('[2]Показатели Е и О'!$I$4*'[2]Показатели Е и О'!I16+'[2]Показатели Е и О'!$Q$4*'[2]Показатели Е и О'!Q16+'[2]Показатели Е и О'!$Y$4*'[2]Показатели Е и О'!Y16+'[2]Показатели Е и О'!$AH$4*'[2]Показатели Е и О'!AH16+'[2]Показатели Е и О'!$AQ$4*'[2]Показатели Е и О'!AQ16+'[2]Показатели Е и О'!$AZ$4*'[2]Показатели Е и О'!AZ16+'[2]Показатели Е и О'!$BJ$4*'[2]Показатели Е и О'!BJ16)*'[2]Показатели Е и О'!BW16</f>
        <v>78.472217415116205</v>
      </c>
      <c r="E56" s="13">
        <v>2</v>
      </c>
      <c r="F56" s="13">
        <f>IF(('[2]Показатели Е и О'!BN16+'[2]Показатели Е и О'!BO16+'[2]Показатели Е и О'!BP16+'[2]Показатели Е и О'!BT16)&gt;0,$G$99,IF('[2]Показатели Е и О'!BX16&lt;1,LOOKUP(D56,$G$98:$H$98,$G$99:$H$99),LOOKUP(D56,$G$98:$I$98,$G$99:$I$99)))</f>
        <v>2</v>
      </c>
    </row>
    <row r="57" spans="1:8" x14ac:dyDescent="0.2">
      <c r="A57" s="34">
        <v>55</v>
      </c>
      <c r="B57" s="18" t="s">
        <v>146</v>
      </c>
      <c r="C57" s="15">
        <f>('[1]Показатели Е и О'!$I$4*'[1]Показатели Е и О'!I7+'[1]Показатели Е и О'!$Q$4*'[1]Показатели Е и О'!Q7+'[1]Показатели Е и О'!$Y$4*'[1]Показатели Е и О'!Y7+'[1]Показатели Е и О'!$AH$4*'[1]Показатели Е и О'!AH7+'[1]Показатели Е и О'!$AQ$4*'[1]Показатели Е и О'!AQ7+'[1]Показатели Е и О'!$AZ$4*'[1]Показатели Е и О'!AZ7+'[1]Показатели Е и О'!$BJ$4*'[1]Показатели Е и О'!BJ7)*'[1]Показатели Е и О'!BV7</f>
        <v>78.467152733388673</v>
      </c>
      <c r="D57" s="15">
        <f>('[2]Показатели Е и О'!$I$4*'[2]Показатели Е и О'!I7+'[2]Показатели Е и О'!$Q$4*'[2]Показатели Е и О'!Q7+'[2]Показатели Е и О'!$Y$4*'[2]Показатели Е и О'!Y7+'[2]Показатели Е и О'!$AH$4*'[2]Показатели Е и О'!AH7+'[2]Показатели Е и О'!$AQ$4*'[2]Показатели Е и О'!AQ7+'[2]Показатели Е и О'!$AZ$4*'[2]Показатели Е и О'!AZ7+'[2]Показатели Е и О'!$BJ$4*'[2]Показатели Е и О'!BJ7)*'[2]Показатели Е и О'!BW7</f>
        <v>78.467152733388673</v>
      </c>
      <c r="E57" s="13">
        <v>2</v>
      </c>
      <c r="F57" s="13">
        <f>IF(('[2]Показатели Е и О'!BN7+'[2]Показатели Е и О'!BO7+'[2]Показатели Е и О'!BP7+'[2]Показатели Е и О'!BT7)&gt;0,$G$99,IF('[2]Показатели Е и О'!BX7&lt;1,LOOKUP(D57,$G$98:$H$98,$G$99:$H$99),LOOKUP(D57,$G$98:$I$98,$G$99:$I$99)))</f>
        <v>2</v>
      </c>
    </row>
    <row r="58" spans="1:8" x14ac:dyDescent="0.2">
      <c r="A58" s="34">
        <v>56</v>
      </c>
      <c r="B58" s="54" t="s">
        <v>69</v>
      </c>
      <c r="C58" s="15">
        <f>('[1]Показатели Е и О'!$I$4*'[1]Показатели Е и О'!I70+'[1]Показатели Е и О'!$Q$4*'[1]Показатели Е и О'!Q70+'[1]Показатели Е и О'!$Y$4*'[1]Показатели Е и О'!Y70+'[1]Показатели Е и О'!$AH$4*'[1]Показатели Е и О'!AH70+'[1]Показатели Е и О'!$AQ$4*'[1]Показатели Е и О'!AQ70+'[1]Показатели Е и О'!$AZ$4*'[1]Показатели Е и О'!AZ70+'[1]Показатели Е и О'!$BJ$4*'[1]Показатели Е и О'!BJ70)*'[1]Показатели Е и О'!BV70</f>
        <v>78.435633969991144</v>
      </c>
      <c r="D58" s="15">
        <f>('[2]Показатели Е и О'!$I$4*'[2]Показатели Е и О'!I70+'[2]Показатели Е и О'!$Q$4*'[2]Показатели Е и О'!Q70+'[2]Показатели Е и О'!$Y$4*'[2]Показатели Е и О'!Y70+'[2]Показатели Е и О'!$AH$4*'[2]Показатели Е и О'!AH70+'[2]Показатели Е и О'!$AQ$4*'[2]Показатели Е и О'!AQ70+'[2]Показатели Е и О'!$AZ$4*'[2]Показатели Е и О'!AZ70+'[2]Показатели Е и О'!$BJ$4*'[2]Показатели Е и О'!BJ70)*'[2]Показатели Е и О'!BW70</f>
        <v>78.435633969991144</v>
      </c>
      <c r="E58" s="13">
        <v>2</v>
      </c>
      <c r="F58" s="13">
        <f>IF(('[2]Показатели Е и О'!BN70+'[2]Показатели Е и О'!BO70+'[2]Показатели Е и О'!BP70+'[2]Показатели Е и О'!BT70)&gt;0,$G$99,IF('[2]Показатели Е и О'!BX70&lt;1,LOOKUP(D58,$G$98:$H$98,$G$99:$H$99),LOOKUP(D58,$G$98:$I$98,$G$99:$I$99)))</f>
        <v>2</v>
      </c>
    </row>
    <row r="59" spans="1:8" x14ac:dyDescent="0.2">
      <c r="A59" s="34">
        <v>57</v>
      </c>
      <c r="B59" s="18" t="s">
        <v>22</v>
      </c>
      <c r="C59" s="15">
        <f>('[1]Показатели Е и О'!$I$4*'[1]Показатели Е и О'!I24+'[1]Показатели Е и О'!$Q$4*'[1]Показатели Е и О'!Q24+'[1]Показатели Е и О'!$Y$4*'[1]Показатели Е и О'!Y24+'[1]Показатели Е и О'!$AH$4*'[1]Показатели Е и О'!AH24+'[1]Показатели Е и О'!$AQ$4*'[1]Показатели Е и О'!AQ24+'[1]Показатели Е и О'!$AZ$4*'[1]Показатели Е и О'!AZ24+'[1]Показатели Е и О'!$BJ$4*'[1]Показатели Е и О'!BJ24)*'[1]Показатели Е и О'!BV24</f>
        <v>78.229632459983506</v>
      </c>
      <c r="D59" s="15">
        <f>('[2]Показатели Е и О'!$I$4*'[2]Показатели Е и О'!I24+'[2]Показатели Е и О'!$Q$4*'[2]Показатели Е и О'!Q24+'[2]Показатели Е и О'!$Y$4*'[2]Показатели Е и О'!Y24+'[2]Показатели Е и О'!$AH$4*'[2]Показатели Е и О'!AH24+'[2]Показатели Е и О'!$AQ$4*'[2]Показатели Е и О'!AQ24+'[2]Показатели Е и О'!$AZ$4*'[2]Показатели Е и О'!AZ24+'[2]Показатели Е и О'!$BJ$4*'[2]Показатели Е и О'!BJ24)*'[2]Показатели Е и О'!BW24</f>
        <v>78.229632459983506</v>
      </c>
      <c r="E59" s="13">
        <v>2</v>
      </c>
      <c r="F59" s="13">
        <f>IF(('[2]Показатели Е и О'!BN24+'[2]Показатели Е и О'!BO24+'[2]Показатели Е и О'!BP24+'[2]Показатели Е и О'!BT24)&gt;0,$G$99,IF('[2]Показатели Е и О'!BX24&lt;1,LOOKUP(D59,$G$98:$H$98,$G$99:$H$99),LOOKUP(D59,$G$98:$I$98,$G$99:$I$99)))</f>
        <v>2</v>
      </c>
    </row>
    <row r="60" spans="1:8" x14ac:dyDescent="0.2">
      <c r="A60" s="34">
        <v>58</v>
      </c>
      <c r="B60" s="18" t="s">
        <v>103</v>
      </c>
      <c r="C60" s="15">
        <f>('[1]Показатели Е и О'!$I$4*'[1]Показатели Е и О'!I90+'[1]Показатели Е и О'!$Q$4*'[1]Показатели Е и О'!Q90+'[1]Показатели Е и О'!$Y$4*'[1]Показатели Е и О'!Y90+'[1]Показатели Е и О'!$AH$4*'[1]Показатели Е и О'!AH90+'[1]Показатели Е и О'!$AQ$4*'[1]Показатели Е и О'!AQ90+'[1]Показатели Е и О'!$AZ$4*'[1]Показатели Е и О'!AZ90+'[1]Показатели Е и О'!$BJ$4*'[1]Показатели Е и О'!BJ90)*'[1]Показатели Е и О'!BV90</f>
        <v>77.780043036661638</v>
      </c>
      <c r="D60" s="15">
        <f>('[2]Показатели Е и О'!$I$4*'[2]Показатели Е и О'!I90+'[2]Показатели Е и О'!$Q$4*'[2]Показатели Е и О'!Q90+'[2]Показатели Е и О'!$Y$4*'[2]Показатели Е и О'!Y90+'[2]Показатели Е и О'!$AH$4*'[2]Показатели Е и О'!AH90+'[2]Показатели Е и О'!$AQ$4*'[2]Показатели Е и О'!AQ90+'[2]Показатели Е и О'!$AZ$4*'[2]Показатели Е и О'!AZ90+'[2]Показатели Е и О'!$BJ$4*'[2]Показатели Е и О'!BJ90)*'[2]Показатели Е и О'!BW90</f>
        <v>77.780043036661638</v>
      </c>
      <c r="E60" s="13">
        <v>2</v>
      </c>
      <c r="F60" s="13">
        <f>IF(('[2]Показатели Е и О'!BN90+'[2]Показатели Е и О'!BO90+'[2]Показатели Е и О'!BP90+'[2]Показатели Е и О'!BT90)&gt;0,$G$99,IF('[2]Показатели Е и О'!BX90&lt;1,LOOKUP(D60,$G$98:$H$98,$G$99:$H$99),LOOKUP(D60,$G$98:$I$98,$G$99:$I$99)))</f>
        <v>2</v>
      </c>
    </row>
    <row r="61" spans="1:8" x14ac:dyDescent="0.2">
      <c r="A61" s="34">
        <v>59</v>
      </c>
      <c r="B61" s="18" t="s">
        <v>68</v>
      </c>
      <c r="C61" s="15">
        <f>('[1]Показатели Е и О'!$I$4*'[1]Показатели Е и О'!I94+'[1]Показатели Е и О'!$Q$4*'[1]Показатели Е и О'!Q94+'[1]Показатели Е и О'!$Y$4*'[1]Показатели Е и О'!Y94+'[1]Показатели Е и О'!$AH$4*'[1]Показатели Е и О'!AH94+'[1]Показатели Е и О'!$AQ$4*'[1]Показатели Е и О'!AQ94+'[1]Показатели Е и О'!$AZ$4*'[1]Показатели Е и О'!AZ94+'[1]Показатели Е и О'!$BJ$4*'[1]Показатели Е и О'!BJ94)*'[1]Показатели Е и О'!BV94</f>
        <v>77.687633075932354</v>
      </c>
      <c r="D61" s="15">
        <f>('[2]Показатели Е и О'!$I$4*'[2]Показатели Е и О'!I94+'[2]Показатели Е и О'!$Q$4*'[2]Показатели Е и О'!Q94+'[2]Показатели Е и О'!$Y$4*'[2]Показатели Е и О'!Y94+'[2]Показатели Е и О'!$AH$4*'[2]Показатели Е и О'!AH94+'[2]Показатели Е и О'!$AQ$4*'[2]Показатели Е и О'!AQ94+'[2]Показатели Е и О'!$AZ$4*'[2]Показатели Е и О'!AZ94+'[2]Показатели Е и О'!$BJ$4*'[2]Показатели Е и О'!BJ94)*'[2]Показатели Е и О'!BW94</f>
        <v>77.687633075932354</v>
      </c>
      <c r="E61" s="13">
        <v>2</v>
      </c>
      <c r="F61" s="13">
        <f>IF(('[2]Показатели Е и О'!BN94+'[2]Показатели Е и О'!BO94+'[2]Показатели Е и О'!BP94+'[2]Показатели Е и О'!BT94)&gt;0,$G$99,IF('[2]Показатели Е и О'!BX94&lt;1,LOOKUP(D61,$G$98:$H$98,$G$99:$H$99),LOOKUP(D61,$G$98:$I$98,$G$99:$I$99)))</f>
        <v>2</v>
      </c>
    </row>
    <row r="62" spans="1:8" x14ac:dyDescent="0.2">
      <c r="A62" s="34">
        <v>60</v>
      </c>
      <c r="B62" s="18" t="s">
        <v>86</v>
      </c>
      <c r="C62" s="15">
        <f>('[1]Показатели Е и О'!$I$4*'[1]Показатели Е и О'!I65+'[1]Показатели Е и О'!$Q$4*'[1]Показатели Е и О'!Q65+'[1]Показатели Е и О'!$Y$4*'[1]Показатели Е и О'!Y65+'[1]Показатели Е и О'!$AH$4*'[1]Показатели Е и О'!AH65+'[1]Показатели Е и О'!$AQ$4*'[1]Показатели Е и О'!AQ65+'[1]Показатели Е и О'!$AZ$4*'[1]Показатели Е и О'!AZ65+'[1]Показатели Е и О'!$BJ$4*'[1]Показатели Е и О'!BJ65)*'[1]Показатели Е и О'!BV65</f>
        <v>77.323964227659857</v>
      </c>
      <c r="D62" s="15">
        <f>('[2]Показатели Е и О'!$I$4*'[2]Показатели Е и О'!I65+'[2]Показатели Е и О'!$Q$4*'[2]Показатели Е и О'!Q65+'[2]Показатели Е и О'!$Y$4*'[2]Показатели Е и О'!Y65+'[2]Показатели Е и О'!$AH$4*'[2]Показатели Е и О'!AH65+'[2]Показатели Е и О'!$AQ$4*'[2]Показатели Е и О'!AQ65+'[2]Показатели Е и О'!$AZ$4*'[2]Показатели Е и О'!AZ65+'[2]Показатели Е и О'!$BJ$4*'[2]Показатели Е и О'!BJ65)*'[2]Показатели Е и О'!BW65</f>
        <v>77.323964227659857</v>
      </c>
      <c r="E62" s="13">
        <v>2</v>
      </c>
      <c r="F62" s="13">
        <f>IF(('[2]Показатели Е и О'!BN65+'[2]Показатели Е и О'!BO65+'[2]Показатели Е и О'!BP65+'[2]Показатели Е и О'!BT65)&gt;0,$G$99,IF('[2]Показатели Е и О'!BX65&lt;1,LOOKUP(D62,$G$98:$H$98,$G$99:$H$99),LOOKUP(D62,$G$98:$I$98,$G$99:$I$99)))</f>
        <v>2</v>
      </c>
      <c r="G62" s="49" t="s">
        <v>125</v>
      </c>
      <c r="H62" s="50">
        <f>H54/H65</f>
        <v>0.78346564705789123</v>
      </c>
    </row>
    <row r="63" spans="1:8" x14ac:dyDescent="0.2">
      <c r="A63" s="34">
        <v>61</v>
      </c>
      <c r="B63" s="18" t="s">
        <v>133</v>
      </c>
      <c r="C63" s="15">
        <f>('[1]Показатели Е и О'!$I$4*'[1]Показатели Е и О'!I36+'[1]Показатели Е и О'!$Q$4*'[1]Показатели Е и О'!Q36+'[1]Показатели Е и О'!$Y$4*'[1]Показатели Е и О'!Y36+'[1]Показатели Е и О'!$AH$4*'[1]Показатели Е и О'!AH36+'[1]Показатели Е и О'!$AQ$4*'[1]Показатели Е и О'!AQ36+'[1]Показатели Е и О'!$AZ$4*'[1]Показатели Е и О'!AZ36+'[1]Показатели Е и О'!$BJ$4*'[1]Показатели Е и О'!BJ36)*'[1]Показатели Е и О'!BV36</f>
        <v>76.398685974783888</v>
      </c>
      <c r="D63" s="15">
        <f>('[2]Показатели Е и О'!$I$4*'[2]Показатели Е и О'!I36+'[2]Показатели Е и О'!$Q$4*'[2]Показатели Е и О'!Q36+'[2]Показатели Е и О'!$Y$4*'[2]Показатели Е и О'!Y36+'[2]Показатели Е и О'!$AH$4*'[2]Показатели Е и О'!AH36+'[2]Показатели Е и О'!$AQ$4*'[2]Показатели Е и О'!AQ36+'[2]Показатели Е и О'!$AZ$4*'[2]Показатели Е и О'!AZ36+'[2]Показатели Е и О'!$BJ$4*'[2]Показатели Е и О'!BJ36)*'[2]Показатели Е и О'!BW36</f>
        <v>76.398685974783888</v>
      </c>
      <c r="E63" s="13">
        <v>2</v>
      </c>
      <c r="F63" s="13">
        <f>IF(('[2]Показатели Е и О'!BN36+'[2]Показатели Е и О'!BO36+'[2]Показатели Е и О'!BP36+'[2]Показатели Е и О'!BT36)&gt;0,$G$99,IF('[2]Показатели Е и О'!BX36&lt;1,LOOKUP(D63,$G$98:$H$98,$G$99:$H$99),LOOKUP(D63,$G$98:$I$98,$G$99:$I$99)))</f>
        <v>2</v>
      </c>
    </row>
    <row r="64" spans="1:8" x14ac:dyDescent="0.2">
      <c r="A64" s="34">
        <v>62</v>
      </c>
      <c r="B64" s="54" t="s">
        <v>105</v>
      </c>
      <c r="C64" s="15">
        <f>('[1]Показатели Е и О'!$I$4*'[1]Показатели Е и О'!I89+'[1]Показатели Е и О'!$Q$4*'[1]Показатели Е и О'!Q89+'[1]Показатели Е и О'!$Y$4*'[1]Показатели Е и О'!Y89+'[1]Показатели Е и О'!$AH$4*'[1]Показатели Е и О'!AH89+'[1]Показатели Е и О'!$AQ$4*'[1]Показатели Е и О'!AQ89+'[1]Показатели Е и О'!$AZ$4*'[1]Показатели Е и О'!AZ89+'[1]Показатели Е и О'!$BJ$4*'[1]Показатели Е и О'!BJ89)*'[1]Показатели Е и О'!BV89</f>
        <v>76.368079527172284</v>
      </c>
      <c r="D64" s="15">
        <f>('[2]Показатели Е и О'!$I$4*'[2]Показатели Е и О'!I89+'[2]Показатели Е и О'!$Q$4*'[2]Показатели Е и О'!Q89+'[2]Показатели Е и О'!$Y$4*'[2]Показатели Е и О'!Y89+'[2]Показатели Е и О'!$AH$4*'[2]Показатели Е и О'!AH89+'[2]Показатели Е и О'!$AQ$4*'[2]Показатели Е и О'!AQ89+'[2]Показатели Е и О'!$AZ$4*'[2]Показатели Е и О'!AZ89+'[2]Показатели Е и О'!$BJ$4*'[2]Показатели Е и О'!BJ89)*'[2]Показатели Е и О'!BW89</f>
        <v>76.368079527172284</v>
      </c>
      <c r="E64" s="13">
        <v>2</v>
      </c>
      <c r="F64" s="13">
        <f>IF(('[2]Показатели Е и О'!BN89+'[2]Показатели Е и О'!BO89+'[2]Показатели Е и О'!BP89+'[2]Показатели Е и О'!BT89)&gt;0,$G$99,IF('[2]Показатели Е и О'!BX89&lt;1,LOOKUP(D64,$G$98:$H$98,$G$99:$H$99),LOOKUP(D64,$G$98:$I$98,$G$99:$I$99)))</f>
        <v>2</v>
      </c>
    </row>
    <row r="65" spans="1:8" x14ac:dyDescent="0.2">
      <c r="A65" s="34">
        <v>63</v>
      </c>
      <c r="B65" s="18" t="s">
        <v>72</v>
      </c>
      <c r="C65" s="15">
        <f>('[1]Показатели Е и О'!$I$4*'[1]Показатели Е и О'!I92+'[1]Показатели Е и О'!$Q$4*'[1]Показатели Е и О'!Q92+'[1]Показатели Е и О'!$Y$4*'[1]Показатели Е и О'!Y92+'[1]Показатели Е и О'!$AH$4*'[1]Показатели Е и О'!AH92+'[1]Показатели Е и О'!$AQ$4*'[1]Показатели Е и О'!AQ92+'[1]Показатели Е и О'!$AZ$4*'[1]Показатели Е и О'!AZ92+'[1]Показатели Е и О'!$BJ$4*'[1]Показатели Е и О'!BJ92)*'[1]Показатели Е и О'!BV92</f>
        <v>76.113505577768805</v>
      </c>
      <c r="D65" s="15">
        <f>('[2]Показатели Е и О'!$I$4*'[2]Показатели Е и О'!I92+'[2]Показатели Е и О'!$Q$4*'[2]Показатели Е и О'!Q92+'[2]Показатели Е и О'!$Y$4*'[2]Показатели Е и О'!Y92+'[2]Показатели Е и О'!$AH$4*'[2]Показатели Е и О'!AH92+'[2]Показатели Е и О'!$AQ$4*'[2]Показатели Е и О'!AQ92+'[2]Показатели Е и О'!$AZ$4*'[2]Показатели Е и О'!AZ92+'[2]Показатели Е и О'!$BJ$4*'[2]Показатели Е и О'!BJ92)*'[2]Показатели Е и О'!BW92</f>
        <v>72.307830298880361</v>
      </c>
      <c r="E65" s="13">
        <v>2</v>
      </c>
      <c r="F65" s="13">
        <f>IF(('[2]Показатели Е и О'!BN92+'[2]Показатели Е и О'!BO92+'[2]Показатели Е и О'!BP92+'[2]Показатели Е и О'!BT92)&gt;0,$G$99,IF('[2]Показатели Е и О'!BX92&lt;1,LOOKUP(D65,$G$98:$H$98,$G$99:$H$99),LOOKUP(D65,$G$98:$I$98,$G$99:$I$99)))</f>
        <v>2</v>
      </c>
      <c r="G65" s="49" t="s">
        <v>89</v>
      </c>
      <c r="H65" s="50">
        <f>AVERAGE(D3:D26)</f>
        <v>83.742453314207992</v>
      </c>
    </row>
    <row r="66" spans="1:8" x14ac:dyDescent="0.2">
      <c r="A66" s="34">
        <v>64</v>
      </c>
      <c r="B66" s="18" t="s">
        <v>55</v>
      </c>
      <c r="C66" s="15">
        <f>('[1]Показатели Е и О'!$I$4*'[1]Показатели Е и О'!I12+'[1]Показатели Е и О'!$Q$4*'[1]Показатели Е и О'!Q12+'[1]Показатели Е и О'!$Y$4*'[1]Показатели Е и О'!Y12+'[1]Показатели Е и О'!$AH$4*'[1]Показатели Е и О'!AH12+'[1]Показатели Е и О'!$AQ$4*'[1]Показатели Е и О'!AQ12+'[1]Показатели Е и О'!$AZ$4*'[1]Показатели Е и О'!AZ12+'[1]Показатели Е и О'!$BJ$4*'[1]Показатели Е и О'!BJ12)*'[1]Показатели Е и О'!BV12</f>
        <v>75.916474557959859</v>
      </c>
      <c r="D66" s="15">
        <f>('[2]Показатели Е и О'!$I$4*'[2]Показатели Е и О'!I12+'[2]Показатели Е и О'!$Q$4*'[2]Показатели Е и О'!Q12+'[2]Показатели Е и О'!$Y$4*'[2]Показатели Е и О'!Y12+'[2]Показатели Е и О'!$AH$4*'[2]Показатели Е и О'!AH12+'[2]Показатели Е и О'!$AQ$4*'[2]Показатели Е и О'!AQ12+'[2]Показатели Е и О'!$AZ$4*'[2]Показатели Е и О'!AZ12+'[2]Показатели Е и О'!$BJ$4*'[2]Показатели Е и О'!BJ12)*'[2]Показатели Е и О'!BW12</f>
        <v>75.916474557959859</v>
      </c>
      <c r="E66" s="13">
        <v>2</v>
      </c>
      <c r="F66" s="13">
        <f>IF(('[2]Показатели Е и О'!BN12+'[2]Показатели Е и О'!BO12+'[2]Показатели Е и О'!BP12+'[2]Показатели Е и О'!BT12)&gt;0,$G$99,IF('[2]Показатели Е и О'!BX12&lt;1,LOOKUP(D66,$G$98:$H$98,$G$99:$H$99),LOOKUP(D66,$G$98:$I$98,$G$99:$I$99)))</f>
        <v>2</v>
      </c>
    </row>
    <row r="67" spans="1:8" x14ac:dyDescent="0.2">
      <c r="A67" s="34">
        <v>65</v>
      </c>
      <c r="B67" s="18" t="s">
        <v>142</v>
      </c>
      <c r="C67" s="15">
        <f>('[1]Показатели Е и О'!$I$4*'[1]Показатели Е и О'!I42+'[1]Показатели Е и О'!$Q$4*'[1]Показатели Е и О'!Q42+'[1]Показатели Е и О'!$Y$4*'[1]Показатели Е и О'!Y42+'[1]Показатели Е и О'!$AH$4*'[1]Показатели Е и О'!AH42+'[1]Показатели Е и О'!$AQ$4*'[1]Показатели Е и О'!AQ42+'[1]Показатели Е и О'!$AZ$4*'[1]Показатели Е и О'!AZ42+'[1]Показатели Е и О'!$BJ$4*'[1]Показатели Е и О'!BJ42)*'[1]Показатели Е и О'!BV42</f>
        <v>74.956861300626727</v>
      </c>
      <c r="D67" s="15">
        <f>('[2]Показатели Е и О'!$I$4*'[2]Показатели Е и О'!I42+'[2]Показатели Е и О'!$Q$4*'[2]Показатели Е и О'!Q42+'[2]Показатели Е и О'!$Y$4*'[2]Показатели Е и О'!Y42+'[2]Показатели Е и О'!$AH$4*'[2]Показатели Е и О'!AH42+'[2]Показатели Е и О'!$AQ$4*'[2]Показатели Е и О'!AQ42+'[2]Показатели Е и О'!$AZ$4*'[2]Показатели Е и О'!AZ42+'[2]Показатели Е и О'!$BJ$4*'[2]Показатели Е и О'!BJ42)*'[2]Показатели Е и О'!BW42</f>
        <v>74.956861300626727</v>
      </c>
      <c r="E67" s="13">
        <v>2</v>
      </c>
      <c r="F67" s="13">
        <f>IF(('[2]Показатели Е и О'!BN42+'[2]Показатели Е и О'!BO42+'[2]Показатели Е и О'!BP42+'[2]Показатели Е и О'!BT42)&gt;0,$G$99,IF('[2]Показатели Е и О'!BX42&lt;1,LOOKUP(D67,$G$98:$H$98,$G$99:$H$99),LOOKUP(D67,$G$98:$I$98,$G$99:$I$99)))</f>
        <v>2</v>
      </c>
    </row>
    <row r="68" spans="1:8" x14ac:dyDescent="0.2">
      <c r="A68" s="34">
        <v>66</v>
      </c>
      <c r="B68" s="18" t="s">
        <v>151</v>
      </c>
      <c r="C68" s="15">
        <f>('[1]Показатели Е и О'!$I$4*'[1]Показатели Е и О'!I50+'[1]Показатели Е и О'!$Q$4*'[1]Показатели Е и О'!Q50+'[1]Показатели Е и О'!$Y$4*'[1]Показатели Е и О'!Y50+'[1]Показатели Е и О'!$AH$4*'[1]Показатели Е и О'!AH50+'[1]Показатели Е и О'!$AQ$4*'[1]Показатели Е и О'!AQ50+'[1]Показатели Е и О'!$AZ$4*'[1]Показатели Е и О'!AZ50+'[1]Показатели Е и О'!$BJ$4*'[1]Показатели Е и О'!BJ50)*'[1]Показатели Е и О'!BV50</f>
        <v>74.337585086760086</v>
      </c>
      <c r="D68" s="15">
        <f>('[2]Показатели Е и О'!$I$4*'[2]Показатели Е и О'!I50+'[2]Показатели Е и О'!$Q$4*'[2]Показатели Е и О'!Q50+'[2]Показатели Е и О'!$Y$4*'[2]Показатели Е и О'!Y50+'[2]Показатели Е и О'!$AH$4*'[2]Показатели Е и О'!AH50+'[2]Показатели Е и О'!$AQ$4*'[2]Показатели Е и О'!AQ50+'[2]Показатели Е и О'!$AZ$4*'[2]Показатели Е и О'!AZ50+'[2]Показатели Е и О'!$BJ$4*'[2]Показатели Е и О'!BJ50)*'[2]Показатели Е и О'!BW50</f>
        <v>74.337585086760086</v>
      </c>
      <c r="E68" s="13">
        <v>2</v>
      </c>
      <c r="F68" s="13">
        <f>IF(('[2]Показатели Е и О'!BN50+'[2]Показатели Е и О'!BO50+'[2]Показатели Е и О'!BP50+'[2]Показатели Е и О'!BT50)&gt;0,$G$99,IF('[2]Показатели Е и О'!BX50&lt;1,LOOKUP(D68,$G$98:$H$98,$G$99:$H$99),LOOKUP(D68,$G$98:$I$98,$G$99:$I$99)))</f>
        <v>2</v>
      </c>
    </row>
    <row r="69" spans="1:8" x14ac:dyDescent="0.2">
      <c r="A69" s="34">
        <v>67</v>
      </c>
      <c r="B69" s="18" t="s">
        <v>112</v>
      </c>
      <c r="C69" s="15">
        <f>('[1]Показатели Е и О'!$I$4*'[1]Показатели Е и О'!I77+'[1]Показатели Е и О'!$Q$4*'[1]Показатели Е и О'!Q77+'[1]Показатели Е и О'!$Y$4*'[1]Показатели Е и О'!Y77+'[1]Показатели Е и О'!$AH$4*'[1]Показатели Е и О'!AH77+'[1]Показатели Е и О'!$AQ$4*'[1]Показатели Е и О'!AQ77+'[1]Показатели Е и О'!$AZ$4*'[1]Показатели Е и О'!AZ77+'[1]Показатели Е и О'!$BJ$4*'[1]Показатели Е и О'!BJ77)*'[1]Показатели Е и О'!BV77</f>
        <v>72.859453158216638</v>
      </c>
      <c r="D69" s="15">
        <f>('[2]Показатели Е и О'!$I$4*'[2]Показатели Е и О'!I77+'[2]Показатели Е и О'!$Q$4*'[2]Показатели Е и О'!Q77+'[2]Показатели Е и О'!$Y$4*'[2]Показатели Е и О'!Y77+'[2]Показатели Е и О'!$AH$4*'[2]Показатели Е и О'!AH77+'[2]Показатели Е и О'!$AQ$4*'[2]Показатели Е и О'!AQ77+'[2]Показатели Е и О'!$AZ$4*'[2]Показатели Е и О'!AZ77+'[2]Показатели Е и О'!$BJ$4*'[2]Показатели Е и О'!BJ77)*'[2]Показатели Е и О'!BW77</f>
        <v>72.859453158216638</v>
      </c>
      <c r="E69" s="13">
        <v>2</v>
      </c>
      <c r="F69" s="13">
        <f>IF(('[2]Показатели Е и О'!BN77+'[2]Показатели Е и О'!BO77+'[2]Показатели Е и О'!BP77+'[2]Показатели Е и О'!BT77)&gt;0,$G$99,IF('[2]Показатели Е и О'!BX77&lt;1,LOOKUP(D69,$G$98:$H$98,$G$99:$H$99),LOOKUP(D69,$G$98:$I$98,$G$99:$I$99)))</f>
        <v>2</v>
      </c>
    </row>
    <row r="70" spans="1:8" x14ac:dyDescent="0.2">
      <c r="A70" s="34">
        <v>68</v>
      </c>
      <c r="B70" s="54" t="s">
        <v>52</v>
      </c>
      <c r="C70" s="15">
        <f>('[1]Показатели Е и О'!$I$4*'[1]Показатели Е и О'!I34+'[1]Показатели Е и О'!$Q$4*'[1]Показатели Е и О'!Q34+'[1]Показатели Е и О'!$Y$4*'[1]Показатели Е и О'!Y34+'[1]Показатели Е и О'!$AH$4*'[1]Показатели Е и О'!AH34+'[1]Показатели Е и О'!$AQ$4*'[1]Показатели Е и О'!AQ34+'[1]Показатели Е и О'!$AZ$4*'[1]Показатели Е и О'!AZ34+'[1]Показатели Е и О'!$BJ$4*'[1]Показатели Е и О'!BJ34)*'[1]Показатели Е и О'!BV34</f>
        <v>72.586328969541768</v>
      </c>
      <c r="D70" s="15">
        <f>('[2]Показатели Е и О'!$I$4*'[2]Показатели Е и О'!I34+'[2]Показатели Е и О'!$Q$4*'[2]Показатели Е и О'!Q34+'[2]Показатели Е и О'!$Y$4*'[2]Показатели Е и О'!Y34+'[2]Показатели Е и О'!$AH$4*'[2]Показатели Е и О'!AH34+'[2]Показатели Е и О'!$AQ$4*'[2]Показатели Е и О'!AQ34+'[2]Показатели Е и О'!$AZ$4*'[2]Показатели Е и О'!AZ34+'[2]Показатели Е и О'!$BJ$4*'[2]Показатели Е и О'!BJ34)*'[2]Показатели Е и О'!BW34</f>
        <v>68.765995865881678</v>
      </c>
      <c r="E70" s="13">
        <v>2</v>
      </c>
      <c r="F70" s="13">
        <f>IF(('[2]Показатели Е и О'!BN34+'[2]Показатели Е и О'!BO34+'[2]Показатели Е и О'!BP34+'[2]Показатели Е и О'!BT34)&gt;0,$G$99,IF('[2]Показатели Е и О'!BX34&lt;1,LOOKUP(D70,$G$98:$H$98,$G$99:$H$99),LOOKUP(D70,$G$98:$I$98,$G$99:$I$99)))</f>
        <v>3</v>
      </c>
    </row>
    <row r="71" spans="1:8" x14ac:dyDescent="0.2">
      <c r="A71" s="34">
        <v>69</v>
      </c>
      <c r="B71" s="18" t="s">
        <v>50</v>
      </c>
      <c r="C71" s="15">
        <f>('[1]Показатели Е и О'!$I$4*'[1]Показатели Е и О'!I17+'[1]Показатели Е и О'!$Q$4*'[1]Показатели Е и О'!Q17+'[1]Показатели Е и О'!$Y$4*'[1]Показатели Е и О'!Y17+'[1]Показатели Е и О'!$AH$4*'[1]Показатели Е и О'!AH17+'[1]Показатели Е и О'!$AQ$4*'[1]Показатели Е и О'!AQ17+'[1]Показатели Е и О'!$AZ$4*'[1]Показатели Е и О'!AZ17+'[1]Показатели Е и О'!$BJ$4*'[1]Показатели Е и О'!BJ17)*'[1]Показатели Е и О'!BV17</f>
        <v>72.335317080192326</v>
      </c>
      <c r="D71" s="15">
        <f>('[2]Показатели Е и О'!$I$4*'[2]Показатели Е и О'!I17+'[2]Показатели Е и О'!$Q$4*'[2]Показатели Е и О'!Q17+'[2]Показатели Е и О'!$Y$4*'[2]Показатели Е и О'!Y17+'[2]Показатели Е и О'!$AH$4*'[2]Показатели Е и О'!AH17+'[2]Показатели Е и О'!$AQ$4*'[2]Показатели Е и О'!AQ17+'[2]Показатели Е и О'!$AZ$4*'[2]Показатели Е и О'!AZ17+'[2]Показатели Е и О'!$BJ$4*'[2]Показатели Е и О'!BJ17)*'[2]Показатели Е и О'!BW17</f>
        <v>68.718551226182711</v>
      </c>
      <c r="E71" s="13">
        <v>2</v>
      </c>
      <c r="F71" s="13">
        <f>IF(('[2]Показатели Е и О'!BN17+'[2]Показатели Е и О'!BO17+'[2]Показатели Е и О'!BP17+'[2]Показатели Е и О'!BT17)&gt;0,$G$99,IF('[2]Показатели Е и О'!BX17&lt;1,LOOKUP(D71,$G$98:$H$98,$G$99:$H$99),LOOKUP(D71,$G$98:$I$98,$G$99:$I$99)))</f>
        <v>3</v>
      </c>
    </row>
    <row r="72" spans="1:8" x14ac:dyDescent="0.2">
      <c r="A72" s="34">
        <v>70</v>
      </c>
      <c r="B72" s="18" t="s">
        <v>135</v>
      </c>
      <c r="C72" s="15">
        <f>('[1]Показатели Е и О'!$I$4*'[1]Показатели Е и О'!I96+'[1]Показатели Е и О'!$Q$4*'[1]Показатели Е и О'!Q96+'[1]Показатели Е и О'!$Y$4*'[1]Показатели Е и О'!Y96+'[1]Показатели Е и О'!$AH$4*'[1]Показатели Е и О'!AH96+'[1]Показатели Е и О'!$AQ$4*'[1]Показатели Е и О'!AQ96+'[1]Показатели Е и О'!$AZ$4*'[1]Показатели Е и О'!AZ96+'[1]Показатели Е и О'!$BJ$4*'[1]Показатели Е и О'!BJ96)*'[1]Показатели Е и О'!BV96</f>
        <v>71.9935588274233</v>
      </c>
      <c r="D72" s="15">
        <f>('[2]Показатели Е и О'!$I$4*'[2]Показатели Е и О'!I96+'[2]Показатели Е и О'!$Q$4*'[2]Показатели Е и О'!Q96+'[2]Показатели Е и О'!$Y$4*'[2]Показатели Е и О'!Y96+'[2]Показатели Е и О'!$AH$4*'[2]Показатели Е и О'!AH96+'[2]Показатели Е и О'!$AQ$4*'[2]Показатели Е и О'!AQ96+'[2]Показатели Е и О'!$AZ$4*'[2]Показатели Е и О'!AZ96+'[2]Показатели Е и О'!$BJ$4*'[2]Показатели Е и О'!BJ96)*'[2]Показатели Е и О'!BW96</f>
        <v>71.9935588274233</v>
      </c>
      <c r="E72" s="13">
        <v>2</v>
      </c>
      <c r="F72" s="13">
        <f>IF(('[2]Показатели Е и О'!BN96+'[2]Показатели Е и О'!BO96+'[2]Показатели Е и О'!BP96+'[2]Показатели Е и О'!BT96)&gt;0,$G$99,IF('[2]Показатели Е и О'!BX96&lt;1,LOOKUP(D72,$G$98:$H$98,$G$99:$H$99),LOOKUP(D72,$G$98:$I$98,$G$99:$I$99)))</f>
        <v>2</v>
      </c>
    </row>
    <row r="73" spans="1:8" x14ac:dyDescent="0.2">
      <c r="A73" s="34">
        <v>71</v>
      </c>
      <c r="B73" s="53" t="s">
        <v>88</v>
      </c>
      <c r="C73" s="15">
        <f>('[1]Показатели Е и О'!$I$4*'[1]Показатели Е и О'!I68+'[1]Показатели Е и О'!$Q$4*'[1]Показатели Е и О'!Q68+'[1]Показатели Е и О'!$Y$4*'[1]Показатели Е и О'!Y68+'[1]Показатели Е и О'!$AH$4*'[1]Показатели Е и О'!AH68+'[1]Показатели Е и О'!$AQ$4*'[1]Показатели Е и О'!AQ68+'[1]Показатели Е и О'!$AZ$4*'[1]Показатели Е и О'!AZ68+'[1]Показатели Е и О'!$BJ$4*'[1]Показатели Е и О'!BJ68)*'[1]Показатели Е и О'!BV68</f>
        <v>79.533339550851508</v>
      </c>
      <c r="D73" s="15">
        <f>('[2]Показатели Е и О'!$I$4*'[2]Показатели Е и О'!I68+'[2]Показатели Е и О'!$Q$4*'[2]Показатели Е и О'!Q68+'[2]Показатели Е и О'!$Y$4*'[2]Показатели Е и О'!Y68+'[2]Показатели Е и О'!$AH$4*'[2]Показатели Е и О'!AH68+'[2]Показатели Е и О'!$AQ$4*'[2]Показатели Е и О'!AQ68+'[2]Показатели Е и О'!$AZ$4*'[2]Показатели Е и О'!AZ68+'[2]Показатели Е и О'!$BJ$4*'[2]Показатели Е и О'!BJ68)*'[2]Показатели Е и О'!BW68</f>
        <v>79.533339550851508</v>
      </c>
      <c r="E73" s="13">
        <v>3</v>
      </c>
      <c r="F73" s="13">
        <f>IF(('[2]Показатели Е и О'!BN68+'[2]Показатели Е и О'!BO68+'[2]Показатели Е и О'!BP68+'[2]Показатели Е и О'!BT68)&gt;0,$G$99,IF('[2]Показатели Е и О'!BX68&lt;1,LOOKUP(D73,$G$98:$H$98,$G$99:$H$99),LOOKUP(D73,$G$98:$I$98,$G$99:$I$99)))</f>
        <v>3</v>
      </c>
    </row>
    <row r="74" spans="1:8" s="51" customFormat="1" x14ac:dyDescent="0.2">
      <c r="A74" s="34">
        <v>72</v>
      </c>
      <c r="B74" s="53" t="s">
        <v>138</v>
      </c>
      <c r="C74" s="15">
        <f>('[1]Показатели Е и О'!$I$4*'[1]Показатели Е и О'!I62+'[1]Показатели Е и О'!$Q$4*'[1]Показатели Е и О'!Q62+'[1]Показатели Е и О'!$Y$4*'[1]Показатели Е и О'!Y62+'[1]Показатели Е и О'!$AH$4*'[1]Показатели Е и О'!AH62+'[1]Показатели Е и О'!$AQ$4*'[1]Показатели Е и О'!AQ62+'[1]Показатели Е и О'!$AZ$4*'[1]Показатели Е и О'!AZ62+'[1]Показатели Е и О'!$BJ$4*'[1]Показатели Е и О'!BJ62)*'[1]Показатели Е и О'!BV62</f>
        <v>79.217077257485641</v>
      </c>
      <c r="D74" s="15">
        <f>('[2]Показатели Е и О'!$I$4*'[2]Показатели Е и О'!I62+'[2]Показатели Е и О'!$Q$4*'[2]Показатели Е и О'!Q62+'[2]Показатели Е и О'!$Y$4*'[2]Показатели Е и О'!Y62+'[2]Показатели Е и О'!$AH$4*'[2]Показатели Е и О'!AH62+'[2]Показатели Е и О'!$AQ$4*'[2]Показатели Е и О'!AQ62+'[2]Показатели Е и О'!$AZ$4*'[2]Показатели Е и О'!AZ62+'[2]Показатели Е и О'!$BJ$4*'[2]Показатели Е и О'!BJ62)*'[2]Показатели Е и О'!BW62</f>
        <v>79.217077257485641</v>
      </c>
      <c r="E74" s="13">
        <v>3</v>
      </c>
      <c r="F74" s="13">
        <f>IF(('[2]Показатели Е и О'!BN62+'[2]Показатели Е и О'!BO62+'[2]Показатели Е и О'!BP62+'[2]Показатели Е и О'!BT62)&gt;0,$G$99,IF('[2]Показатели Е и О'!BX62&lt;1,LOOKUP(D74,$G$98:$H$98,$G$99:$H$99),LOOKUP(D74,$G$98:$I$98,$G$99:$I$99)))</f>
        <v>3</v>
      </c>
    </row>
    <row r="75" spans="1:8" x14ac:dyDescent="0.2">
      <c r="A75" s="34">
        <v>73</v>
      </c>
      <c r="B75" s="53" t="s">
        <v>120</v>
      </c>
      <c r="C75" s="15">
        <f>('[1]Показатели Е и О'!$I$4*'[1]Показатели Е и О'!I27+'[1]Показатели Е и О'!$Q$4*'[1]Показатели Е и О'!Q27+'[1]Показатели Е и О'!$Y$4*'[1]Показатели Е и О'!Y27+'[1]Показатели Е и О'!$AH$4*'[1]Показатели Е и О'!AH27+'[1]Показатели Е и О'!$AQ$4*'[1]Показатели Е и О'!AQ27+'[1]Показатели Е и О'!$AZ$4*'[1]Показатели Е и О'!AZ27+'[1]Показатели Е и О'!$BJ$4*'[1]Показатели Е и О'!BJ27)*'[1]Показатели Е и О'!BV27</f>
        <v>78.091755365556253</v>
      </c>
      <c r="D75" s="15">
        <f>('[2]Показатели Е и О'!$I$4*'[2]Показатели Е и О'!I27+'[2]Показатели Е и О'!$Q$4*'[2]Показатели Е и О'!Q27+'[2]Показатели Е и О'!$Y$4*'[2]Показатели Е и О'!Y27+'[2]Показатели Е и О'!$AH$4*'[2]Показатели Е и О'!AH27+'[2]Показатели Е и О'!$AQ$4*'[2]Показатели Е и О'!AQ27+'[2]Показатели Е и О'!$AZ$4*'[2]Показатели Е и О'!AZ27+'[2]Показатели Е и О'!$BJ$4*'[2]Показатели Е и О'!BJ27)*'[2]Показатели Е и О'!BW27</f>
        <v>73.981662977895397</v>
      </c>
      <c r="E75" s="13">
        <v>3</v>
      </c>
      <c r="F75" s="13">
        <f>IF(('[2]Показатели Е и О'!BN27+'[2]Показатели Е и О'!BO27+'[2]Показатели Е и О'!BP27+'[2]Показатели Е и О'!BT27)&gt;0,$G$99,IF('[2]Показатели Е и О'!BX27&lt;1,LOOKUP(D75,$G$98:$H$98,$G$99:$H$99),LOOKUP(D75,$G$98:$I$98,$G$99:$I$99)))</f>
        <v>3</v>
      </c>
    </row>
    <row r="76" spans="1:8" x14ac:dyDescent="0.2">
      <c r="A76" s="34">
        <v>74</v>
      </c>
      <c r="B76" s="53" t="s">
        <v>101</v>
      </c>
      <c r="C76" s="15">
        <f>('[1]Показатели Е и О'!$I$4*'[1]Показатели Е и О'!I47+'[1]Показатели Е и О'!$Q$4*'[1]Показатели Е и О'!Q47+'[1]Показатели Е и О'!$Y$4*'[1]Показатели Е и О'!Y47+'[1]Показатели Е и О'!$AH$4*'[1]Показатели Е и О'!AH47+'[1]Показатели Е и О'!$AQ$4*'[1]Показатели Е и О'!AQ47+'[1]Показатели Е и О'!$AZ$4*'[1]Показатели Е и О'!AZ47+'[1]Показатели Е и О'!$BJ$4*'[1]Показатели Е и О'!BJ47)*'[1]Показатели Е и О'!BV47</f>
        <v>73.493401317087077</v>
      </c>
      <c r="D76" s="15">
        <f>('[2]Показатели Е и О'!$I$4*'[2]Показатели Е и О'!I47+'[2]Показатели Е и О'!$Q$4*'[2]Показатели Е и О'!Q47+'[2]Показатели Е и О'!$Y$4*'[2]Показатели Е и О'!Y47+'[2]Показатели Е и О'!$AH$4*'[2]Показатели Е и О'!AH47+'[2]Показатели Е и О'!$AQ$4*'[2]Показатели Е и О'!AQ47+'[2]Показатели Е и О'!$AZ$4*'[2]Показатели Е и О'!AZ47+'[2]Показатели Е и О'!$BJ$4*'[2]Показатели Е и О'!BJ47)*'[2]Показатели Е и О'!BW47</f>
        <v>73.493401317087077</v>
      </c>
      <c r="E76" s="13">
        <v>3</v>
      </c>
      <c r="F76" s="13">
        <f>IF(('[2]Показатели Е и О'!BN47+'[2]Показатели Е и О'!BO47+'[2]Показатели Е и О'!BP47+'[2]Показатели Е и О'!BT47)&gt;0,$G$99,IF('[2]Показатели Е и О'!BX47&lt;1,LOOKUP(D76,$G$98:$H$98,$G$99:$H$99),LOOKUP(D76,$G$98:$I$98,$G$99:$I$99)))</f>
        <v>3</v>
      </c>
    </row>
    <row r="77" spans="1:8" x14ac:dyDescent="0.2">
      <c r="A77" s="34">
        <v>75</v>
      </c>
      <c r="B77" s="18" t="s">
        <v>84</v>
      </c>
      <c r="C77" s="15">
        <f>('[1]Показатели Е и О'!$I$4*'[1]Показатели Е и О'!I55+'[1]Показатели Е и О'!$Q$4*'[1]Показатели Е и О'!Q55+'[1]Показатели Е и О'!$Y$4*'[1]Показатели Е и О'!Y55+'[1]Показатели Е и О'!$AH$4*'[1]Показатели Е и О'!AH55+'[1]Показатели Е и О'!$AQ$4*'[1]Показатели Е и О'!AQ55+'[1]Показатели Е и О'!$AZ$4*'[1]Показатели Е и О'!AZ55+'[1]Показатели Е и О'!$BJ$4*'[1]Показатели Е и О'!BJ55)*'[1]Показатели Е и О'!BV55</f>
        <v>69.331994979718431</v>
      </c>
      <c r="D77" s="15">
        <f>('[2]Показатели Е и О'!$I$4*'[2]Показатели Е и О'!I55+'[2]Показатели Е и О'!$Q$4*'[2]Показатели Е и О'!Q55+'[2]Показатели Е и О'!$Y$4*'[2]Показатели Е и О'!Y55+'[2]Показатели Е и О'!$AH$4*'[2]Показатели Е и О'!AH55+'[2]Показатели Е и О'!$AQ$4*'[2]Показатели Е и О'!AQ55+'[2]Показатели Е и О'!$AZ$4*'[2]Показатели Е и О'!AZ55+'[2]Показатели Е и О'!$BJ$4*'[2]Показатели Е и О'!BJ55)*'[2]Показатели Е и О'!BW55</f>
        <v>65.865395230732503</v>
      </c>
      <c r="E77" s="13">
        <v>3</v>
      </c>
      <c r="F77" s="13">
        <f>IF(('[2]Показатели Е и О'!BN55+'[2]Показатели Е и О'!BO55+'[2]Показатели Е и О'!BP55+'[2]Показатели Е и О'!BT55)&gt;0,$G$99,IF('[2]Показатели Е и О'!BX55&lt;1,LOOKUP(D77,$G$98:$H$98,$G$99:$H$99),LOOKUP(D77,$G$98:$I$98,$G$99:$I$99)))</f>
        <v>3</v>
      </c>
    </row>
    <row r="78" spans="1:8" x14ac:dyDescent="0.2">
      <c r="A78" s="34">
        <v>76</v>
      </c>
      <c r="B78" s="18" t="s">
        <v>42</v>
      </c>
      <c r="C78" s="15">
        <f>('[1]Показатели Е и О'!$I$4*'[1]Показатели Е и О'!I13+'[1]Показатели Е и О'!$Q$4*'[1]Показатели Е и О'!Q13+'[1]Показатели Е и О'!$Y$4*'[1]Показатели Е и О'!Y13+'[1]Показатели Е и О'!$AH$4*'[1]Показатели Е и О'!AH13+'[1]Показатели Е и О'!$AQ$4*'[1]Показатели Е и О'!AQ13+'[1]Показатели Е и О'!$AZ$4*'[1]Показатели Е и О'!AZ13+'[1]Показатели Е и О'!$BJ$4*'[1]Показатели Е и О'!BJ13)*'[1]Показатели Е и О'!BV13</f>
        <v>67.494057280720682</v>
      </c>
      <c r="D78" s="15">
        <f>('[2]Показатели Е и О'!$I$4*'[2]Показатели Е и О'!I13+'[2]Показатели Е и О'!$Q$4*'[2]Показатели Е и О'!Q13+'[2]Показатели Е и О'!$Y$4*'[2]Показатели Е и О'!Y13+'[2]Показатели Е и О'!$AH$4*'[2]Показатели Е и О'!AH13+'[2]Показатели Е и О'!$AQ$4*'[2]Показатели Е и О'!AQ13+'[2]Показатели Е и О'!$AZ$4*'[2]Показатели Е и О'!AZ13+'[2]Показатели Е и О'!$BJ$4*'[2]Показатели Е и О'!BJ13)*'[2]Показатели Е и О'!BW13</f>
        <v>64.119354416684644</v>
      </c>
      <c r="E78" s="13">
        <v>3</v>
      </c>
      <c r="F78" s="13">
        <f>IF(('[2]Показатели Е и О'!BN13+'[2]Показатели Е и О'!BO13+'[2]Показатели Е и О'!BP13+'[2]Показатели Е и О'!BT13)&gt;0,$G$99,IF('[2]Показатели Е и О'!BX13&lt;1,LOOKUP(D78,$G$98:$H$98,$G$99:$H$99),LOOKUP(D78,$G$98:$I$98,$G$99:$I$99)))</f>
        <v>3</v>
      </c>
    </row>
    <row r="79" spans="1:8" x14ac:dyDescent="0.2">
      <c r="A79" s="34">
        <v>77</v>
      </c>
      <c r="B79" s="53" t="s">
        <v>10</v>
      </c>
      <c r="C79" s="15">
        <f>('[1]Показатели Е и О'!$I$4*'[1]Показатели Е и О'!I49+'[1]Показатели Е и О'!$Q$4*'[1]Показатели Е и О'!Q49+'[1]Показатели Е и О'!$Y$4*'[1]Показатели Е и О'!Y49+'[1]Показатели Е и О'!$AH$4*'[1]Показатели Е и О'!AH49+'[1]Показатели Е и О'!$AQ$4*'[1]Показатели Е и О'!AQ49+'[1]Показатели Е и О'!$AZ$4*'[1]Показатели Е и О'!AZ49+'[1]Показатели Е и О'!$BJ$4*'[1]Показатели Е и О'!BJ49)*'[1]Показатели Е и О'!BV49</f>
        <v>66.455552059760976</v>
      </c>
      <c r="D79" s="15">
        <f>('[2]Показатели Е и О'!$I$4*'[2]Показатели Е и О'!I49+'[2]Показатели Е и О'!$Q$4*'[2]Показатели Е и О'!Q49+'[2]Показатели Е и О'!$Y$4*'[2]Показатели Е и О'!Y49+'[2]Показатели Е и О'!$AH$4*'[2]Показатели Е и О'!AH49+'[2]Показатели Е и О'!$AQ$4*'[2]Показатели Е и О'!AQ49+'[2]Показатели Е и О'!$AZ$4*'[2]Показатели Е и О'!AZ49+'[2]Показатели Е и О'!$BJ$4*'[2]Показатели Е и О'!BJ49)*'[2]Показатели Е и О'!BW49</f>
        <v>66.455552059760976</v>
      </c>
      <c r="E79" s="13">
        <v>3</v>
      </c>
      <c r="F79" s="13">
        <f>IF(('[2]Показатели Е и О'!BN49+'[2]Показатели Е и О'!BO49+'[2]Показатели Е и О'!BP49+'[2]Показатели Е и О'!BT49)&gt;0,$G$99,IF('[2]Показатели Е и О'!BX49&lt;1,LOOKUP(D79,$G$98:$H$98,$G$99:$H$99),LOOKUP(D79,$G$98:$I$98,$G$99:$I$99)))</f>
        <v>3</v>
      </c>
      <c r="H79" s="50"/>
    </row>
    <row r="80" spans="1:8" s="51" customFormat="1" x14ac:dyDescent="0.2">
      <c r="A80" s="34">
        <v>78</v>
      </c>
      <c r="B80" s="54" t="s">
        <v>41</v>
      </c>
      <c r="C80" s="15">
        <f>('[1]Показатели Е и О'!$I$4*'[1]Показатели Е и О'!I80+'[1]Показатели Е и О'!$Q$4*'[1]Показатели Е и О'!Q80+'[1]Показатели Е и О'!$Y$4*'[1]Показатели Е и О'!Y80+'[1]Показатели Е и О'!$AH$4*'[1]Показатели Е и О'!AH80+'[1]Показатели Е и О'!$AQ$4*'[1]Показатели Е и О'!AQ80+'[1]Показатели Е и О'!$AZ$4*'[1]Показатели Е и О'!AZ80+'[1]Показатели Е и О'!$BJ$4*'[1]Показатели Е и О'!BJ80)*'[1]Показатели Е и О'!BV80</f>
        <v>66.368214001666416</v>
      </c>
      <c r="D80" s="15">
        <f>('[2]Показатели Е и О'!$I$4*'[2]Показатели Е и О'!I80+'[2]Показатели Е и О'!$Q$4*'[2]Показатели Е и О'!Q80+'[2]Показатели Е и О'!$Y$4*'[2]Показатели Е и О'!Y80+'[2]Показатели Е и О'!$AH$4*'[2]Показатели Е и О'!AH80+'[2]Показатели Е и О'!$AQ$4*'[2]Показатели Е и О'!AQ80+'[2]Показатели Е и О'!$AZ$4*'[2]Показатели Е и О'!AZ80+'[2]Показатели Е и О'!$BJ$4*'[2]Показатели Е и О'!BJ80)*'[2]Показатели Е и О'!BW80</f>
        <v>62.875150106841879</v>
      </c>
      <c r="E80" s="13">
        <v>3</v>
      </c>
      <c r="F80" s="13">
        <f>IF(('[2]Показатели Е и О'!BN80+'[2]Показатели Е и О'!BO80+'[2]Показатели Е и О'!BP80+'[2]Показатели Е и О'!BT80)&gt;0,$G$99,IF('[2]Показатели Е и О'!BX80&lt;1,LOOKUP(D80,$G$98:$H$98,$G$99:$H$99),LOOKUP(D80,$G$98:$I$98,$G$99:$I$99)))</f>
        <v>3</v>
      </c>
    </row>
    <row r="81" spans="1:9" x14ac:dyDescent="0.2">
      <c r="A81" s="34">
        <v>79</v>
      </c>
      <c r="B81" s="53" t="s">
        <v>39</v>
      </c>
      <c r="C81" s="15">
        <f>('[1]Показатели Е и О'!$I$4*'[1]Показатели Е и О'!I93+'[1]Показатели Е и О'!$Q$4*'[1]Показатели Е и О'!Q93+'[1]Показатели Е и О'!$Y$4*'[1]Показатели Е и О'!Y93+'[1]Показатели Е и О'!$AH$4*'[1]Показатели Е и О'!AH93+'[1]Показатели Е и О'!$AQ$4*'[1]Показатели Е и О'!AQ93+'[1]Показатели Е и О'!$AZ$4*'[1]Показатели Е и О'!AZ93+'[1]Показатели Е и О'!$BJ$4*'[1]Показатели Е и О'!BJ93)*'[1]Показатели Е и О'!BV93</f>
        <v>64.41074481041953</v>
      </c>
      <c r="D81" s="15">
        <f>('[2]Показатели Е и О'!$I$4*'[2]Показатели Е и О'!I93+'[2]Показатели Е и О'!$Q$4*'[2]Показатели Е и О'!Q93+'[2]Показатели Е и О'!$Y$4*'[2]Показатели Е и О'!Y93+'[2]Показатели Е и О'!$AH$4*'[2]Показатели Е и О'!AH93+'[2]Показатели Е и О'!$AQ$4*'[2]Показатели Е и О'!AQ93+'[2]Показатели Е и О'!$AZ$4*'[2]Показатели Е и О'!AZ93+'[2]Показатели Е и О'!$BJ$4*'[2]Показатели Е и О'!BJ93)*'[2]Показатели Е и О'!BW93</f>
        <v>64.41074481041953</v>
      </c>
      <c r="E81" s="13">
        <v>3</v>
      </c>
      <c r="F81" s="13">
        <f>IF(('[2]Показатели Е и О'!BN93+'[2]Показатели Е и О'!BO93+'[2]Показатели Е и О'!BP93+'[2]Показатели Е и О'!BT93)&gt;0,$G$99,IF('[2]Показатели Е и О'!BX93&lt;1,LOOKUP(D81,$G$98:$H$98,$G$99:$H$99),LOOKUP(D81,$G$98:$I$98,$G$99:$I$99)))</f>
        <v>3</v>
      </c>
    </row>
    <row r="82" spans="1:9" x14ac:dyDescent="0.2">
      <c r="A82" s="34">
        <v>80</v>
      </c>
      <c r="B82" s="54" t="s">
        <v>153</v>
      </c>
      <c r="C82" s="15">
        <f>('[1]Показатели Е и О'!$I$4*'[1]Показатели Е и О'!I46+'[1]Показатели Е и О'!$Q$4*'[1]Показатели Е и О'!Q46+'[1]Показатели Е и О'!$Y$4*'[1]Показатели Е и О'!Y46+'[1]Показатели Е и О'!$AH$4*'[1]Показатели Е и О'!AH46+'[1]Показатели Е и О'!$AQ$4*'[1]Показатели Е и О'!AQ46+'[1]Показатели Е и О'!$AZ$4*'[1]Показатели Е и О'!AZ46+'[1]Показатели Е и О'!$BJ$4*'[1]Показатели Е и О'!BJ46)*'[1]Показатели Е и О'!BV46</f>
        <v>61.218211080812097</v>
      </c>
      <c r="D82" s="15">
        <f>('[2]Показатели Е и О'!$I$4*'[2]Показатели Е и О'!I46+'[2]Показатели Е и О'!$Q$4*'[2]Показатели Е и О'!Q46+'[2]Показатели Е и О'!$Y$4*'[2]Показатели Е и О'!Y46+'[2]Показатели Е и О'!$AH$4*'[2]Показатели Е и О'!AH46+'[2]Показатели Е и О'!$AQ$4*'[2]Показатели Е и О'!AQ46+'[2]Показатели Е и О'!$AZ$4*'[2]Показатели Е и О'!AZ46+'[2]Показатели Е и О'!$BJ$4*'[2]Показатели Е и О'!BJ46)*'[2]Показатели Е и О'!BW46</f>
        <v>61.218211080812097</v>
      </c>
      <c r="E82" s="13">
        <v>3</v>
      </c>
      <c r="F82" s="13">
        <f>IF(('[2]Показатели Е и О'!BN46+'[2]Показатели Е и О'!BO46+'[2]Показатели Е и О'!BP46+'[2]Показатели Е и О'!BT46)&gt;0,$G$99,IF('[2]Показатели Е и О'!BX46&lt;1,LOOKUP(D82,$G$98:$H$98,$G$99:$H$99),LOOKUP(D82,$G$98:$I$98,$G$99:$I$99)))</f>
        <v>3</v>
      </c>
    </row>
    <row r="83" spans="1:9" x14ac:dyDescent="0.2">
      <c r="A83" s="34">
        <v>81</v>
      </c>
      <c r="B83" s="53" t="s">
        <v>95</v>
      </c>
      <c r="C83" s="15">
        <f>('[1]Показатели Е и О'!$I$4*'[1]Показатели Е и О'!I95+'[1]Показатели Е и О'!$Q$4*'[1]Показатели Е и О'!Q95+'[1]Показатели Е и О'!$Y$4*'[1]Показатели Е и О'!Y95+'[1]Показатели Е и О'!$AH$4*'[1]Показатели Е и О'!AH95+'[1]Показатели Е и О'!$AQ$4*'[1]Показатели Е и О'!AQ95+'[1]Показатели Е и О'!$AZ$4*'[1]Показатели Е и О'!AZ95+'[1]Показатели Е и О'!$BJ$4*'[1]Показатели Е и О'!BJ95)*'[1]Показатели Е и О'!BV95</f>
        <v>58.881611521940833</v>
      </c>
      <c r="D83" s="15">
        <f>('[2]Показатели Е и О'!$I$4*'[2]Показатели Е и О'!I95+'[2]Показатели Е и О'!$Q$4*'[2]Показатели Е и О'!Q95+'[2]Показатели Е и О'!$Y$4*'[2]Показатели Е и О'!Y95+'[2]Показатели Е и О'!$AH$4*'[2]Показатели Е и О'!AH95+'[2]Показатели Е и О'!$AQ$4*'[2]Показатели Е и О'!AQ95+'[2]Показатели Е и О'!$AZ$4*'[2]Показатели Е и О'!AZ95+'[2]Показатели Е и О'!$BJ$4*'[2]Показатели Е и О'!BJ95)*'[2]Показатели Е и О'!BW95</f>
        <v>58.881611521940833</v>
      </c>
      <c r="E83" s="13">
        <v>3</v>
      </c>
      <c r="F83" s="13">
        <f>IF(('[2]Показатели Е и О'!BN95+'[2]Показатели Е и О'!BO95+'[2]Показатели Е и О'!BP95+'[2]Показатели Е и О'!BT95)&gt;0,$G$99,IF('[2]Показатели Е и О'!BX95&lt;1,LOOKUP(D83,$G$98:$H$98,$G$99:$H$99),LOOKUP(D83,$G$98:$I$98,$G$99:$I$99)))</f>
        <v>3</v>
      </c>
    </row>
    <row r="84" spans="1:9" x14ac:dyDescent="0.2">
      <c r="A84" s="34">
        <v>82</v>
      </c>
      <c r="B84" s="18" t="s">
        <v>57</v>
      </c>
      <c r="C84" s="15">
        <f>('[1]Показатели Е и О'!$I$4*'[1]Показатели Е и О'!I45+'[1]Показатели Е и О'!$Q$4*'[1]Показатели Е и О'!Q45+'[1]Показатели Е и О'!$Y$4*'[1]Показатели Е и О'!Y45+'[1]Показатели Е и О'!$AH$4*'[1]Показатели Е и О'!AH45+'[1]Показатели Е и О'!$AQ$4*'[1]Показатели Е и О'!AQ45+'[1]Показатели Е и О'!$AZ$4*'[1]Показатели Е и О'!AZ45+'[1]Показатели Е и О'!$BJ$4*'[1]Показатели Е и О'!BJ45)*'[1]Показатели Е и О'!BV45</f>
        <v>57.90764519681246</v>
      </c>
      <c r="D84" s="15">
        <f>('[2]Показатели Е и О'!$I$4*'[2]Показатели Е и О'!I45+'[2]Показатели Е и О'!$Q$4*'[2]Показатели Е и О'!Q45+'[2]Показатели Е и О'!$Y$4*'[2]Показатели Е и О'!Y45+'[2]Показатели Е и О'!$AH$4*'[2]Показатели Е и О'!AH45+'[2]Показатели Е и О'!$AQ$4*'[2]Показатели Е и О'!AQ45+'[2]Показатели Е и О'!$AZ$4*'[2]Показатели Е и О'!AZ45+'[2]Показатели Е и О'!$BJ$4*'[2]Показатели Е и О'!BJ45)*'[2]Показатели Е и О'!BW45</f>
        <v>55.012262936971837</v>
      </c>
      <c r="E84" s="13">
        <v>3</v>
      </c>
      <c r="F84" s="13">
        <f>IF(('[2]Показатели Е и О'!BN45+'[2]Показатели Е и О'!BO45+'[2]Показатели Е и О'!BP45+'[2]Показатели Е и О'!BT45)&gt;0,$G$99,IF('[2]Показатели Е и О'!BX45&lt;1,LOOKUP(D84,$G$98:$H$98,$G$99:$H$99),LOOKUP(D84,$G$98:$I$98,$G$99:$I$99)))</f>
        <v>3</v>
      </c>
    </row>
    <row r="85" spans="1:9" x14ac:dyDescent="0.2">
      <c r="A85" s="34">
        <v>83</v>
      </c>
      <c r="B85" s="53" t="s">
        <v>98</v>
      </c>
      <c r="C85" s="15">
        <f>('[1]Показатели Е и О'!$I$4*'[1]Показатели Е и О'!I48+'[1]Показатели Е и О'!$Q$4*'[1]Показатели Е и О'!Q48+'[1]Показатели Е и О'!$Y$4*'[1]Показатели Е и О'!Y48+'[1]Показатели Е и О'!$AH$4*'[1]Показатели Е и О'!AH48+'[1]Показатели Е и О'!$AQ$4*'[1]Показатели Е и О'!AQ48+'[1]Показатели Е и О'!$AZ$4*'[1]Показатели Е и О'!AZ48+'[1]Показатели Е и О'!$BJ$4*'[1]Показатели Е и О'!BJ48)*'[1]Показатели Е и О'!BV48</f>
        <v>50.672749308270021</v>
      </c>
      <c r="D85" s="15">
        <f>('[2]Показатели Е и О'!$I$4*'[2]Показатели Е и О'!I48+'[2]Показатели Е и О'!$Q$4*'[2]Показатели Е и О'!Q48+'[2]Показатели Е и О'!$Y$4*'[2]Показатели Е и О'!Y48+'[2]Показатели Е и О'!$AH$4*'[2]Показатели Е и О'!AH48+'[2]Показатели Е и О'!$AQ$4*'[2]Показатели Е и О'!AQ48+'[2]Показатели Е и О'!$AZ$4*'[2]Показатели Е и О'!AZ48+'[2]Показатели Е и О'!$BJ$4*'[2]Показатели Е и О'!BJ48)*'[2]Показатели Е и О'!BW48</f>
        <v>47.857596568921686</v>
      </c>
      <c r="E85" s="13">
        <v>3</v>
      </c>
      <c r="F85" s="13">
        <f>IF(('[2]Показатели Е и О'!BN48+'[2]Показатели Е и О'!BO48+'[2]Показатели Е и О'!BP48+'[2]Показатели Е и О'!BT48)&gt;0,$G$99,IF('[2]Показатели Е и О'!BX48&lt;1,LOOKUP(D85,$G$98:$H$98,$G$99:$H$99),LOOKUP(D85,$G$98:$I$98,$G$99:$I$99)))</f>
        <v>3</v>
      </c>
    </row>
    <row r="86" spans="1:9" ht="7.5" customHeight="1" x14ac:dyDescent="0.2">
      <c r="B86" s="49"/>
      <c r="C86" s="49"/>
    </row>
    <row r="87" spans="1:9" x14ac:dyDescent="0.2">
      <c r="A87" s="55"/>
      <c r="B87" s="126" t="s">
        <v>7</v>
      </c>
      <c r="C87" s="126"/>
      <c r="D87" s="126"/>
      <c r="E87" s="126"/>
      <c r="F87" s="126"/>
    </row>
    <row r="88" spans="1:9" x14ac:dyDescent="0.2">
      <c r="A88" s="56"/>
      <c r="B88" s="126" t="s">
        <v>20</v>
      </c>
      <c r="C88" s="126"/>
      <c r="D88" s="126"/>
      <c r="E88" s="126"/>
      <c r="F88" s="126"/>
    </row>
    <row r="89" spans="1:9" x14ac:dyDescent="0.2">
      <c r="A89" s="57"/>
    </row>
    <row r="90" spans="1:9" x14ac:dyDescent="0.2">
      <c r="A90" s="57"/>
    </row>
    <row r="94" spans="1:9" ht="12.75" customHeight="1" x14ac:dyDescent="0.2">
      <c r="D94" s="27" t="s">
        <v>117</v>
      </c>
      <c r="E94" s="27"/>
      <c r="F94" s="27"/>
      <c r="G94" s="50">
        <v>0</v>
      </c>
      <c r="H94" s="50">
        <v>72.683462348463422</v>
      </c>
      <c r="I94" s="50">
        <v>82.418581896856722</v>
      </c>
    </row>
    <row r="95" spans="1:9" x14ac:dyDescent="0.2">
      <c r="D95" s="27"/>
      <c r="E95" s="27"/>
      <c r="F95" s="27"/>
      <c r="G95" s="49">
        <v>3</v>
      </c>
      <c r="H95" s="49">
        <v>2</v>
      </c>
      <c r="I95" s="49">
        <v>1</v>
      </c>
    </row>
    <row r="98" spans="4:9" ht="12.75" customHeight="1" x14ac:dyDescent="0.2">
      <c r="D98" s="27" t="s">
        <v>129</v>
      </c>
      <c r="E98" s="27"/>
      <c r="F98" s="27"/>
      <c r="G98" s="50">
        <v>0</v>
      </c>
      <c r="H98" s="50">
        <f>IF(H94&lt;70,H94,70)</f>
        <v>70</v>
      </c>
      <c r="I98" s="50">
        <f>IF(I94&lt;85,ROUND(I94,0),85)</f>
        <v>82</v>
      </c>
    </row>
    <row r="99" spans="4:9" x14ac:dyDescent="0.2">
      <c r="D99" s="27"/>
      <c r="E99" s="27"/>
      <c r="F99" s="27"/>
      <c r="G99" s="49">
        <v>3</v>
      </c>
      <c r="H99" s="49">
        <v>2</v>
      </c>
      <c r="I99" s="49">
        <v>1</v>
      </c>
    </row>
  </sheetData>
  <autoFilter ref="B2:F85">
    <sortState ref="B3:F85">
      <sortCondition ref="F3:F85"/>
      <sortCondition descending="1" ref="D3:D85"/>
    </sortState>
  </autoFilter>
  <mergeCells count="3">
    <mergeCell ref="A1:F1"/>
    <mergeCell ref="B87:F87"/>
    <mergeCell ref="B88:F88"/>
  </mergeCells>
  <conditionalFormatting sqref="F3:F85">
    <cfRule type="cellIs" dxfId="12" priority="4" stopIfTrue="1" operator="equal">
      <formula>1</formula>
    </cfRule>
    <cfRule type="cellIs" dxfId="11" priority="5" stopIfTrue="1" operator="equal">
      <formula>2</formula>
    </cfRule>
    <cfRule type="cellIs" dxfId="10" priority="6" stopIfTrue="1" operator="equal">
      <formula>3</formula>
    </cfRule>
  </conditionalFormatting>
  <conditionalFormatting sqref="E3:E85">
    <cfRule type="cellIs" dxfId="9" priority="1" stopIfTrue="1" operator="equal">
      <formula>1</formula>
    </cfRule>
    <cfRule type="cellIs" dxfId="8" priority="2" stopIfTrue="1" operator="equal">
      <formula>2</formula>
    </cfRule>
    <cfRule type="cellIs" dxfId="7" priority="3" stopIfTrue="1" operator="equal">
      <formula>3</formula>
    </cfRule>
  </conditionalFormatting>
  <pageMargins left="0.33000001311302185" right="0.15722222626209259" top="0.23597222566604614" bottom="0.27541667222976685" header="0.19666667282581329" footer="0.19666667282581329"/>
  <pageSetup paperSize="9" scale="85" orientation="portrait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2:Z93"/>
  <sheetViews>
    <sheetView topLeftCell="I1" zoomScaleNormal="100" zoomScaleSheetLayoutView="75" workbookViewId="0">
      <selection activeCell="P13" sqref="P13"/>
    </sheetView>
  </sheetViews>
  <sheetFormatPr defaultColWidth="8.7109375" defaultRowHeight="12.75" x14ac:dyDescent="0.2"/>
  <cols>
    <col min="2" max="2" width="17.42578125" customWidth="1"/>
    <col min="7" max="7" width="24.5703125" customWidth="1"/>
    <col min="8" max="8" width="34.28515625" customWidth="1"/>
    <col min="9" max="9" width="34.7109375" customWidth="1"/>
    <col min="10" max="10" width="18" customWidth="1"/>
    <col min="12" max="12" width="33" customWidth="1"/>
    <col min="13" max="13" width="6.7109375" customWidth="1"/>
    <col min="14" max="14" width="8.7109375" customWidth="1"/>
    <col min="15" max="15" width="11.5703125" customWidth="1"/>
    <col min="16" max="16" width="18.140625" customWidth="1"/>
    <col min="17" max="17" width="18.42578125" customWidth="1"/>
    <col min="22" max="22" width="23" customWidth="1"/>
    <col min="23" max="24" width="13.5703125" customWidth="1"/>
    <col min="25" max="25" width="12.5703125" customWidth="1"/>
  </cols>
  <sheetData>
    <row r="2" spans="1:26" s="24" customFormat="1" ht="67.5" customHeight="1" x14ac:dyDescent="0.2">
      <c r="B2" s="24" t="s">
        <v>28</v>
      </c>
      <c r="G2" s="24" t="s">
        <v>8</v>
      </c>
      <c r="I2" s="25">
        <f>COUNT(J3:J85)-1</f>
        <v>-1</v>
      </c>
      <c r="J2" s="24" t="s">
        <v>0</v>
      </c>
      <c r="L2" s="24" t="s">
        <v>26</v>
      </c>
      <c r="N2" s="24" t="s">
        <v>127</v>
      </c>
      <c r="P2" s="24" t="s">
        <v>18</v>
      </c>
      <c r="Q2" s="24" t="s">
        <v>35</v>
      </c>
      <c r="W2" s="24" t="s">
        <v>106</v>
      </c>
      <c r="X2" s="24" t="s">
        <v>25</v>
      </c>
      <c r="Y2" s="24" t="s">
        <v>91</v>
      </c>
      <c r="Z2" s="24" t="s">
        <v>126</v>
      </c>
    </row>
    <row r="3" spans="1:26" x14ac:dyDescent="0.2">
      <c r="A3" s="11" t="s">
        <v>31</v>
      </c>
      <c r="B3" s="11" t="e">
        <f>COUNTIF(#REF!,"=1")</f>
        <v>#REF!</v>
      </c>
      <c r="C3" s="12"/>
      <c r="D3" s="12"/>
      <c r="E3" s="12"/>
      <c r="F3" s="11" t="s">
        <v>31</v>
      </c>
      <c r="G3" s="11" t="e">
        <f>COUNTIF(#REF!,"=1")</f>
        <v>#REF!</v>
      </c>
      <c r="I3" s="6" t="s">
        <v>142</v>
      </c>
      <c r="J3" s="16" t="e">
        <f>#REF!</f>
        <v>#REF!</v>
      </c>
      <c r="L3" s="6" t="e">
        <f>#REF!</f>
        <v>#REF!</v>
      </c>
      <c r="M3" s="6">
        <v>1</v>
      </c>
      <c r="N3" s="40" t="e">
        <f t="shared" ref="N3:N34" si="0">O3-M3</f>
        <v>#REF!</v>
      </c>
      <c r="O3" s="40" t="e">
        <f>#REF!</f>
        <v>#REF!</v>
      </c>
      <c r="P3" s="1" t="e">
        <f>(#REF!+#REF!+#REF!)/3</f>
        <v>#REF!</v>
      </c>
      <c r="Q3" s="1" t="e">
        <f>#REF!</f>
        <v>#REF!</v>
      </c>
      <c r="R3" s="19" t="e">
        <f t="shared" ref="R3:R34" si="1">Q3/P3</f>
        <v>#REF!</v>
      </c>
      <c r="V3" t="e">
        <f>#REF!</f>
        <v>#REF!</v>
      </c>
      <c r="W3" s="45" t="e">
        <f>#REF!/1000</f>
        <v>#REF!</v>
      </c>
      <c r="X3" s="42" t="e">
        <f t="shared" ref="X3:X20" si="2">Y3-W3</f>
        <v>#REF!</v>
      </c>
      <c r="Y3" s="45" t="e">
        <f>#REF!/1000</f>
        <v>#REF!</v>
      </c>
    </row>
    <row r="4" spans="1:26" x14ac:dyDescent="0.2">
      <c r="A4" s="11" t="s">
        <v>30</v>
      </c>
      <c r="B4" s="11" t="e">
        <f>83-B3</f>
        <v>#REF!</v>
      </c>
      <c r="C4" s="12"/>
      <c r="D4" s="12"/>
      <c r="E4" s="12"/>
      <c r="F4" s="11" t="s">
        <v>30</v>
      </c>
      <c r="G4" s="11" t="e">
        <f>83-G3</f>
        <v>#REF!</v>
      </c>
      <c r="I4" s="6" t="s">
        <v>86</v>
      </c>
      <c r="J4" s="16" t="e">
        <f>#REF!</f>
        <v>#REF!</v>
      </c>
      <c r="L4" s="6" t="e">
        <f>#REF!</f>
        <v>#REF!</v>
      </c>
      <c r="M4" s="6">
        <v>1</v>
      </c>
      <c r="N4" s="40" t="e">
        <f t="shared" si="0"/>
        <v>#REF!</v>
      </c>
      <c r="O4" s="40" t="e">
        <f>#REF!</f>
        <v>#REF!</v>
      </c>
      <c r="P4" s="1" t="e">
        <f>(#REF!+#REF!+#REF!)/3</f>
        <v>#REF!</v>
      </c>
      <c r="Q4" s="1" t="e">
        <f>#REF!</f>
        <v>#REF!</v>
      </c>
      <c r="R4" s="19" t="e">
        <f t="shared" si="1"/>
        <v>#REF!</v>
      </c>
      <c r="S4">
        <v>1</v>
      </c>
      <c r="V4" t="e">
        <f>#REF!</f>
        <v>#REF!</v>
      </c>
      <c r="W4" s="45" t="e">
        <f>#REF!/1000</f>
        <v>#REF!</v>
      </c>
      <c r="X4" s="42" t="e">
        <f t="shared" si="2"/>
        <v>#REF!</v>
      </c>
      <c r="Y4" s="45" t="e">
        <f>#REF!/1000</f>
        <v>#REF!</v>
      </c>
    </row>
    <row r="5" spans="1:26" x14ac:dyDescent="0.2">
      <c r="I5" s="6" t="s">
        <v>42</v>
      </c>
      <c r="J5" s="16" t="e">
        <f>#REF!</f>
        <v>#REF!</v>
      </c>
      <c r="L5" s="6" t="e">
        <f>#REF!</f>
        <v>#REF!</v>
      </c>
      <c r="M5" s="6">
        <v>1</v>
      </c>
      <c r="N5" s="40" t="e">
        <f t="shared" si="0"/>
        <v>#REF!</v>
      </c>
      <c r="O5" s="40" t="e">
        <f>#REF!</f>
        <v>#REF!</v>
      </c>
      <c r="P5" s="1" t="e">
        <f>(#REF!+#REF!+#REF!)/3</f>
        <v>#REF!</v>
      </c>
      <c r="Q5" s="1" t="e">
        <f>#REF!</f>
        <v>#REF!</v>
      </c>
      <c r="R5" s="19" t="e">
        <f t="shared" si="1"/>
        <v>#REF!</v>
      </c>
      <c r="S5">
        <v>1</v>
      </c>
      <c r="V5" t="e">
        <f>#REF!</f>
        <v>#REF!</v>
      </c>
      <c r="W5" s="45" t="e">
        <f>#REF!/1000</f>
        <v>#REF!</v>
      </c>
      <c r="X5" s="42" t="e">
        <f t="shared" si="2"/>
        <v>#REF!</v>
      </c>
      <c r="Y5" s="45" t="e">
        <f>#REF!/1000</f>
        <v>#REF!</v>
      </c>
    </row>
    <row r="6" spans="1:26" x14ac:dyDescent="0.2">
      <c r="I6" s="6" t="s">
        <v>111</v>
      </c>
      <c r="J6" s="16" t="e">
        <f>#REF!</f>
        <v>#REF!</v>
      </c>
      <c r="L6" s="6" t="e">
        <f>#REF!</f>
        <v>#REF!</v>
      </c>
      <c r="M6" s="6">
        <v>1</v>
      </c>
      <c r="N6" s="40" t="e">
        <f t="shared" si="0"/>
        <v>#REF!</v>
      </c>
      <c r="O6" s="40" t="e">
        <f>#REF!</f>
        <v>#REF!</v>
      </c>
      <c r="P6" s="1" t="e">
        <f>(#REF!+#REF!+#REF!)/3</f>
        <v>#REF!</v>
      </c>
      <c r="Q6" s="1" t="e">
        <f>#REF!</f>
        <v>#REF!</v>
      </c>
      <c r="R6" s="19" t="e">
        <f t="shared" si="1"/>
        <v>#REF!</v>
      </c>
      <c r="S6">
        <v>1</v>
      </c>
      <c r="V6" t="e">
        <f>#REF!</f>
        <v>#REF!</v>
      </c>
      <c r="W6" s="45" t="e">
        <f>#REF!/1000</f>
        <v>#REF!</v>
      </c>
      <c r="X6" s="42" t="e">
        <f t="shared" si="2"/>
        <v>#REF!</v>
      </c>
      <c r="Y6" s="45" t="e">
        <f>#REF!/1000</f>
        <v>#REF!</v>
      </c>
    </row>
    <row r="7" spans="1:26" x14ac:dyDescent="0.2">
      <c r="I7" s="6" t="s">
        <v>72</v>
      </c>
      <c r="J7" s="16" t="e">
        <f>#REF!</f>
        <v>#REF!</v>
      </c>
      <c r="L7" s="6" t="e">
        <f>#REF!</f>
        <v>#REF!</v>
      </c>
      <c r="M7" s="6">
        <v>1</v>
      </c>
      <c r="N7" s="40" t="e">
        <f t="shared" si="0"/>
        <v>#REF!</v>
      </c>
      <c r="O7" s="40" t="e">
        <f>#REF!</f>
        <v>#REF!</v>
      </c>
      <c r="P7" s="1" t="e">
        <f>(#REF!+#REF!+#REF!)/3</f>
        <v>#REF!</v>
      </c>
      <c r="Q7" s="1" t="e">
        <f>#REF!</f>
        <v>#REF!</v>
      </c>
      <c r="R7" s="19" t="e">
        <f t="shared" si="1"/>
        <v>#REF!</v>
      </c>
      <c r="S7">
        <v>1</v>
      </c>
      <c r="V7" t="e">
        <f>#REF!</f>
        <v>#REF!</v>
      </c>
      <c r="W7" s="45" t="e">
        <f>#REF!/1000</f>
        <v>#REF!</v>
      </c>
      <c r="X7" s="42" t="e">
        <f t="shared" si="2"/>
        <v>#REF!</v>
      </c>
      <c r="Y7" s="45" t="e">
        <f>#REF!/1000</f>
        <v>#REF!</v>
      </c>
    </row>
    <row r="8" spans="1:26" x14ac:dyDescent="0.2">
      <c r="I8" s="6" t="s">
        <v>38</v>
      </c>
      <c r="J8" s="16" t="e">
        <f>#REF!</f>
        <v>#REF!</v>
      </c>
      <c r="L8" s="6" t="e">
        <f>#REF!</f>
        <v>#REF!</v>
      </c>
      <c r="M8" s="6">
        <v>1</v>
      </c>
      <c r="N8" s="40" t="e">
        <f t="shared" si="0"/>
        <v>#REF!</v>
      </c>
      <c r="O8" s="40" t="e">
        <f>#REF!</f>
        <v>#REF!</v>
      </c>
      <c r="P8" s="1" t="e">
        <f>(#REF!+#REF!+#REF!)/3</f>
        <v>#REF!</v>
      </c>
      <c r="Q8" s="1" t="e">
        <f>#REF!</f>
        <v>#REF!</v>
      </c>
      <c r="R8" s="19" t="e">
        <f t="shared" si="1"/>
        <v>#REF!</v>
      </c>
      <c r="S8">
        <v>1</v>
      </c>
      <c r="V8" t="e">
        <f>#REF!</f>
        <v>#REF!</v>
      </c>
      <c r="W8" s="45" t="e">
        <f>#REF!/1000</f>
        <v>#REF!</v>
      </c>
      <c r="X8" s="42" t="e">
        <f t="shared" si="2"/>
        <v>#REF!</v>
      </c>
      <c r="Y8" s="45" t="e">
        <f>#REF!/1000</f>
        <v>#REF!</v>
      </c>
    </row>
    <row r="9" spans="1:26" x14ac:dyDescent="0.2">
      <c r="I9" s="6" t="s">
        <v>120</v>
      </c>
      <c r="J9" s="16" t="e">
        <f>#REF!</f>
        <v>#REF!</v>
      </c>
      <c r="L9" s="6" t="e">
        <f>#REF!</f>
        <v>#REF!</v>
      </c>
      <c r="M9" s="6">
        <v>1</v>
      </c>
      <c r="N9" s="40" t="e">
        <f t="shared" si="0"/>
        <v>#REF!</v>
      </c>
      <c r="O9" s="40" t="e">
        <f>#REF!</f>
        <v>#REF!</v>
      </c>
      <c r="P9" s="1" t="e">
        <f>(#REF!+#REF!+#REF!)/3</f>
        <v>#REF!</v>
      </c>
      <c r="Q9" s="1" t="e">
        <f>#REF!</f>
        <v>#REF!</v>
      </c>
      <c r="R9" s="19" t="e">
        <f t="shared" si="1"/>
        <v>#REF!</v>
      </c>
      <c r="S9">
        <v>1</v>
      </c>
      <c r="V9" t="e">
        <f>#REF!</f>
        <v>#REF!</v>
      </c>
      <c r="W9" s="45" t="e">
        <f>#REF!/1000</f>
        <v>#REF!</v>
      </c>
      <c r="X9" s="42" t="e">
        <f t="shared" si="2"/>
        <v>#REF!</v>
      </c>
      <c r="Y9" s="45" t="e">
        <f>#REF!/1000</f>
        <v>#REF!</v>
      </c>
    </row>
    <row r="10" spans="1:26" x14ac:dyDescent="0.2">
      <c r="I10" s="6" t="s">
        <v>132</v>
      </c>
      <c r="J10" s="16" t="e">
        <f>#REF!</f>
        <v>#REF!</v>
      </c>
      <c r="L10" s="6" t="e">
        <f>#REF!</f>
        <v>#REF!</v>
      </c>
      <c r="M10" s="6">
        <v>1</v>
      </c>
      <c r="N10" s="40" t="e">
        <f t="shared" si="0"/>
        <v>#REF!</v>
      </c>
      <c r="O10" s="40" t="e">
        <f>#REF!</f>
        <v>#REF!</v>
      </c>
      <c r="P10" s="1" t="e">
        <f>(#REF!+#REF!+#REF!)/3</f>
        <v>#REF!</v>
      </c>
      <c r="Q10" s="1" t="e">
        <f>#REF!</f>
        <v>#REF!</v>
      </c>
      <c r="R10" s="19" t="e">
        <f t="shared" si="1"/>
        <v>#REF!</v>
      </c>
      <c r="S10">
        <v>1</v>
      </c>
      <c r="V10" t="e">
        <f>#REF!</f>
        <v>#REF!</v>
      </c>
      <c r="W10" s="45" t="e">
        <f>#REF!/1000</f>
        <v>#REF!</v>
      </c>
      <c r="X10" s="42" t="e">
        <f t="shared" si="2"/>
        <v>#REF!</v>
      </c>
      <c r="Y10" s="45" t="e">
        <f>#REF!/1000</f>
        <v>#REF!</v>
      </c>
    </row>
    <row r="11" spans="1:26" x14ac:dyDescent="0.2">
      <c r="I11" s="6" t="s">
        <v>130</v>
      </c>
      <c r="J11" s="16" t="e">
        <f>#REF!</f>
        <v>#REF!</v>
      </c>
      <c r="L11" s="6" t="e">
        <f>#REF!</f>
        <v>#REF!</v>
      </c>
      <c r="M11" s="6">
        <v>1</v>
      </c>
      <c r="N11" s="40" t="e">
        <f t="shared" si="0"/>
        <v>#REF!</v>
      </c>
      <c r="O11" s="40" t="e">
        <f>#REF!</f>
        <v>#REF!</v>
      </c>
      <c r="P11" s="1" t="e">
        <f>(#REF!+#REF!+#REF!)/3</f>
        <v>#REF!</v>
      </c>
      <c r="Q11" s="1" t="e">
        <f>#REF!</f>
        <v>#REF!</v>
      </c>
      <c r="R11" s="19" t="e">
        <f t="shared" si="1"/>
        <v>#REF!</v>
      </c>
      <c r="S11">
        <v>1</v>
      </c>
      <c r="V11" t="e">
        <f>#REF!</f>
        <v>#REF!</v>
      </c>
      <c r="W11" s="45" t="e">
        <f>#REF!/1000</f>
        <v>#REF!</v>
      </c>
      <c r="X11" s="42" t="e">
        <f t="shared" si="2"/>
        <v>#REF!</v>
      </c>
      <c r="Y11" s="45" t="e">
        <f>#REF!/1000</f>
        <v>#REF!</v>
      </c>
    </row>
    <row r="12" spans="1:26" x14ac:dyDescent="0.2">
      <c r="I12" s="6" t="s">
        <v>84</v>
      </c>
      <c r="J12" s="16" t="e">
        <f>#REF!</f>
        <v>#REF!</v>
      </c>
      <c r="L12" s="6" t="e">
        <f>#REF!</f>
        <v>#REF!</v>
      </c>
      <c r="M12" s="6">
        <v>1</v>
      </c>
      <c r="N12" s="40" t="e">
        <f t="shared" si="0"/>
        <v>#REF!</v>
      </c>
      <c r="O12" s="40" t="e">
        <f>#REF!</f>
        <v>#REF!</v>
      </c>
      <c r="P12" s="1" t="e">
        <f>(#REF!+#REF!+#REF!)/3</f>
        <v>#REF!</v>
      </c>
      <c r="Q12" s="1" t="e">
        <f>#REF!</f>
        <v>#REF!</v>
      </c>
      <c r="R12" s="19" t="e">
        <f t="shared" si="1"/>
        <v>#REF!</v>
      </c>
      <c r="S12">
        <v>1</v>
      </c>
      <c r="V12" t="e">
        <f>#REF!</f>
        <v>#REF!</v>
      </c>
      <c r="W12" s="45" t="e">
        <f>#REF!/1000</f>
        <v>#REF!</v>
      </c>
      <c r="X12" s="42" t="e">
        <f t="shared" si="2"/>
        <v>#REF!</v>
      </c>
      <c r="Y12" s="45" t="e">
        <f>#REF!/1000</f>
        <v>#REF!</v>
      </c>
    </row>
    <row r="13" spans="1:26" x14ac:dyDescent="0.2">
      <c r="I13" s="6" t="s">
        <v>50</v>
      </c>
      <c r="J13" s="16" t="e">
        <f>#REF!</f>
        <v>#REF!</v>
      </c>
      <c r="L13" s="6" t="e">
        <f>#REF!</f>
        <v>#REF!</v>
      </c>
      <c r="M13" s="6">
        <v>1</v>
      </c>
      <c r="N13" s="40" t="e">
        <f t="shared" si="0"/>
        <v>#REF!</v>
      </c>
      <c r="O13" s="40" t="e">
        <f>#REF!</f>
        <v>#REF!</v>
      </c>
      <c r="P13" s="1" t="e">
        <f>(#REF!+#REF!+#REF!)/3</f>
        <v>#REF!</v>
      </c>
      <c r="Q13" s="1" t="e">
        <f>#REF!</f>
        <v>#REF!</v>
      </c>
      <c r="R13" s="19" t="e">
        <f t="shared" si="1"/>
        <v>#REF!</v>
      </c>
      <c r="S13">
        <v>1</v>
      </c>
      <c r="V13" t="e">
        <f>#REF!</f>
        <v>#REF!</v>
      </c>
      <c r="W13" s="45" t="e">
        <f>#REF!/1000</f>
        <v>#REF!</v>
      </c>
      <c r="X13" s="42" t="e">
        <f t="shared" si="2"/>
        <v>#REF!</v>
      </c>
      <c r="Y13" s="45" t="e">
        <f>#REF!/1000</f>
        <v>#REF!</v>
      </c>
    </row>
    <row r="14" spans="1:26" x14ac:dyDescent="0.2">
      <c r="I14" s="6" t="s">
        <v>70</v>
      </c>
      <c r="J14" s="16" t="e">
        <f>#REF!</f>
        <v>#REF!</v>
      </c>
      <c r="L14" s="6" t="e">
        <f>#REF!</f>
        <v>#REF!</v>
      </c>
      <c r="M14" s="6">
        <v>1</v>
      </c>
      <c r="N14" s="40" t="e">
        <f t="shared" si="0"/>
        <v>#REF!</v>
      </c>
      <c r="O14" s="40" t="e">
        <f>#REF!</f>
        <v>#REF!</v>
      </c>
      <c r="P14" s="1" t="e">
        <f>(#REF!+#REF!+#REF!)/3</f>
        <v>#REF!</v>
      </c>
      <c r="Q14" s="1" t="e">
        <f>#REF!</f>
        <v>#REF!</v>
      </c>
      <c r="R14" s="19" t="e">
        <f t="shared" si="1"/>
        <v>#REF!</v>
      </c>
      <c r="S14">
        <v>1</v>
      </c>
      <c r="V14" t="e">
        <f>#REF!</f>
        <v>#REF!</v>
      </c>
      <c r="W14" s="45" t="e">
        <f>#REF!/1000</f>
        <v>#REF!</v>
      </c>
      <c r="X14" s="42" t="e">
        <f t="shared" si="2"/>
        <v>#REF!</v>
      </c>
      <c r="Y14" s="45" t="e">
        <f>#REF!/1000</f>
        <v>#REF!</v>
      </c>
    </row>
    <row r="15" spans="1:26" x14ac:dyDescent="0.2">
      <c r="I15" s="6" t="s">
        <v>41</v>
      </c>
      <c r="J15" s="16" t="e">
        <f>#REF!</f>
        <v>#REF!</v>
      </c>
      <c r="L15" s="6" t="e">
        <f>#REF!</f>
        <v>#REF!</v>
      </c>
      <c r="M15" s="6">
        <v>1</v>
      </c>
      <c r="N15" s="40" t="e">
        <f t="shared" si="0"/>
        <v>#REF!</v>
      </c>
      <c r="O15" s="40" t="e">
        <f>#REF!</f>
        <v>#REF!</v>
      </c>
      <c r="P15" s="1" t="e">
        <f>(#REF!+#REF!+#REF!)/3</f>
        <v>#REF!</v>
      </c>
      <c r="Q15" s="1" t="e">
        <f>#REF!</f>
        <v>#REF!</v>
      </c>
      <c r="R15" s="19" t="e">
        <f t="shared" si="1"/>
        <v>#REF!</v>
      </c>
      <c r="S15">
        <v>1</v>
      </c>
      <c r="V15" t="e">
        <f>#REF!</f>
        <v>#REF!</v>
      </c>
      <c r="W15" s="45" t="e">
        <f>#REF!/1000</f>
        <v>#REF!</v>
      </c>
      <c r="X15" s="42" t="e">
        <f t="shared" si="2"/>
        <v>#REF!</v>
      </c>
      <c r="Y15" s="45" t="e">
        <f>#REF!/1000</f>
        <v>#REF!</v>
      </c>
    </row>
    <row r="16" spans="1:26" x14ac:dyDescent="0.2">
      <c r="I16" s="6" t="s">
        <v>153</v>
      </c>
      <c r="J16" s="16" t="e">
        <f>#REF!</f>
        <v>#REF!</v>
      </c>
      <c r="L16" s="6" t="e">
        <f>#REF!</f>
        <v>#REF!</v>
      </c>
      <c r="M16" s="6">
        <v>1</v>
      </c>
      <c r="N16" s="40" t="e">
        <f t="shared" si="0"/>
        <v>#REF!</v>
      </c>
      <c r="O16" s="40" t="e">
        <f>#REF!</f>
        <v>#REF!</v>
      </c>
      <c r="P16" s="1" t="e">
        <f>(#REF!+#REF!+#REF!)/3</f>
        <v>#REF!</v>
      </c>
      <c r="Q16" s="1" t="e">
        <f>#REF!</f>
        <v>#REF!</v>
      </c>
      <c r="R16" s="19" t="e">
        <f t="shared" si="1"/>
        <v>#REF!</v>
      </c>
      <c r="S16">
        <v>1</v>
      </c>
      <c r="V16" t="e">
        <f>#REF!</f>
        <v>#REF!</v>
      </c>
      <c r="W16" s="42" t="e">
        <f>#REF!/1000</f>
        <v>#REF!</v>
      </c>
      <c r="X16" s="42" t="e">
        <f t="shared" si="2"/>
        <v>#REF!</v>
      </c>
      <c r="Y16" s="45" t="e">
        <f>#REF!/1000</f>
        <v>#REF!</v>
      </c>
    </row>
    <row r="17" spans="9:25" x14ac:dyDescent="0.2">
      <c r="I17" s="6" t="s">
        <v>82</v>
      </c>
      <c r="J17" s="16" t="e">
        <f>#REF!</f>
        <v>#REF!</v>
      </c>
      <c r="L17" s="6" t="e">
        <f>#REF!</f>
        <v>#REF!</v>
      </c>
      <c r="M17" s="6">
        <v>1</v>
      </c>
      <c r="N17" s="40" t="e">
        <f t="shared" si="0"/>
        <v>#REF!</v>
      </c>
      <c r="O17" s="40" t="e">
        <f>#REF!</f>
        <v>#REF!</v>
      </c>
      <c r="P17" s="1" t="e">
        <f>(#REF!+#REF!+#REF!)/3</f>
        <v>#REF!</v>
      </c>
      <c r="Q17" s="1" t="e">
        <f>#REF!</f>
        <v>#REF!</v>
      </c>
      <c r="R17" s="19" t="e">
        <f t="shared" si="1"/>
        <v>#REF!</v>
      </c>
      <c r="S17">
        <v>1</v>
      </c>
      <c r="V17" t="e">
        <f>#REF!</f>
        <v>#REF!</v>
      </c>
      <c r="W17" s="45" t="e">
        <f>#REF!/1000</f>
        <v>#REF!</v>
      </c>
      <c r="X17" s="42" t="e">
        <f t="shared" si="2"/>
        <v>#REF!</v>
      </c>
      <c r="Y17" s="45" t="e">
        <f>#REF!/1000</f>
        <v>#REF!</v>
      </c>
    </row>
    <row r="18" spans="9:25" x14ac:dyDescent="0.2">
      <c r="I18" s="6" t="s">
        <v>52</v>
      </c>
      <c r="J18" s="16" t="e">
        <f>#REF!</f>
        <v>#REF!</v>
      </c>
      <c r="L18" s="6" t="e">
        <f>#REF!</f>
        <v>#REF!</v>
      </c>
      <c r="M18" s="6">
        <v>1</v>
      </c>
      <c r="N18" s="40" t="e">
        <f t="shared" si="0"/>
        <v>#REF!</v>
      </c>
      <c r="O18" s="40" t="e">
        <f>#REF!</f>
        <v>#REF!</v>
      </c>
      <c r="P18" s="1" t="e">
        <f>(#REF!+#REF!+#REF!)/3</f>
        <v>#REF!</v>
      </c>
      <c r="Q18" s="1" t="e">
        <f>#REF!</f>
        <v>#REF!</v>
      </c>
      <c r="R18" s="19" t="e">
        <f t="shared" si="1"/>
        <v>#REF!</v>
      </c>
      <c r="S18">
        <v>1</v>
      </c>
      <c r="V18" t="e">
        <f>#REF!</f>
        <v>#REF!</v>
      </c>
      <c r="W18" s="45" t="e">
        <f>#REF!/1000</f>
        <v>#REF!</v>
      </c>
      <c r="X18" s="42" t="e">
        <f t="shared" si="2"/>
        <v>#REF!</v>
      </c>
      <c r="Y18" s="45" t="e">
        <f>#REF!/1000</f>
        <v>#REF!</v>
      </c>
    </row>
    <row r="19" spans="9:25" x14ac:dyDescent="0.2">
      <c r="I19" s="6" t="s">
        <v>78</v>
      </c>
      <c r="J19" s="16" t="e">
        <f>#REF!</f>
        <v>#REF!</v>
      </c>
      <c r="L19" s="6" t="e">
        <f>#REF!</f>
        <v>#REF!</v>
      </c>
      <c r="M19" s="6">
        <v>1</v>
      </c>
      <c r="N19" s="40" t="e">
        <f t="shared" si="0"/>
        <v>#REF!</v>
      </c>
      <c r="O19" s="40" t="e">
        <f>#REF!</f>
        <v>#REF!</v>
      </c>
      <c r="P19" s="1" t="e">
        <f>(#REF!+#REF!+#REF!)/3</f>
        <v>#REF!</v>
      </c>
      <c r="Q19" s="1" t="e">
        <f>#REF!</f>
        <v>#REF!</v>
      </c>
      <c r="R19" s="19" t="e">
        <f t="shared" si="1"/>
        <v>#REF!</v>
      </c>
      <c r="S19">
        <v>1</v>
      </c>
      <c r="V19" t="e">
        <f>#REF!</f>
        <v>#REF!</v>
      </c>
      <c r="W19" s="45" t="e">
        <f>#REF!/1000</f>
        <v>#REF!</v>
      </c>
      <c r="X19" s="42" t="e">
        <f t="shared" si="2"/>
        <v>#REF!</v>
      </c>
      <c r="Y19" s="45" t="e">
        <f>#REF!/1000</f>
        <v>#REF!</v>
      </c>
    </row>
    <row r="20" spans="9:25" x14ac:dyDescent="0.2">
      <c r="I20" s="6" t="s">
        <v>155</v>
      </c>
      <c r="J20" s="16" t="e">
        <f>#REF!</f>
        <v>#REF!</v>
      </c>
      <c r="L20" s="6" t="e">
        <f>#REF!</f>
        <v>#REF!</v>
      </c>
      <c r="M20" s="6">
        <v>1</v>
      </c>
      <c r="N20" s="40" t="e">
        <f t="shared" si="0"/>
        <v>#REF!</v>
      </c>
      <c r="O20" s="40" t="e">
        <f>#REF!</f>
        <v>#REF!</v>
      </c>
      <c r="P20" s="1" t="e">
        <f>(#REF!+#REF!+#REF!)/3</f>
        <v>#REF!</v>
      </c>
      <c r="Q20" s="1" t="e">
        <f>#REF!</f>
        <v>#REF!</v>
      </c>
      <c r="R20" s="19" t="e">
        <f t="shared" si="1"/>
        <v>#REF!</v>
      </c>
      <c r="S20">
        <v>1</v>
      </c>
      <c r="V20" t="e">
        <f>#REF!</f>
        <v>#REF!</v>
      </c>
      <c r="W20" s="45" t="e">
        <f>#REF!/1000</f>
        <v>#REF!</v>
      </c>
      <c r="X20" s="42" t="e">
        <f t="shared" si="2"/>
        <v>#REF!</v>
      </c>
      <c r="Y20" s="45" t="e">
        <f>#REF!/1000</f>
        <v>#REF!</v>
      </c>
    </row>
    <row r="21" spans="9:25" x14ac:dyDescent="0.2">
      <c r="I21" s="6" t="s">
        <v>141</v>
      </c>
      <c r="J21" s="16" t="e">
        <f>#REF!</f>
        <v>#REF!</v>
      </c>
      <c r="L21" s="6" t="e">
        <f>#REF!</f>
        <v>#REF!</v>
      </c>
      <c r="M21" s="6">
        <v>1</v>
      </c>
      <c r="N21" s="40" t="e">
        <f t="shared" si="0"/>
        <v>#REF!</v>
      </c>
      <c r="O21" s="40" t="e">
        <f>#REF!</f>
        <v>#REF!</v>
      </c>
      <c r="P21" s="1" t="e">
        <f>(#REF!+#REF!+#REF!)/3</f>
        <v>#REF!</v>
      </c>
      <c r="Q21" s="1" t="e">
        <f>#REF!</f>
        <v>#REF!</v>
      </c>
      <c r="R21" s="19" t="e">
        <f t="shared" si="1"/>
        <v>#REF!</v>
      </c>
      <c r="S21">
        <v>1</v>
      </c>
      <c r="W21" s="45"/>
      <c r="X21" s="42"/>
      <c r="Y21" s="45"/>
    </row>
    <row r="22" spans="9:25" x14ac:dyDescent="0.2">
      <c r="I22" s="6" t="s">
        <v>54</v>
      </c>
      <c r="J22" s="16" t="e">
        <f>#REF!</f>
        <v>#REF!</v>
      </c>
      <c r="L22" s="6" t="e">
        <f>#REF!</f>
        <v>#REF!</v>
      </c>
      <c r="M22" s="6">
        <v>1</v>
      </c>
      <c r="N22" s="40" t="e">
        <f t="shared" si="0"/>
        <v>#REF!</v>
      </c>
      <c r="O22" s="40" t="e">
        <f>#REF!</f>
        <v>#REF!</v>
      </c>
      <c r="P22" s="1" t="e">
        <f>(#REF!+#REF!+#REF!)/3</f>
        <v>#REF!</v>
      </c>
      <c r="Q22" s="1" t="e">
        <f>#REF!</f>
        <v>#REF!</v>
      </c>
      <c r="R22" s="19" t="e">
        <f t="shared" si="1"/>
        <v>#REF!</v>
      </c>
      <c r="S22">
        <v>1</v>
      </c>
      <c r="W22" s="45"/>
      <c r="X22" s="42"/>
      <c r="Y22" s="45"/>
    </row>
    <row r="23" spans="9:25" x14ac:dyDescent="0.2">
      <c r="I23" s="6" t="s">
        <v>49</v>
      </c>
      <c r="J23" s="16" t="e">
        <f>#REF!</f>
        <v>#REF!</v>
      </c>
      <c r="L23" s="6" t="e">
        <f>#REF!</f>
        <v>#REF!</v>
      </c>
      <c r="M23" s="6">
        <v>1</v>
      </c>
      <c r="N23" s="40" t="e">
        <f t="shared" si="0"/>
        <v>#REF!</v>
      </c>
      <c r="O23" s="40" t="e">
        <f>#REF!</f>
        <v>#REF!</v>
      </c>
      <c r="P23" s="1" t="e">
        <f>(#REF!+#REF!+#REF!)/3</f>
        <v>#REF!</v>
      </c>
      <c r="Q23" s="1" t="e">
        <f>#REF!</f>
        <v>#REF!</v>
      </c>
      <c r="R23" s="19" t="e">
        <f t="shared" si="1"/>
        <v>#REF!</v>
      </c>
      <c r="S23">
        <v>1</v>
      </c>
      <c r="W23" s="45"/>
      <c r="X23" s="42"/>
      <c r="Y23" s="45"/>
    </row>
    <row r="24" spans="9:25" x14ac:dyDescent="0.2">
      <c r="I24" s="6" t="s">
        <v>60</v>
      </c>
      <c r="J24" s="16" t="e">
        <f>#REF!</f>
        <v>#REF!</v>
      </c>
      <c r="L24" s="6" t="e">
        <f>#REF!</f>
        <v>#REF!</v>
      </c>
      <c r="M24" s="6">
        <v>1</v>
      </c>
      <c r="N24" s="40" t="e">
        <f t="shared" si="0"/>
        <v>#REF!</v>
      </c>
      <c r="O24" s="40" t="e">
        <f>#REF!</f>
        <v>#REF!</v>
      </c>
      <c r="P24" s="1" t="e">
        <f>(#REF!+#REF!+#REF!)/3</f>
        <v>#REF!</v>
      </c>
      <c r="Q24" s="1" t="e">
        <f>#REF!</f>
        <v>#REF!</v>
      </c>
      <c r="R24" s="19" t="e">
        <f t="shared" si="1"/>
        <v>#REF!</v>
      </c>
      <c r="S24">
        <v>1</v>
      </c>
      <c r="W24" s="45"/>
      <c r="X24" s="42"/>
      <c r="Y24" s="45"/>
    </row>
    <row r="25" spans="9:25" x14ac:dyDescent="0.2">
      <c r="I25" s="6" t="s">
        <v>138</v>
      </c>
      <c r="J25" s="16" t="e">
        <f>#REF!</f>
        <v>#REF!</v>
      </c>
      <c r="L25" s="6" t="e">
        <f>#REF!</f>
        <v>#REF!</v>
      </c>
      <c r="M25" s="6">
        <v>1</v>
      </c>
      <c r="N25" s="40" t="e">
        <f t="shared" si="0"/>
        <v>#REF!</v>
      </c>
      <c r="O25" s="40" t="e">
        <f>#REF!</f>
        <v>#REF!</v>
      </c>
      <c r="P25" s="1" t="e">
        <f>(#REF!+#REF!+#REF!)/3</f>
        <v>#REF!</v>
      </c>
      <c r="Q25" s="1" t="e">
        <f>#REF!</f>
        <v>#REF!</v>
      </c>
      <c r="R25" s="19" t="e">
        <f t="shared" si="1"/>
        <v>#REF!</v>
      </c>
      <c r="S25">
        <v>1</v>
      </c>
      <c r="W25" s="45"/>
      <c r="X25" s="42"/>
      <c r="Y25" s="45"/>
    </row>
    <row r="26" spans="9:25" x14ac:dyDescent="0.2">
      <c r="I26" s="6" t="s">
        <v>140</v>
      </c>
      <c r="J26" s="16" t="e">
        <f>#REF!</f>
        <v>#REF!</v>
      </c>
      <c r="L26" s="6" t="e">
        <f>#REF!</f>
        <v>#REF!</v>
      </c>
      <c r="M26" s="6">
        <v>1</v>
      </c>
      <c r="N26" s="40" t="e">
        <f t="shared" si="0"/>
        <v>#REF!</v>
      </c>
      <c r="O26" s="40" t="e">
        <f>#REF!</f>
        <v>#REF!</v>
      </c>
      <c r="P26" s="1" t="e">
        <f>(#REF!+#REF!+#REF!)/3</f>
        <v>#REF!</v>
      </c>
      <c r="Q26" s="1" t="e">
        <f>#REF!</f>
        <v>#REF!</v>
      </c>
      <c r="R26" s="19" t="e">
        <f t="shared" si="1"/>
        <v>#REF!</v>
      </c>
      <c r="S26">
        <v>1</v>
      </c>
      <c r="W26" s="45"/>
      <c r="X26" s="42"/>
      <c r="Y26" s="45"/>
    </row>
    <row r="27" spans="9:25" x14ac:dyDescent="0.2">
      <c r="I27" s="6" t="s">
        <v>145</v>
      </c>
      <c r="J27" s="16" t="e">
        <f>#REF!</f>
        <v>#REF!</v>
      </c>
      <c r="L27" s="6" t="e">
        <f>#REF!</f>
        <v>#REF!</v>
      </c>
      <c r="M27" s="6">
        <v>1</v>
      </c>
      <c r="N27" s="40" t="e">
        <f t="shared" si="0"/>
        <v>#REF!</v>
      </c>
      <c r="O27" s="40" t="e">
        <f>#REF!</f>
        <v>#REF!</v>
      </c>
      <c r="P27" s="1" t="e">
        <f>(#REF!+#REF!+#REF!)/3</f>
        <v>#REF!</v>
      </c>
      <c r="Q27" s="1" t="e">
        <f>#REF!</f>
        <v>#REF!</v>
      </c>
      <c r="R27" s="19" t="e">
        <f t="shared" si="1"/>
        <v>#REF!</v>
      </c>
      <c r="S27">
        <v>1</v>
      </c>
      <c r="W27" s="45"/>
      <c r="X27" s="42"/>
      <c r="Y27" s="45"/>
    </row>
    <row r="28" spans="9:25" x14ac:dyDescent="0.2">
      <c r="I28" s="6" t="s">
        <v>36</v>
      </c>
      <c r="J28" s="16" t="e">
        <f>#REF!</f>
        <v>#REF!</v>
      </c>
      <c r="L28" s="6" t="e">
        <f>#REF!</f>
        <v>#REF!</v>
      </c>
      <c r="M28" s="6">
        <v>1</v>
      </c>
      <c r="N28" s="40" t="e">
        <f t="shared" si="0"/>
        <v>#REF!</v>
      </c>
      <c r="O28" s="40" t="e">
        <f>#REF!</f>
        <v>#REF!</v>
      </c>
      <c r="P28" s="1" t="e">
        <f>(#REF!+#REF!+#REF!)/3</f>
        <v>#REF!</v>
      </c>
      <c r="Q28" s="1" t="e">
        <f>#REF!</f>
        <v>#REF!</v>
      </c>
      <c r="R28" s="19" t="e">
        <f t="shared" si="1"/>
        <v>#REF!</v>
      </c>
      <c r="S28">
        <v>1</v>
      </c>
      <c r="W28" s="45"/>
      <c r="X28" s="42"/>
      <c r="Y28" s="45"/>
    </row>
    <row r="29" spans="9:25" x14ac:dyDescent="0.2">
      <c r="I29" s="6" t="s">
        <v>81</v>
      </c>
      <c r="J29" s="16" t="e">
        <f>#REF!</f>
        <v>#REF!</v>
      </c>
      <c r="L29" s="6" t="e">
        <f>#REF!</f>
        <v>#REF!</v>
      </c>
      <c r="M29" s="6">
        <v>1</v>
      </c>
      <c r="N29" s="40" t="e">
        <f t="shared" si="0"/>
        <v>#REF!</v>
      </c>
      <c r="O29" s="40" t="e">
        <f>#REF!</f>
        <v>#REF!</v>
      </c>
      <c r="P29" s="1" t="e">
        <f>(#REF!+#REF!+#REF!)/3</f>
        <v>#REF!</v>
      </c>
      <c r="Q29" s="1" t="e">
        <f>#REF!</f>
        <v>#REF!</v>
      </c>
      <c r="R29" s="19" t="e">
        <f t="shared" si="1"/>
        <v>#REF!</v>
      </c>
      <c r="S29">
        <v>1</v>
      </c>
      <c r="W29" s="45"/>
      <c r="X29" s="42"/>
      <c r="Y29" s="45"/>
    </row>
    <row r="30" spans="9:25" x14ac:dyDescent="0.2">
      <c r="I30" s="6" t="s">
        <v>76</v>
      </c>
      <c r="J30" s="16" t="e">
        <f>#REF!</f>
        <v>#REF!</v>
      </c>
      <c r="L30" s="6" t="e">
        <f>#REF!</f>
        <v>#REF!</v>
      </c>
      <c r="M30" s="6">
        <v>1</v>
      </c>
      <c r="N30" s="40" t="e">
        <f t="shared" si="0"/>
        <v>#REF!</v>
      </c>
      <c r="O30" s="40" t="e">
        <f>#REF!</f>
        <v>#REF!</v>
      </c>
      <c r="P30" s="1" t="e">
        <f>(#REF!+#REF!+#REF!)/3</f>
        <v>#REF!</v>
      </c>
      <c r="Q30" s="1" t="e">
        <f>#REF!</f>
        <v>#REF!</v>
      </c>
      <c r="R30" s="19" t="e">
        <f t="shared" si="1"/>
        <v>#REF!</v>
      </c>
      <c r="S30">
        <v>1</v>
      </c>
      <c r="W30" s="45"/>
      <c r="X30" s="42"/>
      <c r="Y30" s="45"/>
    </row>
    <row r="31" spans="9:25" x14ac:dyDescent="0.2">
      <c r="I31" s="6" t="s">
        <v>63</v>
      </c>
      <c r="J31" s="16" t="e">
        <f>#REF!</f>
        <v>#REF!</v>
      </c>
      <c r="L31" s="6" t="e">
        <f>#REF!</f>
        <v>#REF!</v>
      </c>
      <c r="M31" s="6">
        <v>1</v>
      </c>
      <c r="N31" s="40" t="e">
        <f t="shared" si="0"/>
        <v>#REF!</v>
      </c>
      <c r="O31" s="40" t="e">
        <f>#REF!</f>
        <v>#REF!</v>
      </c>
      <c r="P31" s="1" t="e">
        <f>(#REF!+#REF!+#REF!)/3</f>
        <v>#REF!</v>
      </c>
      <c r="Q31" s="1" t="e">
        <f>#REF!</f>
        <v>#REF!</v>
      </c>
      <c r="R31" s="19" t="e">
        <f t="shared" si="1"/>
        <v>#REF!</v>
      </c>
      <c r="S31">
        <v>1</v>
      </c>
      <c r="W31" s="45"/>
      <c r="X31" s="42"/>
      <c r="Y31" s="45"/>
    </row>
    <row r="32" spans="9:25" x14ac:dyDescent="0.2">
      <c r="I32" s="6" t="s">
        <v>105</v>
      </c>
      <c r="J32" s="16" t="e">
        <f>#REF!</f>
        <v>#REF!</v>
      </c>
      <c r="L32" s="6" t="e">
        <f>#REF!</f>
        <v>#REF!</v>
      </c>
      <c r="M32" s="6">
        <v>1</v>
      </c>
      <c r="N32" s="40" t="e">
        <f t="shared" si="0"/>
        <v>#REF!</v>
      </c>
      <c r="O32" s="40" t="e">
        <f>#REF!</f>
        <v>#REF!</v>
      </c>
      <c r="P32" s="1" t="e">
        <f>(#REF!+#REF!+#REF!)/3</f>
        <v>#REF!</v>
      </c>
      <c r="Q32" s="1" t="e">
        <f>#REF!</f>
        <v>#REF!</v>
      </c>
      <c r="R32" s="19" t="e">
        <f t="shared" si="1"/>
        <v>#REF!</v>
      </c>
      <c r="S32">
        <v>1</v>
      </c>
      <c r="W32" s="45"/>
      <c r="X32" s="42"/>
      <c r="Y32" s="45"/>
    </row>
    <row r="33" spans="9:25" x14ac:dyDescent="0.2">
      <c r="I33" s="6" t="s">
        <v>75</v>
      </c>
      <c r="J33" s="16" t="e">
        <f>#REF!</f>
        <v>#REF!</v>
      </c>
      <c r="L33" s="6" t="e">
        <f>#REF!</f>
        <v>#REF!</v>
      </c>
      <c r="M33" s="6">
        <v>1</v>
      </c>
      <c r="N33" s="40" t="e">
        <f t="shared" si="0"/>
        <v>#REF!</v>
      </c>
      <c r="O33" s="40" t="e">
        <f>#REF!</f>
        <v>#REF!</v>
      </c>
      <c r="P33" s="1" t="e">
        <f>(#REF!+#REF!+#REF!)/3</f>
        <v>#REF!</v>
      </c>
      <c r="Q33" s="1" t="e">
        <f>#REF!</f>
        <v>#REF!</v>
      </c>
      <c r="R33" s="19" t="e">
        <f t="shared" si="1"/>
        <v>#REF!</v>
      </c>
      <c r="S33">
        <v>1</v>
      </c>
      <c r="W33" s="45"/>
      <c r="X33" s="42"/>
      <c r="Y33" s="45"/>
    </row>
    <row r="34" spans="9:25" x14ac:dyDescent="0.2">
      <c r="I34" s="6" t="s">
        <v>134</v>
      </c>
      <c r="J34" s="16" t="e">
        <f>#REF!</f>
        <v>#REF!</v>
      </c>
      <c r="L34" s="6" t="e">
        <f>#REF!</f>
        <v>#REF!</v>
      </c>
      <c r="M34" s="6">
        <v>1</v>
      </c>
      <c r="N34" s="40" t="e">
        <f t="shared" si="0"/>
        <v>#REF!</v>
      </c>
      <c r="O34" s="40" t="e">
        <f>#REF!</f>
        <v>#REF!</v>
      </c>
      <c r="P34" s="1" t="e">
        <f>(#REF!+#REF!+#REF!)/3</f>
        <v>#REF!</v>
      </c>
      <c r="Q34" s="1" t="e">
        <f>#REF!</f>
        <v>#REF!</v>
      </c>
      <c r="R34" s="19" t="e">
        <f t="shared" si="1"/>
        <v>#REF!</v>
      </c>
      <c r="S34">
        <v>1</v>
      </c>
      <c r="W34" s="45"/>
      <c r="X34" s="42"/>
      <c r="Y34" s="45"/>
    </row>
    <row r="35" spans="9:25" x14ac:dyDescent="0.2">
      <c r="I35" s="6" t="s">
        <v>85</v>
      </c>
      <c r="J35" s="16" t="e">
        <f>#REF!</f>
        <v>#REF!</v>
      </c>
      <c r="L35" s="6" t="e">
        <f>#REF!</f>
        <v>#REF!</v>
      </c>
      <c r="M35" s="6">
        <v>1</v>
      </c>
      <c r="N35" s="40" t="e">
        <f t="shared" ref="N35:N66" si="3">O35-M35</f>
        <v>#REF!</v>
      </c>
      <c r="O35" s="40" t="e">
        <f>#REF!</f>
        <v>#REF!</v>
      </c>
      <c r="P35" s="1" t="e">
        <f>(#REF!+#REF!+#REF!)/3</f>
        <v>#REF!</v>
      </c>
      <c r="Q35" s="1" t="e">
        <f>#REF!</f>
        <v>#REF!</v>
      </c>
      <c r="R35" s="19" t="e">
        <f t="shared" ref="R35:R66" si="4">Q35/P35</f>
        <v>#REF!</v>
      </c>
      <c r="S35">
        <v>1</v>
      </c>
      <c r="W35" s="45"/>
      <c r="X35" s="42"/>
      <c r="Y35" s="45"/>
    </row>
    <row r="36" spans="9:25" x14ac:dyDescent="0.2">
      <c r="I36" s="6" t="s">
        <v>43</v>
      </c>
      <c r="J36" s="16" t="e">
        <f>#REF!</f>
        <v>#REF!</v>
      </c>
      <c r="L36" s="6" t="e">
        <f>#REF!</f>
        <v>#REF!</v>
      </c>
      <c r="M36" s="6">
        <v>1</v>
      </c>
      <c r="N36" s="40" t="e">
        <f t="shared" si="3"/>
        <v>#REF!</v>
      </c>
      <c r="O36" s="40" t="e">
        <f>#REF!</f>
        <v>#REF!</v>
      </c>
      <c r="P36" s="1" t="e">
        <f>(#REF!+#REF!+#REF!)/3</f>
        <v>#REF!</v>
      </c>
      <c r="Q36" s="1" t="e">
        <f>#REF!</f>
        <v>#REF!</v>
      </c>
      <c r="R36" s="19" t="e">
        <f t="shared" si="4"/>
        <v>#REF!</v>
      </c>
      <c r="S36">
        <v>1</v>
      </c>
      <c r="W36" s="45"/>
      <c r="X36" s="42"/>
      <c r="Y36" s="45"/>
    </row>
    <row r="37" spans="9:25" x14ac:dyDescent="0.2">
      <c r="I37" s="6" t="s">
        <v>47</v>
      </c>
      <c r="J37" s="16" t="e">
        <f>#REF!</f>
        <v>#REF!</v>
      </c>
      <c r="L37" s="6" t="e">
        <f>#REF!</f>
        <v>#REF!</v>
      </c>
      <c r="M37" s="6">
        <v>1</v>
      </c>
      <c r="N37" s="40" t="e">
        <f t="shared" si="3"/>
        <v>#REF!</v>
      </c>
      <c r="O37" s="40" t="e">
        <f>#REF!</f>
        <v>#REF!</v>
      </c>
      <c r="P37" s="1" t="e">
        <f>(#REF!+#REF!+#REF!)/3</f>
        <v>#REF!</v>
      </c>
      <c r="Q37" s="1" t="e">
        <f>#REF!</f>
        <v>#REF!</v>
      </c>
      <c r="R37" s="19" t="e">
        <f t="shared" si="4"/>
        <v>#REF!</v>
      </c>
      <c r="S37">
        <v>1</v>
      </c>
      <c r="W37" s="45"/>
      <c r="X37" s="42"/>
      <c r="Y37" s="45"/>
    </row>
    <row r="38" spans="9:25" x14ac:dyDescent="0.2">
      <c r="I38" s="6" t="s">
        <v>139</v>
      </c>
      <c r="J38" s="16" t="e">
        <f>#REF!</f>
        <v>#REF!</v>
      </c>
      <c r="L38" s="6" t="e">
        <f>#REF!</f>
        <v>#REF!</v>
      </c>
      <c r="M38" s="6">
        <v>1</v>
      </c>
      <c r="N38" s="40" t="e">
        <f t="shared" si="3"/>
        <v>#REF!</v>
      </c>
      <c r="O38" s="40" t="e">
        <f>#REF!</f>
        <v>#REF!</v>
      </c>
      <c r="P38" s="1" t="e">
        <f>(#REF!+#REF!+#REF!)/3</f>
        <v>#REF!</v>
      </c>
      <c r="Q38" s="1" t="e">
        <f>#REF!</f>
        <v>#REF!</v>
      </c>
      <c r="R38" s="19" t="e">
        <f t="shared" si="4"/>
        <v>#REF!</v>
      </c>
      <c r="S38">
        <v>1</v>
      </c>
      <c r="W38" s="45"/>
      <c r="X38" s="42"/>
      <c r="Y38" s="45"/>
    </row>
    <row r="39" spans="9:25" x14ac:dyDescent="0.2">
      <c r="I39" s="6" t="s">
        <v>22</v>
      </c>
      <c r="J39" s="16" t="e">
        <f>#REF!</f>
        <v>#REF!</v>
      </c>
      <c r="L39" s="6" t="e">
        <f>#REF!</f>
        <v>#REF!</v>
      </c>
      <c r="M39" s="6">
        <v>1</v>
      </c>
      <c r="N39" s="40" t="e">
        <f t="shared" si="3"/>
        <v>#REF!</v>
      </c>
      <c r="O39" s="40" t="e">
        <f>#REF!</f>
        <v>#REF!</v>
      </c>
      <c r="P39" s="1" t="e">
        <f>(#REF!+#REF!+#REF!)/3</f>
        <v>#REF!</v>
      </c>
      <c r="Q39" s="1" t="e">
        <f>#REF!</f>
        <v>#REF!</v>
      </c>
      <c r="R39" s="19" t="e">
        <f t="shared" si="4"/>
        <v>#REF!</v>
      </c>
      <c r="S39">
        <v>1</v>
      </c>
      <c r="W39" s="45"/>
      <c r="X39" s="42"/>
      <c r="Y39" s="45"/>
    </row>
    <row r="40" spans="9:25" x14ac:dyDescent="0.2">
      <c r="I40" s="6" t="s">
        <v>59</v>
      </c>
      <c r="J40" s="16" t="e">
        <f>#REF!</f>
        <v>#REF!</v>
      </c>
      <c r="L40" s="6" t="e">
        <f>#REF!</f>
        <v>#REF!</v>
      </c>
      <c r="M40" s="6">
        <v>1</v>
      </c>
      <c r="N40" s="40" t="e">
        <f t="shared" si="3"/>
        <v>#REF!</v>
      </c>
      <c r="O40" s="40" t="e">
        <f>#REF!</f>
        <v>#REF!</v>
      </c>
      <c r="P40" s="1" t="e">
        <f>(#REF!+#REF!+#REF!)/3</f>
        <v>#REF!</v>
      </c>
      <c r="Q40" s="1" t="e">
        <f>#REF!</f>
        <v>#REF!</v>
      </c>
      <c r="R40" s="19" t="e">
        <f t="shared" si="4"/>
        <v>#REF!</v>
      </c>
      <c r="S40">
        <v>1</v>
      </c>
      <c r="V40" s="42"/>
      <c r="W40" s="45"/>
      <c r="X40" s="42"/>
      <c r="Y40" s="45"/>
    </row>
    <row r="41" spans="9:25" x14ac:dyDescent="0.2">
      <c r="I41" s="6" t="s">
        <v>109</v>
      </c>
      <c r="J41" s="16" t="e">
        <f>#REF!</f>
        <v>#REF!</v>
      </c>
      <c r="L41" s="6" t="e">
        <f>#REF!</f>
        <v>#REF!</v>
      </c>
      <c r="M41" s="6">
        <v>1</v>
      </c>
      <c r="N41" s="40" t="e">
        <f t="shared" si="3"/>
        <v>#REF!</v>
      </c>
      <c r="O41" s="40" t="e">
        <f>#REF!</f>
        <v>#REF!</v>
      </c>
      <c r="P41" s="1" t="e">
        <f>(#REF!+#REF!+#REF!)/3</f>
        <v>#REF!</v>
      </c>
      <c r="Q41" s="1" t="e">
        <f>#REF!</f>
        <v>#REF!</v>
      </c>
      <c r="R41" s="19" t="e">
        <f t="shared" si="4"/>
        <v>#REF!</v>
      </c>
      <c r="S41">
        <v>1</v>
      </c>
      <c r="W41" s="45"/>
      <c r="X41" s="42"/>
      <c r="Y41" s="45"/>
    </row>
    <row r="42" spans="9:25" x14ac:dyDescent="0.2">
      <c r="I42" s="6" t="s">
        <v>114</v>
      </c>
      <c r="J42" s="16" t="e">
        <f>#REF!</f>
        <v>#REF!</v>
      </c>
      <c r="L42" s="6" t="e">
        <f>#REF!</f>
        <v>#REF!</v>
      </c>
      <c r="M42" s="6">
        <v>1</v>
      </c>
      <c r="N42" s="40" t="e">
        <f t="shared" si="3"/>
        <v>#REF!</v>
      </c>
      <c r="O42" s="40" t="e">
        <f>#REF!</f>
        <v>#REF!</v>
      </c>
      <c r="P42" s="1" t="e">
        <f>(#REF!+#REF!+#REF!)/3</f>
        <v>#REF!</v>
      </c>
      <c r="Q42" s="1" t="e">
        <f>#REF!</f>
        <v>#REF!</v>
      </c>
      <c r="R42" s="19" t="e">
        <f t="shared" si="4"/>
        <v>#REF!</v>
      </c>
      <c r="S42">
        <v>1</v>
      </c>
      <c r="W42" s="42"/>
      <c r="X42" s="42"/>
      <c r="Y42" s="42"/>
    </row>
    <row r="43" spans="9:25" x14ac:dyDescent="0.2">
      <c r="I43" s="6" t="s">
        <v>157</v>
      </c>
      <c r="J43" s="16" t="e">
        <f>#REF!</f>
        <v>#REF!</v>
      </c>
      <c r="L43" s="6" t="e">
        <f>#REF!</f>
        <v>#REF!</v>
      </c>
      <c r="M43" s="6">
        <v>1</v>
      </c>
      <c r="N43" s="40" t="e">
        <f t="shared" si="3"/>
        <v>#REF!</v>
      </c>
      <c r="O43" s="40" t="e">
        <f>#REF!</f>
        <v>#REF!</v>
      </c>
      <c r="P43" s="1" t="e">
        <f>(#REF!+#REF!+#REF!)/3</f>
        <v>#REF!</v>
      </c>
      <c r="Q43" s="1" t="e">
        <f>#REF!</f>
        <v>#REF!</v>
      </c>
      <c r="R43" s="19" t="e">
        <f t="shared" si="4"/>
        <v>#REF!</v>
      </c>
      <c r="S43">
        <v>1</v>
      </c>
      <c r="W43" s="42"/>
      <c r="X43" s="42"/>
      <c r="Y43" s="42"/>
    </row>
    <row r="44" spans="9:25" x14ac:dyDescent="0.2">
      <c r="I44" s="6" t="s">
        <v>37</v>
      </c>
      <c r="J44" s="16" t="e">
        <f>#REF!</f>
        <v>#REF!</v>
      </c>
      <c r="L44" s="6" t="e">
        <f>#REF!</f>
        <v>#REF!</v>
      </c>
      <c r="M44" s="6">
        <v>1</v>
      </c>
      <c r="N44" s="40" t="e">
        <f t="shared" si="3"/>
        <v>#REF!</v>
      </c>
      <c r="O44" s="40" t="e">
        <f>#REF!</f>
        <v>#REF!</v>
      </c>
      <c r="P44" s="1" t="e">
        <f>(#REF!+#REF!+#REF!)/3</f>
        <v>#REF!</v>
      </c>
      <c r="Q44" s="1" t="e">
        <f>#REF!</f>
        <v>#REF!</v>
      </c>
      <c r="R44" s="19" t="e">
        <f t="shared" si="4"/>
        <v>#REF!</v>
      </c>
      <c r="S44">
        <v>1</v>
      </c>
      <c r="V44" t="s">
        <v>148</v>
      </c>
      <c r="W44" s="48" t="e">
        <f>(#REF!-#REF!)/(#REF!-#REF!-#REF!)</f>
        <v>#REF!</v>
      </c>
      <c r="X44" s="42"/>
      <c r="Y44" s="42"/>
    </row>
    <row r="45" spans="9:25" x14ac:dyDescent="0.2">
      <c r="I45" s="6" t="s">
        <v>133</v>
      </c>
      <c r="J45" s="16" t="e">
        <f>#REF!</f>
        <v>#REF!</v>
      </c>
      <c r="L45" s="6" t="e">
        <f>#REF!</f>
        <v>#REF!</v>
      </c>
      <c r="M45" s="6">
        <v>1</v>
      </c>
      <c r="N45" s="40" t="e">
        <f t="shared" si="3"/>
        <v>#REF!</v>
      </c>
      <c r="O45" s="40" t="e">
        <f>#REF!</f>
        <v>#REF!</v>
      </c>
      <c r="P45" s="1" t="e">
        <f>(#REF!+#REF!+#REF!)/3</f>
        <v>#REF!</v>
      </c>
      <c r="Q45" s="1" t="e">
        <f>#REF!</f>
        <v>#REF!</v>
      </c>
      <c r="R45" s="19" t="e">
        <f t="shared" si="4"/>
        <v>#REF!</v>
      </c>
      <c r="S45">
        <v>1</v>
      </c>
      <c r="W45" s="42"/>
      <c r="X45" s="42"/>
      <c r="Y45" s="42"/>
    </row>
    <row r="46" spans="9:25" x14ac:dyDescent="0.2">
      <c r="I46" s="6" t="s">
        <v>152</v>
      </c>
      <c r="J46" s="16" t="e">
        <f>#REF!</f>
        <v>#REF!</v>
      </c>
      <c r="L46" s="6" t="e">
        <f>#REF!</f>
        <v>#REF!</v>
      </c>
      <c r="M46" s="6">
        <v>1</v>
      </c>
      <c r="N46" s="40" t="e">
        <f t="shared" si="3"/>
        <v>#REF!</v>
      </c>
      <c r="O46" s="40" t="e">
        <f>#REF!</f>
        <v>#REF!</v>
      </c>
      <c r="P46" s="1" t="e">
        <f>(#REF!+#REF!+#REF!)/3</f>
        <v>#REF!</v>
      </c>
      <c r="Q46" s="1" t="e">
        <f>#REF!</f>
        <v>#REF!</v>
      </c>
      <c r="R46" s="19" t="e">
        <f t="shared" si="4"/>
        <v>#REF!</v>
      </c>
      <c r="S46">
        <v>1</v>
      </c>
      <c r="W46" s="42"/>
      <c r="X46" s="42"/>
      <c r="Y46" s="42"/>
    </row>
    <row r="47" spans="9:25" x14ac:dyDescent="0.2">
      <c r="I47" s="6" t="s">
        <v>137</v>
      </c>
      <c r="J47" s="16" t="e">
        <f>#REF!</f>
        <v>#REF!</v>
      </c>
      <c r="L47" s="6" t="e">
        <f>#REF!</f>
        <v>#REF!</v>
      </c>
      <c r="M47" s="6">
        <v>1</v>
      </c>
      <c r="N47" s="40" t="e">
        <f t="shared" si="3"/>
        <v>#REF!</v>
      </c>
      <c r="O47" s="40" t="e">
        <f>#REF!</f>
        <v>#REF!</v>
      </c>
      <c r="P47" s="1" t="e">
        <f>(#REF!+#REF!+#REF!)/3</f>
        <v>#REF!</v>
      </c>
      <c r="Q47" s="1" t="e">
        <f>#REF!</f>
        <v>#REF!</v>
      </c>
      <c r="R47" s="19" t="e">
        <f t="shared" si="4"/>
        <v>#REF!</v>
      </c>
      <c r="S47">
        <v>1</v>
      </c>
      <c r="W47" s="42"/>
      <c r="X47" s="42"/>
      <c r="Y47" s="42"/>
    </row>
    <row r="48" spans="9:25" x14ac:dyDescent="0.2">
      <c r="I48" s="6" t="s">
        <v>44</v>
      </c>
      <c r="J48" s="16" t="e">
        <f>#REF!</f>
        <v>#REF!</v>
      </c>
      <c r="L48" s="6" t="e">
        <f>#REF!</f>
        <v>#REF!</v>
      </c>
      <c r="M48" s="6">
        <v>1</v>
      </c>
      <c r="N48" s="40" t="e">
        <f t="shared" si="3"/>
        <v>#REF!</v>
      </c>
      <c r="O48" s="40" t="e">
        <f>#REF!</f>
        <v>#REF!</v>
      </c>
      <c r="P48" s="1" t="e">
        <f>(#REF!+#REF!+#REF!)/3</f>
        <v>#REF!</v>
      </c>
      <c r="Q48" s="1" t="e">
        <f>#REF!</f>
        <v>#REF!</v>
      </c>
      <c r="R48" s="19" t="e">
        <f t="shared" si="4"/>
        <v>#REF!</v>
      </c>
      <c r="S48">
        <v>1</v>
      </c>
      <c r="W48" s="42"/>
      <c r="X48" s="42"/>
      <c r="Y48" s="42"/>
    </row>
    <row r="49" spans="9:25" x14ac:dyDescent="0.2">
      <c r="I49" s="6" t="s">
        <v>158</v>
      </c>
      <c r="J49" s="16" t="e">
        <f>#REF!</f>
        <v>#REF!</v>
      </c>
      <c r="L49" s="6" t="e">
        <f>#REF!</f>
        <v>#REF!</v>
      </c>
      <c r="M49" s="6">
        <v>1</v>
      </c>
      <c r="N49" s="40" t="e">
        <f t="shared" si="3"/>
        <v>#REF!</v>
      </c>
      <c r="O49" s="40" t="e">
        <f>#REF!</f>
        <v>#REF!</v>
      </c>
      <c r="P49" s="1" t="e">
        <f>(#REF!+#REF!+#REF!)/3</f>
        <v>#REF!</v>
      </c>
      <c r="Q49" s="1" t="e">
        <f>#REF!</f>
        <v>#REF!</v>
      </c>
      <c r="R49" s="19" t="e">
        <f t="shared" si="4"/>
        <v>#REF!</v>
      </c>
      <c r="S49">
        <v>1</v>
      </c>
      <c r="W49" s="42"/>
      <c r="X49" s="42"/>
      <c r="Y49" s="42"/>
    </row>
    <row r="50" spans="9:25" x14ac:dyDescent="0.2">
      <c r="I50" s="6" t="s">
        <v>80</v>
      </c>
      <c r="J50" s="16" t="e">
        <f>#REF!</f>
        <v>#REF!</v>
      </c>
      <c r="L50" s="6" t="e">
        <f>#REF!</f>
        <v>#REF!</v>
      </c>
      <c r="M50" s="6">
        <v>1</v>
      </c>
      <c r="N50" s="40" t="e">
        <f t="shared" si="3"/>
        <v>#REF!</v>
      </c>
      <c r="O50" s="40" t="e">
        <f>#REF!</f>
        <v>#REF!</v>
      </c>
      <c r="P50" s="1" t="e">
        <f>(#REF!+#REF!+#REF!)/3</f>
        <v>#REF!</v>
      </c>
      <c r="Q50" s="1" t="e">
        <f>#REF!</f>
        <v>#REF!</v>
      </c>
      <c r="R50" s="19" t="e">
        <f t="shared" si="4"/>
        <v>#REF!</v>
      </c>
      <c r="S50">
        <v>1</v>
      </c>
      <c r="W50" s="42"/>
      <c r="X50" s="42"/>
      <c r="Y50" s="42"/>
    </row>
    <row r="51" spans="9:25" x14ac:dyDescent="0.2">
      <c r="I51" s="6" t="s">
        <v>68</v>
      </c>
      <c r="J51" s="16" t="e">
        <f>#REF!</f>
        <v>#REF!</v>
      </c>
      <c r="L51" s="6" t="e">
        <f>#REF!</f>
        <v>#REF!</v>
      </c>
      <c r="M51" s="6">
        <v>1</v>
      </c>
      <c r="N51" s="40" t="e">
        <f t="shared" si="3"/>
        <v>#REF!</v>
      </c>
      <c r="O51" s="40" t="e">
        <f>#REF!</f>
        <v>#REF!</v>
      </c>
      <c r="P51" s="1" t="e">
        <f>(#REF!+#REF!+#REF!)/3</f>
        <v>#REF!</v>
      </c>
      <c r="Q51" s="1" t="e">
        <f>#REF!</f>
        <v>#REF!</v>
      </c>
      <c r="R51" s="19" t="e">
        <f t="shared" si="4"/>
        <v>#REF!</v>
      </c>
      <c r="S51">
        <v>1</v>
      </c>
      <c r="W51" s="42"/>
      <c r="X51" s="42"/>
      <c r="Y51" s="42"/>
    </row>
    <row r="52" spans="9:25" x14ac:dyDescent="0.2">
      <c r="I52" s="6" t="s">
        <v>123</v>
      </c>
      <c r="J52" s="16" t="e">
        <f>#REF!</f>
        <v>#REF!</v>
      </c>
      <c r="L52" s="6" t="e">
        <f>#REF!</f>
        <v>#REF!</v>
      </c>
      <c r="M52" s="6">
        <v>1</v>
      </c>
      <c r="N52" s="40" t="e">
        <f t="shared" si="3"/>
        <v>#REF!</v>
      </c>
      <c r="O52" s="40" t="e">
        <f>#REF!</f>
        <v>#REF!</v>
      </c>
      <c r="P52" s="1" t="e">
        <f>(#REF!+#REF!+#REF!)/3</f>
        <v>#REF!</v>
      </c>
      <c r="Q52" s="1" t="e">
        <f>#REF!</f>
        <v>#REF!</v>
      </c>
      <c r="R52" s="19" t="e">
        <f t="shared" si="4"/>
        <v>#REF!</v>
      </c>
      <c r="S52">
        <v>1</v>
      </c>
      <c r="W52" s="42"/>
      <c r="X52" s="42"/>
      <c r="Y52" s="42"/>
    </row>
    <row r="53" spans="9:25" x14ac:dyDescent="0.2">
      <c r="I53" s="6" t="s">
        <v>150</v>
      </c>
      <c r="J53" s="16" t="e">
        <f>#REF!</f>
        <v>#REF!</v>
      </c>
      <c r="L53" s="6" t="e">
        <f>#REF!</f>
        <v>#REF!</v>
      </c>
      <c r="M53" s="6">
        <v>1</v>
      </c>
      <c r="N53" s="40" t="e">
        <f t="shared" si="3"/>
        <v>#REF!</v>
      </c>
      <c r="O53" s="40" t="e">
        <f>#REF!</f>
        <v>#REF!</v>
      </c>
      <c r="P53" s="1" t="e">
        <f>(#REF!+#REF!+#REF!)/3</f>
        <v>#REF!</v>
      </c>
      <c r="Q53" s="1" t="e">
        <f>#REF!</f>
        <v>#REF!</v>
      </c>
      <c r="R53" s="19" t="e">
        <f t="shared" si="4"/>
        <v>#REF!</v>
      </c>
      <c r="S53">
        <v>1</v>
      </c>
      <c r="W53" s="42"/>
      <c r="X53" s="42"/>
      <c r="Y53" s="42"/>
    </row>
    <row r="54" spans="9:25" x14ac:dyDescent="0.2">
      <c r="I54" s="6" t="s">
        <v>88</v>
      </c>
      <c r="J54" s="16" t="e">
        <f>#REF!</f>
        <v>#REF!</v>
      </c>
      <c r="L54" s="6" t="e">
        <f>#REF!</f>
        <v>#REF!</v>
      </c>
      <c r="M54" s="6">
        <v>1</v>
      </c>
      <c r="N54" s="40" t="e">
        <f t="shared" si="3"/>
        <v>#REF!</v>
      </c>
      <c r="O54" s="40" t="e">
        <f>#REF!</f>
        <v>#REF!</v>
      </c>
      <c r="P54" s="1" t="e">
        <f>(#REF!+#REF!+#REF!)/3</f>
        <v>#REF!</v>
      </c>
      <c r="Q54" s="1" t="e">
        <f>#REF!</f>
        <v>#REF!</v>
      </c>
      <c r="R54" s="19" t="e">
        <f t="shared" si="4"/>
        <v>#REF!</v>
      </c>
      <c r="S54">
        <v>1</v>
      </c>
      <c r="W54" s="42"/>
      <c r="X54" s="42"/>
      <c r="Y54" s="42"/>
    </row>
    <row r="55" spans="9:25" x14ac:dyDescent="0.2">
      <c r="I55" s="6" t="s">
        <v>121</v>
      </c>
      <c r="J55" s="16" t="e">
        <f>#REF!</f>
        <v>#REF!</v>
      </c>
      <c r="L55" s="6" t="e">
        <f>#REF!</f>
        <v>#REF!</v>
      </c>
      <c r="M55" s="6">
        <v>1</v>
      </c>
      <c r="N55" s="40" t="e">
        <f t="shared" si="3"/>
        <v>#REF!</v>
      </c>
      <c r="O55" s="40" t="e">
        <f>#REF!</f>
        <v>#REF!</v>
      </c>
      <c r="P55" s="1" t="e">
        <f>(#REF!+#REF!+#REF!)/3</f>
        <v>#REF!</v>
      </c>
      <c r="Q55" s="1" t="e">
        <f>#REF!</f>
        <v>#REF!</v>
      </c>
      <c r="R55" s="19" t="e">
        <f t="shared" si="4"/>
        <v>#REF!</v>
      </c>
      <c r="S55">
        <v>1</v>
      </c>
      <c r="W55" s="42"/>
      <c r="X55" s="42"/>
      <c r="Y55" s="42"/>
    </row>
    <row r="56" spans="9:25" x14ac:dyDescent="0.2">
      <c r="I56" s="6" t="s">
        <v>39</v>
      </c>
      <c r="J56" s="16" t="e">
        <f>#REF!</f>
        <v>#REF!</v>
      </c>
      <c r="L56" s="6" t="e">
        <f>#REF!</f>
        <v>#REF!</v>
      </c>
      <c r="M56" s="6">
        <v>1</v>
      </c>
      <c r="N56" s="40" t="e">
        <f t="shared" si="3"/>
        <v>#REF!</v>
      </c>
      <c r="O56" s="40" t="e">
        <f>#REF!</f>
        <v>#REF!</v>
      </c>
      <c r="P56" s="1" t="e">
        <f>(#REF!+#REF!+#REF!)/3</f>
        <v>#REF!</v>
      </c>
      <c r="Q56" s="1" t="e">
        <f>#REF!</f>
        <v>#REF!</v>
      </c>
      <c r="R56" s="19" t="e">
        <f t="shared" si="4"/>
        <v>#REF!</v>
      </c>
      <c r="S56">
        <v>1</v>
      </c>
      <c r="W56" s="42"/>
      <c r="X56" s="42"/>
      <c r="Y56" s="42"/>
    </row>
    <row r="57" spans="9:25" x14ac:dyDescent="0.2">
      <c r="I57" s="6" t="s">
        <v>55</v>
      </c>
      <c r="J57" s="16" t="e">
        <f>#REF!</f>
        <v>#REF!</v>
      </c>
      <c r="L57" s="6" t="e">
        <f>#REF!</f>
        <v>#REF!</v>
      </c>
      <c r="M57" s="6">
        <v>1</v>
      </c>
      <c r="N57" s="40" t="e">
        <f t="shared" si="3"/>
        <v>#REF!</v>
      </c>
      <c r="O57" s="40" t="e">
        <f>#REF!</f>
        <v>#REF!</v>
      </c>
      <c r="P57" s="1" t="e">
        <f>(#REF!+#REF!+#REF!)/3</f>
        <v>#REF!</v>
      </c>
      <c r="Q57" s="1" t="e">
        <f>#REF!</f>
        <v>#REF!</v>
      </c>
      <c r="R57" s="19" t="e">
        <f t="shared" si="4"/>
        <v>#REF!</v>
      </c>
      <c r="S57">
        <v>1</v>
      </c>
      <c r="W57" s="42"/>
      <c r="X57" s="42"/>
      <c r="Y57" s="42"/>
    </row>
    <row r="58" spans="9:25" x14ac:dyDescent="0.2">
      <c r="I58" s="6" t="s">
        <v>48</v>
      </c>
      <c r="J58" s="16" t="e">
        <f>#REF!</f>
        <v>#REF!</v>
      </c>
      <c r="L58" s="6" t="e">
        <f>#REF!</f>
        <v>#REF!</v>
      </c>
      <c r="M58" s="6">
        <v>1</v>
      </c>
      <c r="N58" s="40" t="e">
        <f t="shared" si="3"/>
        <v>#REF!</v>
      </c>
      <c r="O58" s="40" t="e">
        <f>#REF!</f>
        <v>#REF!</v>
      </c>
      <c r="P58" s="1" t="e">
        <f>(#REF!+#REF!+#REF!)/3</f>
        <v>#REF!</v>
      </c>
      <c r="Q58" s="1" t="e">
        <f>#REF!</f>
        <v>#REF!</v>
      </c>
      <c r="R58" s="19" t="e">
        <f t="shared" si="4"/>
        <v>#REF!</v>
      </c>
      <c r="S58">
        <v>1</v>
      </c>
      <c r="W58" s="42"/>
      <c r="X58" s="42"/>
      <c r="Y58" s="42"/>
    </row>
    <row r="59" spans="9:25" x14ac:dyDescent="0.2">
      <c r="I59" s="6" t="s">
        <v>53</v>
      </c>
      <c r="J59" s="16" t="e">
        <f>#REF!</f>
        <v>#REF!</v>
      </c>
      <c r="L59" s="6" t="e">
        <f>#REF!</f>
        <v>#REF!</v>
      </c>
      <c r="M59" s="6">
        <v>1</v>
      </c>
      <c r="N59" s="40" t="e">
        <f t="shared" si="3"/>
        <v>#REF!</v>
      </c>
      <c r="O59" s="40" t="e">
        <f>#REF!</f>
        <v>#REF!</v>
      </c>
      <c r="P59" s="1" t="e">
        <f>(#REF!+#REF!+#REF!)/3</f>
        <v>#REF!</v>
      </c>
      <c r="Q59" s="1" t="e">
        <f>#REF!</f>
        <v>#REF!</v>
      </c>
      <c r="R59" s="19" t="e">
        <f t="shared" si="4"/>
        <v>#REF!</v>
      </c>
      <c r="S59">
        <v>1</v>
      </c>
      <c r="W59" s="42"/>
      <c r="X59" s="42"/>
      <c r="Y59" s="42"/>
    </row>
    <row r="60" spans="9:25" x14ac:dyDescent="0.2">
      <c r="I60" s="6" t="s">
        <v>58</v>
      </c>
      <c r="J60" s="16" t="e">
        <f>#REF!</f>
        <v>#REF!</v>
      </c>
      <c r="L60" s="6" t="e">
        <f>#REF!</f>
        <v>#REF!</v>
      </c>
      <c r="M60" s="6">
        <v>1</v>
      </c>
      <c r="N60" s="40" t="e">
        <f t="shared" si="3"/>
        <v>#REF!</v>
      </c>
      <c r="O60" s="40" t="e">
        <f>#REF!</f>
        <v>#REF!</v>
      </c>
      <c r="P60" s="1" t="e">
        <f>(#REF!+#REF!+#REF!)/3</f>
        <v>#REF!</v>
      </c>
      <c r="Q60" s="1" t="e">
        <f>#REF!</f>
        <v>#REF!</v>
      </c>
      <c r="R60" s="19" t="e">
        <f t="shared" si="4"/>
        <v>#REF!</v>
      </c>
      <c r="S60">
        <v>1</v>
      </c>
      <c r="W60" s="42"/>
      <c r="X60" s="42"/>
      <c r="Y60" s="42"/>
    </row>
    <row r="61" spans="9:25" x14ac:dyDescent="0.2">
      <c r="I61" s="6" t="s">
        <v>71</v>
      </c>
      <c r="J61" s="16" t="e">
        <f>#REF!</f>
        <v>#REF!</v>
      </c>
      <c r="L61" s="6" t="e">
        <f>#REF!</f>
        <v>#REF!</v>
      </c>
      <c r="M61" s="6">
        <v>1</v>
      </c>
      <c r="N61" s="40" t="e">
        <f t="shared" si="3"/>
        <v>#REF!</v>
      </c>
      <c r="O61" s="40" t="e">
        <f>#REF!</f>
        <v>#REF!</v>
      </c>
      <c r="P61" s="1" t="e">
        <f>(#REF!+#REF!+#REF!)/3</f>
        <v>#REF!</v>
      </c>
      <c r="Q61" s="1" t="e">
        <f>#REF!</f>
        <v>#REF!</v>
      </c>
      <c r="R61" s="19" t="e">
        <f t="shared" si="4"/>
        <v>#REF!</v>
      </c>
      <c r="S61">
        <v>1</v>
      </c>
      <c r="W61" s="42"/>
      <c r="X61" s="42"/>
      <c r="Y61" s="42"/>
    </row>
    <row r="62" spans="9:25" x14ac:dyDescent="0.2">
      <c r="I62" s="6" t="s">
        <v>128</v>
      </c>
      <c r="J62" s="16" t="e">
        <f>#REF!</f>
        <v>#REF!</v>
      </c>
      <c r="L62" s="6" t="e">
        <f>#REF!</f>
        <v>#REF!</v>
      </c>
      <c r="M62" s="6">
        <v>1</v>
      </c>
      <c r="N62" s="40" t="e">
        <f t="shared" si="3"/>
        <v>#REF!</v>
      </c>
      <c r="O62" s="40" t="e">
        <f>#REF!</f>
        <v>#REF!</v>
      </c>
      <c r="P62" s="1" t="e">
        <f>(#REF!+#REF!+#REF!)/3</f>
        <v>#REF!</v>
      </c>
      <c r="Q62" s="1" t="e">
        <f>#REF!</f>
        <v>#REF!</v>
      </c>
      <c r="R62" s="19" t="e">
        <f t="shared" si="4"/>
        <v>#REF!</v>
      </c>
      <c r="S62">
        <v>1</v>
      </c>
      <c r="W62" s="42"/>
      <c r="X62" s="42"/>
      <c r="Y62" s="42"/>
    </row>
    <row r="63" spans="9:25" x14ac:dyDescent="0.2">
      <c r="I63" s="6" t="s">
        <v>112</v>
      </c>
      <c r="J63" s="16" t="e">
        <f>#REF!</f>
        <v>#REF!</v>
      </c>
      <c r="L63" s="6" t="e">
        <f>#REF!</f>
        <v>#REF!</v>
      </c>
      <c r="M63" s="6">
        <v>1</v>
      </c>
      <c r="N63" s="40" t="e">
        <f t="shared" si="3"/>
        <v>#REF!</v>
      </c>
      <c r="O63" s="40" t="e">
        <f>#REF!</f>
        <v>#REF!</v>
      </c>
      <c r="P63" s="1" t="e">
        <f>(#REF!+#REF!+#REF!)/3</f>
        <v>#REF!</v>
      </c>
      <c r="Q63" s="1" t="e">
        <f>#REF!</f>
        <v>#REF!</v>
      </c>
      <c r="R63" s="19" t="e">
        <f t="shared" si="4"/>
        <v>#REF!</v>
      </c>
      <c r="S63">
        <v>1</v>
      </c>
      <c r="W63" s="42"/>
      <c r="X63" s="42"/>
      <c r="Y63" s="42"/>
    </row>
    <row r="64" spans="9:25" x14ac:dyDescent="0.2">
      <c r="I64" s="6" t="s">
        <v>110</v>
      </c>
      <c r="J64" s="16" t="e">
        <f>#REF!</f>
        <v>#REF!</v>
      </c>
      <c r="L64" s="6" t="e">
        <f>#REF!</f>
        <v>#REF!</v>
      </c>
      <c r="M64" s="6">
        <v>1</v>
      </c>
      <c r="N64" s="40" t="e">
        <f t="shared" si="3"/>
        <v>#REF!</v>
      </c>
      <c r="O64" s="40" t="e">
        <f>#REF!</f>
        <v>#REF!</v>
      </c>
      <c r="P64" s="1" t="e">
        <f>(#REF!+#REF!+#REF!)/3</f>
        <v>#REF!</v>
      </c>
      <c r="Q64" s="1" t="e">
        <f>#REF!</f>
        <v>#REF!</v>
      </c>
      <c r="R64" s="19" t="e">
        <f t="shared" si="4"/>
        <v>#REF!</v>
      </c>
      <c r="S64">
        <v>1</v>
      </c>
      <c r="W64" s="42"/>
      <c r="X64" s="42"/>
      <c r="Y64" s="42"/>
    </row>
    <row r="65" spans="9:25" x14ac:dyDescent="0.2">
      <c r="I65" s="6" t="s">
        <v>122</v>
      </c>
      <c r="J65" s="16" t="e">
        <f>#REF!</f>
        <v>#REF!</v>
      </c>
      <c r="L65" s="6" t="e">
        <f>#REF!</f>
        <v>#REF!</v>
      </c>
      <c r="M65" s="6">
        <v>1</v>
      </c>
      <c r="N65" s="40" t="e">
        <f t="shared" si="3"/>
        <v>#REF!</v>
      </c>
      <c r="O65" s="40" t="e">
        <f>#REF!</f>
        <v>#REF!</v>
      </c>
      <c r="P65" s="1" t="e">
        <f>(#REF!+#REF!+#REF!)/3</f>
        <v>#REF!</v>
      </c>
      <c r="Q65" s="1" t="e">
        <f>#REF!</f>
        <v>#REF!</v>
      </c>
      <c r="R65" s="19" t="e">
        <f t="shared" si="4"/>
        <v>#REF!</v>
      </c>
      <c r="S65">
        <v>1</v>
      </c>
      <c r="W65" s="42"/>
      <c r="X65" s="42"/>
      <c r="Y65" s="42"/>
    </row>
    <row r="66" spans="9:25" x14ac:dyDescent="0.2">
      <c r="I66" s="6" t="s">
        <v>103</v>
      </c>
      <c r="J66" s="16" t="e">
        <f>#REF!</f>
        <v>#REF!</v>
      </c>
      <c r="L66" s="6" t="e">
        <f>#REF!</f>
        <v>#REF!</v>
      </c>
      <c r="M66" s="6">
        <v>1</v>
      </c>
      <c r="N66" s="40" t="e">
        <f t="shared" si="3"/>
        <v>#REF!</v>
      </c>
      <c r="O66" s="40" t="e">
        <f>#REF!</f>
        <v>#REF!</v>
      </c>
      <c r="P66" s="1" t="e">
        <f>(#REF!+#REF!+#REF!)/3</f>
        <v>#REF!</v>
      </c>
      <c r="Q66" s="1" t="e">
        <f>#REF!</f>
        <v>#REF!</v>
      </c>
      <c r="R66" s="19" t="e">
        <f t="shared" si="4"/>
        <v>#REF!</v>
      </c>
      <c r="S66">
        <v>1</v>
      </c>
      <c r="W66" s="42"/>
      <c r="X66" s="42"/>
      <c r="Y66" s="42"/>
    </row>
    <row r="67" spans="9:25" x14ac:dyDescent="0.2">
      <c r="I67" s="6" t="s">
        <v>64</v>
      </c>
      <c r="J67" s="16" t="e">
        <f>#REF!</f>
        <v>#REF!</v>
      </c>
      <c r="L67" s="6" t="e">
        <f>#REF!</f>
        <v>#REF!</v>
      </c>
      <c r="M67" s="6">
        <v>1</v>
      </c>
      <c r="N67" s="40" t="e">
        <f t="shared" ref="N67:N85" si="5">O67-M67</f>
        <v>#REF!</v>
      </c>
      <c r="O67" s="40" t="e">
        <f>#REF!</f>
        <v>#REF!</v>
      </c>
      <c r="P67" s="1" t="e">
        <f>(#REF!+#REF!+#REF!)/3</f>
        <v>#REF!</v>
      </c>
      <c r="Q67" s="1" t="e">
        <f>#REF!</f>
        <v>#REF!</v>
      </c>
      <c r="R67" s="19" t="e">
        <f t="shared" ref="R67:R85" si="6">Q67/P67</f>
        <v>#REF!</v>
      </c>
      <c r="S67">
        <v>1</v>
      </c>
      <c r="W67" s="42"/>
      <c r="X67" s="42"/>
      <c r="Y67" s="42"/>
    </row>
    <row r="68" spans="9:25" x14ac:dyDescent="0.2">
      <c r="I68" s="6" t="s">
        <v>56</v>
      </c>
      <c r="J68" s="16" t="e">
        <f>#REF!</f>
        <v>#REF!</v>
      </c>
      <c r="L68" s="6" t="e">
        <f>#REF!</f>
        <v>#REF!</v>
      </c>
      <c r="M68" s="6">
        <v>1</v>
      </c>
      <c r="N68" s="40" t="e">
        <f t="shared" si="5"/>
        <v>#REF!</v>
      </c>
      <c r="O68" s="40" t="e">
        <f>#REF!</f>
        <v>#REF!</v>
      </c>
      <c r="P68" s="1" t="e">
        <f>(#REF!+#REF!+#REF!)/3</f>
        <v>#REF!</v>
      </c>
      <c r="Q68" s="1" t="e">
        <f>#REF!</f>
        <v>#REF!</v>
      </c>
      <c r="R68" s="19" t="e">
        <f t="shared" si="6"/>
        <v>#REF!</v>
      </c>
      <c r="S68">
        <v>1</v>
      </c>
      <c r="W68" s="42"/>
      <c r="X68" s="42"/>
      <c r="Y68" s="42"/>
    </row>
    <row r="69" spans="9:25" x14ac:dyDescent="0.2">
      <c r="I69" s="6" t="s">
        <v>46</v>
      </c>
      <c r="J69" s="16" t="e">
        <f>#REF!</f>
        <v>#REF!</v>
      </c>
      <c r="L69" s="6" t="e">
        <f>#REF!</f>
        <v>#REF!</v>
      </c>
      <c r="M69" s="6">
        <v>1</v>
      </c>
      <c r="N69" s="40" t="e">
        <f t="shared" si="5"/>
        <v>#REF!</v>
      </c>
      <c r="O69" s="40" t="e">
        <f>#REF!</f>
        <v>#REF!</v>
      </c>
      <c r="P69" s="1" t="e">
        <f>(#REF!+#REF!+#REF!)/3</f>
        <v>#REF!</v>
      </c>
      <c r="Q69" s="1" t="e">
        <f>#REF!</f>
        <v>#REF!</v>
      </c>
      <c r="R69" s="19" t="e">
        <f t="shared" si="6"/>
        <v>#REF!</v>
      </c>
      <c r="S69">
        <v>1</v>
      </c>
      <c r="W69" s="42"/>
      <c r="X69" s="42"/>
      <c r="Y69" s="42"/>
    </row>
    <row r="70" spans="9:25" x14ac:dyDescent="0.2">
      <c r="I70" s="6" t="s">
        <v>136</v>
      </c>
      <c r="J70" s="16" t="e">
        <f>#REF!</f>
        <v>#REF!</v>
      </c>
      <c r="L70" s="6" t="e">
        <f>#REF!</f>
        <v>#REF!</v>
      </c>
      <c r="M70" s="6">
        <v>1</v>
      </c>
      <c r="N70" s="40" t="e">
        <f t="shared" si="5"/>
        <v>#REF!</v>
      </c>
      <c r="O70" s="40" t="e">
        <f>#REF!</f>
        <v>#REF!</v>
      </c>
      <c r="P70" s="1" t="e">
        <f>(#REF!+#REF!+#REF!)/3</f>
        <v>#REF!</v>
      </c>
      <c r="Q70" s="1" t="e">
        <f>#REF!</f>
        <v>#REF!</v>
      </c>
      <c r="R70" s="19" t="e">
        <f t="shared" si="6"/>
        <v>#REF!</v>
      </c>
      <c r="S70">
        <v>1</v>
      </c>
      <c r="W70" s="42"/>
      <c r="X70" s="42"/>
      <c r="Y70" s="42"/>
    </row>
    <row r="71" spans="9:25" x14ac:dyDescent="0.2">
      <c r="I71" s="6" t="s">
        <v>67</v>
      </c>
      <c r="J71" s="16" t="e">
        <f>#REF!</f>
        <v>#REF!</v>
      </c>
      <c r="L71" s="6" t="e">
        <f>#REF!</f>
        <v>#REF!</v>
      </c>
      <c r="M71" s="6">
        <v>1</v>
      </c>
      <c r="N71" s="40" t="e">
        <f t="shared" si="5"/>
        <v>#REF!</v>
      </c>
      <c r="O71" s="40" t="e">
        <f>#REF!</f>
        <v>#REF!</v>
      </c>
      <c r="P71" s="1" t="e">
        <f>(#REF!+#REF!+#REF!)/3</f>
        <v>#REF!</v>
      </c>
      <c r="Q71" s="1" t="e">
        <f>#REF!</f>
        <v>#REF!</v>
      </c>
      <c r="R71" s="19" t="e">
        <f t="shared" si="6"/>
        <v>#REF!</v>
      </c>
      <c r="S71">
        <v>1</v>
      </c>
      <c r="W71" s="42"/>
      <c r="X71" s="42"/>
      <c r="Y71" s="42"/>
    </row>
    <row r="72" spans="9:25" x14ac:dyDescent="0.2">
      <c r="I72" s="6" t="s">
        <v>83</v>
      </c>
      <c r="J72" s="16" t="e">
        <f>#REF!</f>
        <v>#REF!</v>
      </c>
      <c r="L72" s="6" t="e">
        <f>#REF!</f>
        <v>#REF!</v>
      </c>
      <c r="M72" s="6">
        <v>1</v>
      </c>
      <c r="N72" s="40" t="e">
        <f t="shared" si="5"/>
        <v>#REF!</v>
      </c>
      <c r="O72" s="40" t="e">
        <f>#REF!</f>
        <v>#REF!</v>
      </c>
      <c r="P72" s="1" t="e">
        <f>(#REF!+#REF!+#REF!)/3</f>
        <v>#REF!</v>
      </c>
      <c r="Q72" s="1" t="e">
        <f>#REF!</f>
        <v>#REF!</v>
      </c>
      <c r="R72" s="19" t="e">
        <f t="shared" si="6"/>
        <v>#REF!</v>
      </c>
      <c r="S72">
        <v>1</v>
      </c>
      <c r="W72" s="42"/>
      <c r="X72" s="42"/>
      <c r="Y72" s="42"/>
    </row>
    <row r="73" spans="9:25" x14ac:dyDescent="0.2">
      <c r="I73" s="6" t="s">
        <v>40</v>
      </c>
      <c r="J73" s="16" t="e">
        <f>#REF!</f>
        <v>#REF!</v>
      </c>
      <c r="L73" s="6" t="e">
        <f>#REF!</f>
        <v>#REF!</v>
      </c>
      <c r="M73" s="6">
        <v>1</v>
      </c>
      <c r="N73" s="40" t="e">
        <f t="shared" si="5"/>
        <v>#REF!</v>
      </c>
      <c r="O73" s="40" t="e">
        <f>#REF!</f>
        <v>#REF!</v>
      </c>
      <c r="P73" s="1" t="e">
        <f>(#REF!+#REF!+#REF!)/3</f>
        <v>#REF!</v>
      </c>
      <c r="Q73" s="1" t="e">
        <f>#REF!</f>
        <v>#REF!</v>
      </c>
      <c r="R73" s="19" t="e">
        <f t="shared" si="6"/>
        <v>#REF!</v>
      </c>
      <c r="S73">
        <v>1</v>
      </c>
      <c r="W73" s="42"/>
      <c r="X73" s="42"/>
      <c r="Y73" s="42"/>
    </row>
    <row r="74" spans="9:25" x14ac:dyDescent="0.2">
      <c r="I74" s="6" t="s">
        <v>57</v>
      </c>
      <c r="J74" s="16" t="e">
        <f>#REF!</f>
        <v>#REF!</v>
      </c>
      <c r="L74" s="6" t="e">
        <f>#REF!</f>
        <v>#REF!</v>
      </c>
      <c r="M74" s="6">
        <v>1</v>
      </c>
      <c r="N74" s="40" t="e">
        <f t="shared" si="5"/>
        <v>#REF!</v>
      </c>
      <c r="O74" s="40" t="e">
        <f>#REF!</f>
        <v>#REF!</v>
      </c>
      <c r="P74" s="1" t="e">
        <f>(#REF!+#REF!+#REF!)/3</f>
        <v>#REF!</v>
      </c>
      <c r="Q74" s="1" t="e">
        <f>#REF!</f>
        <v>#REF!</v>
      </c>
      <c r="R74" s="19" t="e">
        <f t="shared" si="6"/>
        <v>#REF!</v>
      </c>
      <c r="S74">
        <v>1</v>
      </c>
      <c r="W74" s="42"/>
      <c r="X74" s="42"/>
      <c r="Y74" s="42"/>
    </row>
    <row r="75" spans="9:25" x14ac:dyDescent="0.2">
      <c r="I75" s="6" t="s">
        <v>146</v>
      </c>
      <c r="J75" s="16" t="e">
        <f>#REF!</f>
        <v>#REF!</v>
      </c>
      <c r="L75" s="6" t="e">
        <f>#REF!</f>
        <v>#REF!</v>
      </c>
      <c r="M75" s="6">
        <v>1</v>
      </c>
      <c r="N75" s="40" t="e">
        <f t="shared" si="5"/>
        <v>#REF!</v>
      </c>
      <c r="O75" s="40" t="e">
        <f>#REF!</f>
        <v>#REF!</v>
      </c>
      <c r="P75" s="1" t="e">
        <f>(#REF!+#REF!+#REF!)/3</f>
        <v>#REF!</v>
      </c>
      <c r="Q75" s="1" t="e">
        <f>#REF!</f>
        <v>#REF!</v>
      </c>
      <c r="R75" s="19" t="e">
        <f t="shared" si="6"/>
        <v>#REF!</v>
      </c>
      <c r="S75">
        <v>1</v>
      </c>
      <c r="W75" s="42"/>
      <c r="X75" s="42"/>
      <c r="Y75" s="42"/>
    </row>
    <row r="76" spans="9:25" x14ac:dyDescent="0.2">
      <c r="I76" s="6" t="s">
        <v>51</v>
      </c>
      <c r="J76" s="16" t="e">
        <f>#REF!</f>
        <v>#REF!</v>
      </c>
      <c r="L76" s="6" t="e">
        <f>#REF!</f>
        <v>#REF!</v>
      </c>
      <c r="M76" s="6">
        <v>1</v>
      </c>
      <c r="N76" s="40" t="e">
        <f t="shared" si="5"/>
        <v>#REF!</v>
      </c>
      <c r="O76" s="40" t="e">
        <f>#REF!</f>
        <v>#REF!</v>
      </c>
      <c r="P76" s="1" t="e">
        <f>(#REF!+#REF!+#REF!)/3</f>
        <v>#REF!</v>
      </c>
      <c r="Q76" s="1" t="e">
        <f>#REF!</f>
        <v>#REF!</v>
      </c>
      <c r="R76" s="19" t="e">
        <f t="shared" si="6"/>
        <v>#REF!</v>
      </c>
      <c r="S76">
        <v>1</v>
      </c>
      <c r="W76" s="42"/>
      <c r="X76" s="42"/>
      <c r="Y76" s="42"/>
    </row>
    <row r="77" spans="9:25" x14ac:dyDescent="0.2">
      <c r="I77" s="6" t="s">
        <v>62</v>
      </c>
      <c r="J77" s="16" t="e">
        <f>#REF!</f>
        <v>#REF!</v>
      </c>
      <c r="L77" s="6" t="e">
        <f>#REF!</f>
        <v>#REF!</v>
      </c>
      <c r="M77" s="6">
        <v>1</v>
      </c>
      <c r="N77" s="40" t="e">
        <f t="shared" si="5"/>
        <v>#REF!</v>
      </c>
      <c r="O77" s="40" t="e">
        <f>#REF!</f>
        <v>#REF!</v>
      </c>
      <c r="P77" s="1" t="e">
        <f>(#REF!+#REF!+#REF!)/3</f>
        <v>#REF!</v>
      </c>
      <c r="Q77" s="1" t="e">
        <f>#REF!</f>
        <v>#REF!</v>
      </c>
      <c r="R77" s="19" t="e">
        <f t="shared" si="6"/>
        <v>#REF!</v>
      </c>
      <c r="S77">
        <v>1</v>
      </c>
      <c r="W77" s="42"/>
      <c r="X77" s="42"/>
      <c r="Y77" s="42"/>
    </row>
    <row r="78" spans="9:25" x14ac:dyDescent="0.2">
      <c r="I78" s="6" t="s">
        <v>45</v>
      </c>
      <c r="J78" s="16" t="e">
        <f>#REF!</f>
        <v>#REF!</v>
      </c>
      <c r="L78" s="6" t="e">
        <f>#REF!</f>
        <v>#REF!</v>
      </c>
      <c r="M78" s="6">
        <v>1</v>
      </c>
      <c r="N78" s="40" t="e">
        <f t="shared" si="5"/>
        <v>#REF!</v>
      </c>
      <c r="O78" s="40" t="e">
        <f>#REF!</f>
        <v>#REF!</v>
      </c>
      <c r="P78" s="1" t="e">
        <f>(#REF!+#REF!+#REF!)/3</f>
        <v>#REF!</v>
      </c>
      <c r="Q78" s="1" t="e">
        <f>#REF!</f>
        <v>#REF!</v>
      </c>
      <c r="R78" s="19" t="e">
        <f t="shared" si="6"/>
        <v>#REF!</v>
      </c>
      <c r="S78">
        <v>1</v>
      </c>
      <c r="W78" s="42"/>
      <c r="X78" s="42"/>
      <c r="Y78" s="42"/>
    </row>
    <row r="79" spans="9:25" x14ac:dyDescent="0.2">
      <c r="I79" s="6" t="s">
        <v>151</v>
      </c>
      <c r="J79" s="16" t="e">
        <f>#REF!</f>
        <v>#REF!</v>
      </c>
      <c r="L79" s="6" t="e">
        <f>#REF!</f>
        <v>#REF!</v>
      </c>
      <c r="M79" s="6">
        <v>1</v>
      </c>
      <c r="N79" s="40" t="e">
        <f t="shared" si="5"/>
        <v>#REF!</v>
      </c>
      <c r="O79" s="40" t="e">
        <f>#REF!</f>
        <v>#REF!</v>
      </c>
      <c r="P79" s="1" t="e">
        <f>(#REF!+#REF!+#REF!)/3</f>
        <v>#REF!</v>
      </c>
      <c r="Q79" s="1" t="e">
        <f>#REF!</f>
        <v>#REF!</v>
      </c>
      <c r="R79" s="19" t="e">
        <f t="shared" si="6"/>
        <v>#REF!</v>
      </c>
      <c r="S79">
        <v>1</v>
      </c>
      <c r="W79" s="42"/>
      <c r="X79" s="42"/>
      <c r="Y79" s="42"/>
    </row>
    <row r="80" spans="9:25" x14ac:dyDescent="0.2">
      <c r="I80" s="6" t="s">
        <v>156</v>
      </c>
      <c r="J80" s="16" t="e">
        <f>#REF!</f>
        <v>#REF!</v>
      </c>
      <c r="L80" s="6" t="e">
        <f>#REF!</f>
        <v>#REF!</v>
      </c>
      <c r="M80" s="6">
        <v>1</v>
      </c>
      <c r="N80" s="40" t="e">
        <f t="shared" si="5"/>
        <v>#REF!</v>
      </c>
      <c r="O80" s="40" t="e">
        <f>#REF!</f>
        <v>#REF!</v>
      </c>
      <c r="P80" s="1" t="e">
        <f>(#REF!+#REF!+#REF!)/3</f>
        <v>#REF!</v>
      </c>
      <c r="Q80" s="1" t="e">
        <f>#REF!</f>
        <v>#REF!</v>
      </c>
      <c r="R80" s="19" t="e">
        <f t="shared" si="6"/>
        <v>#REF!</v>
      </c>
      <c r="S80">
        <v>1</v>
      </c>
      <c r="W80" s="42"/>
      <c r="X80" s="42"/>
      <c r="Y80" s="42"/>
    </row>
    <row r="81" spans="9:25" x14ac:dyDescent="0.2">
      <c r="I81" s="6" t="s">
        <v>159</v>
      </c>
      <c r="J81" s="16" t="e">
        <f>#REF!</f>
        <v>#REF!</v>
      </c>
      <c r="L81" s="6" t="e">
        <f>#REF!</f>
        <v>#REF!</v>
      </c>
      <c r="M81" s="6">
        <v>1</v>
      </c>
      <c r="N81" s="40" t="e">
        <f t="shared" si="5"/>
        <v>#REF!</v>
      </c>
      <c r="O81" s="40" t="e">
        <f>#REF!</f>
        <v>#REF!</v>
      </c>
      <c r="P81" s="1" t="e">
        <f>(#REF!+#REF!+#REF!)/3</f>
        <v>#REF!</v>
      </c>
      <c r="Q81" s="1" t="e">
        <f>#REF!</f>
        <v>#REF!</v>
      </c>
      <c r="R81" s="19" t="e">
        <f t="shared" si="6"/>
        <v>#REF!</v>
      </c>
      <c r="S81">
        <v>1</v>
      </c>
      <c r="W81" s="42"/>
      <c r="X81" s="42"/>
      <c r="Y81" s="42"/>
    </row>
    <row r="82" spans="9:25" x14ac:dyDescent="0.2">
      <c r="I82" s="6" t="s">
        <v>74</v>
      </c>
      <c r="J82" s="16" t="e">
        <f>#REF!</f>
        <v>#REF!</v>
      </c>
      <c r="L82" s="6" t="e">
        <f>#REF!</f>
        <v>#REF!</v>
      </c>
      <c r="M82" s="6">
        <v>1</v>
      </c>
      <c r="N82" s="40" t="e">
        <f t="shared" si="5"/>
        <v>#REF!</v>
      </c>
      <c r="O82" s="40" t="e">
        <f>#REF!</f>
        <v>#REF!</v>
      </c>
      <c r="P82" s="1" t="e">
        <f>(#REF!+#REF!+#REF!)/3</f>
        <v>#REF!</v>
      </c>
      <c r="Q82" s="1" t="e">
        <f>#REF!</f>
        <v>#REF!</v>
      </c>
      <c r="R82" s="19" t="e">
        <f t="shared" si="6"/>
        <v>#REF!</v>
      </c>
      <c r="S82">
        <v>1</v>
      </c>
      <c r="W82" s="42"/>
      <c r="X82" s="42"/>
      <c r="Y82" s="42"/>
    </row>
    <row r="83" spans="9:25" x14ac:dyDescent="0.2">
      <c r="I83" s="6" t="s">
        <v>69</v>
      </c>
      <c r="J83" s="16" t="e">
        <f>#REF!</f>
        <v>#REF!</v>
      </c>
      <c r="L83" s="6" t="e">
        <f>#REF!</f>
        <v>#REF!</v>
      </c>
      <c r="M83" s="6">
        <v>1</v>
      </c>
      <c r="N83" s="40" t="e">
        <f t="shared" si="5"/>
        <v>#REF!</v>
      </c>
      <c r="O83" s="40" t="e">
        <f>#REF!</f>
        <v>#REF!</v>
      </c>
      <c r="P83" s="1" t="e">
        <f>(#REF!+#REF!+#REF!)/3</f>
        <v>#REF!</v>
      </c>
      <c r="Q83" s="1" t="e">
        <f>#REF!</f>
        <v>#REF!</v>
      </c>
      <c r="R83" s="19" t="e">
        <f t="shared" si="6"/>
        <v>#REF!</v>
      </c>
      <c r="S83">
        <v>1</v>
      </c>
      <c r="W83" s="42"/>
      <c r="X83" s="42"/>
      <c r="Y83" s="42"/>
    </row>
    <row r="84" spans="9:25" x14ac:dyDescent="0.2">
      <c r="I84" s="6" t="s">
        <v>61</v>
      </c>
      <c r="J84" s="16" t="e">
        <f>#REF!</f>
        <v>#REF!</v>
      </c>
      <c r="L84" s="6" t="e">
        <f>#REF!</f>
        <v>#REF!</v>
      </c>
      <c r="M84" s="6">
        <v>1</v>
      </c>
      <c r="N84" s="40" t="e">
        <f t="shared" si="5"/>
        <v>#REF!</v>
      </c>
      <c r="O84" s="40" t="e">
        <f>#REF!</f>
        <v>#REF!</v>
      </c>
      <c r="P84" s="1" t="e">
        <f>(#REF!+#REF!+#REF!)/3</f>
        <v>#REF!</v>
      </c>
      <c r="Q84" s="1" t="e">
        <f>#REF!</f>
        <v>#REF!</v>
      </c>
      <c r="R84" s="19" t="e">
        <f t="shared" si="6"/>
        <v>#REF!</v>
      </c>
      <c r="S84">
        <v>1</v>
      </c>
      <c r="W84" s="42"/>
      <c r="X84" s="42"/>
      <c r="Y84" s="42"/>
    </row>
    <row r="85" spans="9:25" x14ac:dyDescent="0.2">
      <c r="I85" s="6" t="s">
        <v>73</v>
      </c>
      <c r="J85" s="16" t="e">
        <f>#REF!</f>
        <v>#REF!</v>
      </c>
      <c r="L85" s="6" t="e">
        <f>#REF!</f>
        <v>#REF!</v>
      </c>
      <c r="M85" s="6">
        <v>1</v>
      </c>
      <c r="N85" s="40" t="e">
        <f t="shared" si="5"/>
        <v>#REF!</v>
      </c>
      <c r="O85" s="40" t="e">
        <f>#REF!</f>
        <v>#REF!</v>
      </c>
      <c r="P85" s="1" t="e">
        <f>(#REF!+#REF!+#REF!)/3</f>
        <v>#REF!</v>
      </c>
      <c r="Q85" s="1" t="e">
        <f>#REF!</f>
        <v>#REF!</v>
      </c>
      <c r="R85" s="19" t="e">
        <f t="shared" si="6"/>
        <v>#REF!</v>
      </c>
      <c r="S85">
        <v>1</v>
      </c>
      <c r="W85" s="42"/>
      <c r="X85" s="42"/>
      <c r="Y85" s="42"/>
    </row>
    <row r="86" spans="9:25" x14ac:dyDescent="0.2">
      <c r="L86" s="6"/>
      <c r="M86" s="6"/>
      <c r="N86" s="6"/>
      <c r="O86" s="40"/>
      <c r="P86" s="1"/>
    </row>
    <row r="87" spans="9:25" x14ac:dyDescent="0.2">
      <c r="I87" s="5"/>
      <c r="J87" s="16"/>
      <c r="L87" s="6"/>
      <c r="M87" s="6"/>
      <c r="N87" s="6"/>
      <c r="O87" s="40"/>
      <c r="P87" s="1"/>
      <c r="Q87" s="1"/>
    </row>
    <row r="88" spans="9:25" x14ac:dyDescent="0.2">
      <c r="I88" s="5"/>
      <c r="J88" s="16"/>
      <c r="L88" s="6"/>
      <c r="M88" s="6"/>
      <c r="N88" s="6"/>
      <c r="O88" s="40"/>
      <c r="P88" s="1"/>
      <c r="Q88" s="1"/>
    </row>
    <row r="89" spans="9:25" x14ac:dyDescent="0.2">
      <c r="I89" s="5"/>
      <c r="J89" s="16"/>
      <c r="L89" s="6"/>
      <c r="M89" s="6"/>
      <c r="N89" s="6"/>
      <c r="O89" s="40"/>
      <c r="P89" s="1"/>
      <c r="Q89" s="1"/>
    </row>
    <row r="90" spans="9:25" x14ac:dyDescent="0.2">
      <c r="I90" s="5"/>
      <c r="J90" s="16"/>
      <c r="L90" s="6"/>
      <c r="M90" s="6"/>
      <c r="N90" s="6"/>
      <c r="O90" s="40"/>
      <c r="P90" s="1"/>
      <c r="Q90" s="1"/>
    </row>
    <row r="91" spans="9:25" x14ac:dyDescent="0.2">
      <c r="I91" s="5"/>
      <c r="J91" s="16"/>
      <c r="L91" s="6"/>
      <c r="M91" s="6"/>
      <c r="N91" s="6"/>
      <c r="O91" s="40"/>
      <c r="P91" s="1"/>
      <c r="Q91" s="1"/>
    </row>
    <row r="92" spans="9:25" x14ac:dyDescent="0.2">
      <c r="I92" s="5"/>
      <c r="J92" s="16"/>
      <c r="L92" s="6"/>
      <c r="M92" s="6"/>
      <c r="N92" s="6"/>
      <c r="O92" s="40"/>
      <c r="P92" s="1"/>
      <c r="Q92" s="1"/>
    </row>
    <row r="93" spans="9:25" x14ac:dyDescent="0.2">
      <c r="I93" s="5"/>
      <c r="J93" s="16"/>
      <c r="L93" s="5"/>
      <c r="M93" s="5"/>
      <c r="N93" s="5"/>
      <c r="O93" s="5"/>
      <c r="P93" s="1"/>
      <c r="Q93" s="1"/>
    </row>
  </sheetData>
  <conditionalFormatting sqref="R3:R85">
    <cfRule type="cellIs" dxfId="6" priority="1" stopIfTrue="1" operator="greaterThan">
      <formula>2</formula>
    </cfRule>
  </conditionalFormatting>
  <pageMargins left="0.75" right="0.75" top="1" bottom="1" header="0.5" footer="0.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3:K138"/>
  <sheetViews>
    <sheetView topLeftCell="A61" zoomScaleNormal="100" zoomScaleSheetLayoutView="75" workbookViewId="0">
      <selection activeCell="M45" sqref="M45"/>
    </sheetView>
  </sheetViews>
  <sheetFormatPr defaultColWidth="8.7109375" defaultRowHeight="12.75" x14ac:dyDescent="0.2"/>
  <cols>
    <col min="1" max="1" width="37.7109375" customWidth="1"/>
    <col min="2" max="2" width="17" customWidth="1"/>
    <col min="3" max="3" width="22.5703125" customWidth="1"/>
    <col min="4" max="4" width="6.7109375" customWidth="1"/>
    <col min="5" max="5" width="25.85546875" customWidth="1"/>
    <col min="6" max="6" width="12.140625" customWidth="1"/>
    <col min="8" max="8" width="46.28515625" customWidth="1"/>
    <col min="9" max="9" width="19" customWidth="1"/>
  </cols>
  <sheetData>
    <row r="3" spans="1:11" s="24" customFormat="1" ht="78.75" customHeight="1" x14ac:dyDescent="0.2">
      <c r="B3" s="24" t="s">
        <v>99</v>
      </c>
      <c r="C3" s="24" t="s">
        <v>16</v>
      </c>
      <c r="F3" s="24" t="s">
        <v>33</v>
      </c>
      <c r="I3" s="24" t="s">
        <v>2</v>
      </c>
    </row>
    <row r="4" spans="1:11" x14ac:dyDescent="0.2">
      <c r="A4" s="6" t="e">
        <f>#REF!</f>
        <v>#REF!</v>
      </c>
      <c r="B4" s="16" t="e">
        <f>#REF!</f>
        <v>#REF!</v>
      </c>
      <c r="C4" s="16" t="e">
        <f>#REF!</f>
        <v>#REF!</v>
      </c>
      <c r="D4" s="16"/>
      <c r="E4" t="e">
        <f>#REF!</f>
        <v>#REF!</v>
      </c>
      <c r="F4" s="14" t="e">
        <f>#REF!</f>
        <v>#REF!</v>
      </c>
      <c r="H4" s="6" t="e">
        <f>#REF!</f>
        <v>#REF!</v>
      </c>
      <c r="I4" s="14" t="e">
        <f>#REF!</f>
        <v>#REF!</v>
      </c>
      <c r="J4" s="14" t="e">
        <f>K4-I4</f>
        <v>#REF!</v>
      </c>
      <c r="K4">
        <v>1</v>
      </c>
    </row>
    <row r="5" spans="1:11" x14ac:dyDescent="0.2">
      <c r="A5" s="6" t="e">
        <f>#REF!</f>
        <v>#REF!</v>
      </c>
      <c r="B5" s="16" t="e">
        <f>#REF!</f>
        <v>#REF!</v>
      </c>
      <c r="C5" s="16" t="e">
        <f>#REF!</f>
        <v>#REF!</v>
      </c>
      <c r="D5" s="16"/>
      <c r="E5" t="e">
        <f>#REF!</f>
        <v>#REF!</v>
      </c>
      <c r="F5" s="14" t="e">
        <f>#REF!</f>
        <v>#REF!</v>
      </c>
      <c r="H5" s="6" t="e">
        <f>#REF!</f>
        <v>#REF!</v>
      </c>
      <c r="I5" s="14" t="e">
        <f>#REF!</f>
        <v>#REF!</v>
      </c>
      <c r="J5" s="14" t="e">
        <f t="shared" ref="J5:J11" si="0">K5-I5</f>
        <v>#REF!</v>
      </c>
      <c r="K5">
        <v>1</v>
      </c>
    </row>
    <row r="6" spans="1:11" x14ac:dyDescent="0.2">
      <c r="A6" s="6" t="e">
        <f>#REF!</f>
        <v>#REF!</v>
      </c>
      <c r="B6" s="16" t="e">
        <f>#REF!</f>
        <v>#REF!</v>
      </c>
      <c r="C6" s="16" t="e">
        <f>#REF!</f>
        <v>#REF!</v>
      </c>
      <c r="D6" s="16"/>
      <c r="E6" t="e">
        <f>#REF!</f>
        <v>#REF!</v>
      </c>
      <c r="F6" s="14" t="e">
        <f>#REF!</f>
        <v>#REF!</v>
      </c>
      <c r="H6" s="6" t="e">
        <f>#REF!</f>
        <v>#REF!</v>
      </c>
      <c r="I6" s="14" t="e">
        <f>#REF!</f>
        <v>#REF!</v>
      </c>
      <c r="J6" s="14" t="e">
        <f t="shared" si="0"/>
        <v>#REF!</v>
      </c>
      <c r="K6">
        <v>1</v>
      </c>
    </row>
    <row r="7" spans="1:11" x14ac:dyDescent="0.2">
      <c r="A7" s="6" t="e">
        <f>#REF!</f>
        <v>#REF!</v>
      </c>
      <c r="B7" s="16" t="e">
        <f>#REF!</f>
        <v>#REF!</v>
      </c>
      <c r="C7" s="16" t="e">
        <f>#REF!</f>
        <v>#REF!</v>
      </c>
      <c r="D7" s="16"/>
      <c r="E7" t="e">
        <f>#REF!</f>
        <v>#REF!</v>
      </c>
      <c r="F7" s="14" t="e">
        <f>#REF!</f>
        <v>#REF!</v>
      </c>
      <c r="H7" s="6" t="e">
        <f>#REF!</f>
        <v>#REF!</v>
      </c>
      <c r="I7" s="14" t="e">
        <f>#REF!</f>
        <v>#REF!</v>
      </c>
      <c r="J7" s="14" t="e">
        <f t="shared" si="0"/>
        <v>#REF!</v>
      </c>
      <c r="K7">
        <v>1</v>
      </c>
    </row>
    <row r="8" spans="1:11" x14ac:dyDescent="0.2">
      <c r="A8" s="6" t="e">
        <f>#REF!</f>
        <v>#REF!</v>
      </c>
      <c r="B8" s="16" t="e">
        <f>#REF!</f>
        <v>#REF!</v>
      </c>
      <c r="C8" s="16" t="e">
        <f>#REF!</f>
        <v>#REF!</v>
      </c>
      <c r="D8" s="16"/>
      <c r="E8" t="e">
        <f>#REF!</f>
        <v>#REF!</v>
      </c>
      <c r="F8" s="14" t="e">
        <f>#REF!</f>
        <v>#REF!</v>
      </c>
      <c r="H8" s="6" t="e">
        <f>#REF!</f>
        <v>#REF!</v>
      </c>
      <c r="I8" s="14" t="e">
        <f>#REF!</f>
        <v>#REF!</v>
      </c>
      <c r="J8" s="14" t="e">
        <f t="shared" si="0"/>
        <v>#REF!</v>
      </c>
      <c r="K8">
        <v>1</v>
      </c>
    </row>
    <row r="9" spans="1:11" x14ac:dyDescent="0.2">
      <c r="A9" s="6" t="e">
        <f>#REF!</f>
        <v>#REF!</v>
      </c>
      <c r="B9" s="16" t="e">
        <f>#REF!</f>
        <v>#REF!</v>
      </c>
      <c r="C9" s="16" t="e">
        <f>#REF!</f>
        <v>#REF!</v>
      </c>
      <c r="D9" s="16"/>
      <c r="E9" t="e">
        <f>#REF!</f>
        <v>#REF!</v>
      </c>
      <c r="F9" s="14" t="e">
        <f>#REF!</f>
        <v>#REF!</v>
      </c>
      <c r="H9" s="6" t="e">
        <f>#REF!</f>
        <v>#REF!</v>
      </c>
      <c r="I9" s="14" t="e">
        <f>#REF!</f>
        <v>#REF!</v>
      </c>
      <c r="J9" s="14" t="e">
        <f t="shared" si="0"/>
        <v>#REF!</v>
      </c>
      <c r="K9">
        <v>1</v>
      </c>
    </row>
    <row r="10" spans="1:11" x14ac:dyDescent="0.2">
      <c r="A10" s="6" t="e">
        <f>#REF!</f>
        <v>#REF!</v>
      </c>
      <c r="B10" s="16" t="e">
        <f>#REF!</f>
        <v>#REF!</v>
      </c>
      <c r="C10" s="16" t="e">
        <f>#REF!</f>
        <v>#REF!</v>
      </c>
      <c r="D10" s="16"/>
      <c r="E10" t="e">
        <f>#REF!</f>
        <v>#REF!</v>
      </c>
      <c r="F10" s="14" t="e">
        <f>#REF!</f>
        <v>#REF!</v>
      </c>
      <c r="H10" s="6" t="e">
        <f>#REF!</f>
        <v>#REF!</v>
      </c>
      <c r="I10" s="14" t="e">
        <f>#REF!</f>
        <v>#REF!</v>
      </c>
      <c r="J10" s="14" t="e">
        <f t="shared" si="0"/>
        <v>#REF!</v>
      </c>
      <c r="K10">
        <v>1</v>
      </c>
    </row>
    <row r="11" spans="1:11" x14ac:dyDescent="0.2">
      <c r="A11" s="6" t="e">
        <f>#REF!</f>
        <v>#REF!</v>
      </c>
      <c r="B11" s="16" t="e">
        <f>#REF!</f>
        <v>#REF!</v>
      </c>
      <c r="C11" s="16" t="e">
        <f>#REF!</f>
        <v>#REF!</v>
      </c>
      <c r="D11" s="16"/>
      <c r="E11" t="e">
        <f>#REF!</f>
        <v>#REF!</v>
      </c>
      <c r="F11" s="14" t="e">
        <f>#REF!</f>
        <v>#REF!</v>
      </c>
      <c r="H11" s="6" t="e">
        <f>#REF!</f>
        <v>#REF!</v>
      </c>
      <c r="I11" s="14" t="e">
        <f>#REF!</f>
        <v>#REF!</v>
      </c>
      <c r="J11" s="14" t="e">
        <f t="shared" si="0"/>
        <v>#REF!</v>
      </c>
      <c r="K11">
        <v>1</v>
      </c>
    </row>
    <row r="12" spans="1:11" x14ac:dyDescent="0.2">
      <c r="A12" s="6" t="e">
        <f>#REF!</f>
        <v>#REF!</v>
      </c>
      <c r="B12" s="16" t="e">
        <f>#REF!</f>
        <v>#REF!</v>
      </c>
      <c r="C12" s="16" t="e">
        <f>#REF!</f>
        <v>#REF!</v>
      </c>
      <c r="D12" s="16"/>
      <c r="E12" t="e">
        <f>#REF!</f>
        <v>#REF!</v>
      </c>
      <c r="F12" s="14" t="e">
        <f>#REF!</f>
        <v>#REF!</v>
      </c>
      <c r="H12" s="6" t="e">
        <f>#REF!</f>
        <v>#REF!</v>
      </c>
      <c r="I12" s="14" t="e">
        <f>#REF!</f>
        <v>#REF!</v>
      </c>
    </row>
    <row r="13" spans="1:11" x14ac:dyDescent="0.2">
      <c r="A13" s="6" t="e">
        <f>#REF!</f>
        <v>#REF!</v>
      </c>
      <c r="B13" s="16" t="e">
        <f>#REF!</f>
        <v>#REF!</v>
      </c>
      <c r="C13" s="16" t="e">
        <f>#REF!</f>
        <v>#REF!</v>
      </c>
      <c r="D13" s="16"/>
      <c r="E13" t="e">
        <f>#REF!</f>
        <v>#REF!</v>
      </c>
      <c r="F13" s="14" t="e">
        <f>#REF!</f>
        <v>#REF!</v>
      </c>
      <c r="H13" s="6" t="e">
        <f>#REF!</f>
        <v>#REF!</v>
      </c>
      <c r="I13" s="14" t="e">
        <f>#REF!</f>
        <v>#REF!</v>
      </c>
    </row>
    <row r="14" spans="1:11" x14ac:dyDescent="0.2">
      <c r="A14" s="6" t="e">
        <f>#REF!</f>
        <v>#REF!</v>
      </c>
      <c r="B14" s="16" t="e">
        <f>#REF!</f>
        <v>#REF!</v>
      </c>
      <c r="C14" s="16" t="e">
        <f>#REF!</f>
        <v>#REF!</v>
      </c>
      <c r="D14" s="16"/>
      <c r="E14" t="e">
        <f>#REF!</f>
        <v>#REF!</v>
      </c>
      <c r="F14" s="14" t="e">
        <f>#REF!</f>
        <v>#REF!</v>
      </c>
      <c r="H14" s="6" t="e">
        <f>#REF!</f>
        <v>#REF!</v>
      </c>
      <c r="I14" s="14" t="e">
        <f>#REF!</f>
        <v>#REF!</v>
      </c>
    </row>
    <row r="15" spans="1:11" x14ac:dyDescent="0.2">
      <c r="A15" s="6" t="e">
        <f>#REF!</f>
        <v>#REF!</v>
      </c>
      <c r="B15" s="16" t="e">
        <f>#REF!</f>
        <v>#REF!</v>
      </c>
      <c r="C15" s="16" t="e">
        <f>#REF!</f>
        <v>#REF!</v>
      </c>
      <c r="D15" s="16"/>
      <c r="E15" t="e">
        <f>#REF!</f>
        <v>#REF!</v>
      </c>
      <c r="F15" s="14" t="e">
        <f>#REF!</f>
        <v>#REF!</v>
      </c>
      <c r="H15" s="6" t="e">
        <f>#REF!</f>
        <v>#REF!</v>
      </c>
      <c r="I15" s="14" t="e">
        <f>#REF!</f>
        <v>#REF!</v>
      </c>
    </row>
    <row r="16" spans="1:11" x14ac:dyDescent="0.2">
      <c r="A16" s="6" t="e">
        <f>#REF!</f>
        <v>#REF!</v>
      </c>
      <c r="B16" s="16" t="e">
        <f>#REF!</f>
        <v>#REF!</v>
      </c>
      <c r="C16" s="16" t="e">
        <f>#REF!</f>
        <v>#REF!</v>
      </c>
      <c r="D16" s="16"/>
      <c r="E16" t="e">
        <f>#REF!</f>
        <v>#REF!</v>
      </c>
      <c r="F16" s="14" t="e">
        <f>#REF!</f>
        <v>#REF!</v>
      </c>
      <c r="H16" s="6" t="e">
        <f>#REF!</f>
        <v>#REF!</v>
      </c>
      <c r="I16" s="14" t="e">
        <f>#REF!</f>
        <v>#REF!</v>
      </c>
    </row>
    <row r="17" spans="1:9" x14ac:dyDescent="0.2">
      <c r="A17" s="6" t="e">
        <f>#REF!</f>
        <v>#REF!</v>
      </c>
      <c r="B17" s="16" t="e">
        <f>#REF!</f>
        <v>#REF!</v>
      </c>
      <c r="C17" s="16" t="e">
        <f>#REF!</f>
        <v>#REF!</v>
      </c>
      <c r="D17" s="16"/>
      <c r="E17" t="e">
        <f>#REF!</f>
        <v>#REF!</v>
      </c>
      <c r="F17" s="14" t="e">
        <f>#REF!</f>
        <v>#REF!</v>
      </c>
      <c r="H17" s="6" t="e">
        <f>#REF!</f>
        <v>#REF!</v>
      </c>
      <c r="I17" s="14" t="e">
        <f>#REF!</f>
        <v>#REF!</v>
      </c>
    </row>
    <row r="18" spans="1:9" x14ac:dyDescent="0.2">
      <c r="A18" s="6" t="e">
        <f>#REF!</f>
        <v>#REF!</v>
      </c>
      <c r="B18" s="16" t="e">
        <f>#REF!</f>
        <v>#REF!</v>
      </c>
      <c r="C18" s="16" t="e">
        <f>#REF!</f>
        <v>#REF!</v>
      </c>
      <c r="D18" s="16"/>
      <c r="E18" t="e">
        <f>#REF!</f>
        <v>#REF!</v>
      </c>
      <c r="F18" s="14" t="e">
        <f>#REF!</f>
        <v>#REF!</v>
      </c>
      <c r="H18" s="6" t="e">
        <f>#REF!</f>
        <v>#REF!</v>
      </c>
      <c r="I18" s="14" t="e">
        <f>#REF!</f>
        <v>#REF!</v>
      </c>
    </row>
    <row r="19" spans="1:9" x14ac:dyDescent="0.2">
      <c r="A19" s="6" t="e">
        <f>#REF!</f>
        <v>#REF!</v>
      </c>
      <c r="B19" s="16" t="e">
        <f>#REF!</f>
        <v>#REF!</v>
      </c>
      <c r="C19" s="16" t="e">
        <f>#REF!</f>
        <v>#REF!</v>
      </c>
      <c r="D19" s="16"/>
      <c r="E19" s="10" t="s">
        <v>143</v>
      </c>
      <c r="F19" s="26" t="e">
        <f>AVERAGE(F4:F18,F20:F87)</f>
        <v>#REF!</v>
      </c>
      <c r="H19" s="6" t="e">
        <f>#REF!</f>
        <v>#REF!</v>
      </c>
      <c r="I19" s="14" t="e">
        <f>#REF!</f>
        <v>#REF!</v>
      </c>
    </row>
    <row r="20" spans="1:9" x14ac:dyDescent="0.2">
      <c r="A20" s="6" t="e">
        <f>#REF!</f>
        <v>#REF!</v>
      </c>
      <c r="B20" s="16" t="e">
        <f>#REF!</f>
        <v>#REF!</v>
      </c>
      <c r="C20" s="16" t="e">
        <f>#REF!</f>
        <v>#REF!</v>
      </c>
      <c r="D20" s="16"/>
      <c r="E20" t="e">
        <f>#REF!</f>
        <v>#REF!</v>
      </c>
      <c r="F20" s="14" t="e">
        <f>#REF!</f>
        <v>#REF!</v>
      </c>
      <c r="H20" s="6" t="e">
        <f>#REF!</f>
        <v>#REF!</v>
      </c>
      <c r="I20" s="14" t="e">
        <f>#REF!</f>
        <v>#REF!</v>
      </c>
    </row>
    <row r="21" spans="1:9" x14ac:dyDescent="0.2">
      <c r="A21" s="6" t="e">
        <f>#REF!</f>
        <v>#REF!</v>
      </c>
      <c r="B21" s="16" t="e">
        <f>#REF!</f>
        <v>#REF!</v>
      </c>
      <c r="C21" s="16" t="e">
        <f>#REF!</f>
        <v>#REF!</v>
      </c>
      <c r="D21" s="16"/>
      <c r="E21" t="e">
        <f>#REF!</f>
        <v>#REF!</v>
      </c>
      <c r="F21" s="14" t="e">
        <f>#REF!</f>
        <v>#REF!</v>
      </c>
      <c r="H21" s="6" t="e">
        <f>#REF!</f>
        <v>#REF!</v>
      </c>
      <c r="I21" s="14" t="e">
        <f>#REF!</f>
        <v>#REF!</v>
      </c>
    </row>
    <row r="22" spans="1:9" x14ac:dyDescent="0.2">
      <c r="A22" s="6" t="e">
        <f>#REF!</f>
        <v>#REF!</v>
      </c>
      <c r="B22" s="16" t="e">
        <f>#REF!</f>
        <v>#REF!</v>
      </c>
      <c r="C22" s="16" t="e">
        <f>#REF!</f>
        <v>#REF!</v>
      </c>
      <c r="D22" s="16"/>
      <c r="E22" t="e">
        <f>#REF!</f>
        <v>#REF!</v>
      </c>
      <c r="F22" s="14" t="e">
        <f>#REF!</f>
        <v>#REF!</v>
      </c>
      <c r="H22" s="6" t="e">
        <f>#REF!</f>
        <v>#REF!</v>
      </c>
      <c r="I22" s="14" t="e">
        <f>#REF!</f>
        <v>#REF!</v>
      </c>
    </row>
    <row r="23" spans="1:9" x14ac:dyDescent="0.2">
      <c r="A23" s="6" t="e">
        <f>#REF!</f>
        <v>#REF!</v>
      </c>
      <c r="B23" s="16" t="e">
        <f>#REF!</f>
        <v>#REF!</v>
      </c>
      <c r="C23" s="16" t="e">
        <f>#REF!</f>
        <v>#REF!</v>
      </c>
      <c r="D23" s="16"/>
      <c r="E23" t="e">
        <f>#REF!</f>
        <v>#REF!</v>
      </c>
      <c r="F23" s="14" t="e">
        <f>#REF!</f>
        <v>#REF!</v>
      </c>
      <c r="H23" s="6" t="e">
        <f>#REF!</f>
        <v>#REF!</v>
      </c>
      <c r="I23" s="14" t="e">
        <f>#REF!</f>
        <v>#REF!</v>
      </c>
    </row>
    <row r="24" spans="1:9" x14ac:dyDescent="0.2">
      <c r="A24" s="6" t="e">
        <f>#REF!</f>
        <v>#REF!</v>
      </c>
      <c r="B24" s="16" t="e">
        <f>#REF!</f>
        <v>#REF!</v>
      </c>
      <c r="C24" s="16" t="e">
        <f>#REF!</f>
        <v>#REF!</v>
      </c>
      <c r="D24" s="16"/>
      <c r="E24" t="e">
        <f>#REF!</f>
        <v>#REF!</v>
      </c>
      <c r="F24" s="14" t="e">
        <f>#REF!</f>
        <v>#REF!</v>
      </c>
      <c r="H24" s="6" t="e">
        <f>#REF!</f>
        <v>#REF!</v>
      </c>
      <c r="I24" s="14" t="e">
        <f>#REF!</f>
        <v>#REF!</v>
      </c>
    </row>
    <row r="25" spans="1:9" x14ac:dyDescent="0.2">
      <c r="A25" s="6" t="e">
        <f>#REF!</f>
        <v>#REF!</v>
      </c>
      <c r="B25" s="16" t="e">
        <f>#REF!</f>
        <v>#REF!</v>
      </c>
      <c r="C25" s="16" t="e">
        <f>#REF!</f>
        <v>#REF!</v>
      </c>
      <c r="D25" s="16"/>
      <c r="E25" t="e">
        <f>#REF!</f>
        <v>#REF!</v>
      </c>
      <c r="F25" s="14" t="e">
        <f>#REF!</f>
        <v>#REF!</v>
      </c>
      <c r="H25" s="6" t="e">
        <f>#REF!</f>
        <v>#REF!</v>
      </c>
      <c r="I25" s="14" t="e">
        <f>#REF!</f>
        <v>#REF!</v>
      </c>
    </row>
    <row r="26" spans="1:9" x14ac:dyDescent="0.2">
      <c r="A26" s="6" t="e">
        <f>#REF!</f>
        <v>#REF!</v>
      </c>
      <c r="B26" s="16" t="e">
        <f>#REF!</f>
        <v>#REF!</v>
      </c>
      <c r="C26" s="16" t="e">
        <f>#REF!</f>
        <v>#REF!</v>
      </c>
      <c r="D26" s="16"/>
      <c r="E26" t="e">
        <f>#REF!</f>
        <v>#REF!</v>
      </c>
      <c r="F26" s="14" t="e">
        <f>#REF!</f>
        <v>#REF!</v>
      </c>
      <c r="H26" s="6" t="e">
        <f>#REF!</f>
        <v>#REF!</v>
      </c>
      <c r="I26" s="14" t="e">
        <f>#REF!</f>
        <v>#REF!</v>
      </c>
    </row>
    <row r="27" spans="1:9" x14ac:dyDescent="0.2">
      <c r="A27" s="6" t="e">
        <f>#REF!</f>
        <v>#REF!</v>
      </c>
      <c r="B27" s="16" t="e">
        <f>#REF!</f>
        <v>#REF!</v>
      </c>
      <c r="C27" s="16" t="e">
        <f>#REF!</f>
        <v>#REF!</v>
      </c>
      <c r="D27" s="16"/>
      <c r="E27" t="e">
        <f>#REF!</f>
        <v>#REF!</v>
      </c>
      <c r="F27" s="14" t="e">
        <f>#REF!</f>
        <v>#REF!</v>
      </c>
      <c r="H27" s="6" t="e">
        <f>#REF!</f>
        <v>#REF!</v>
      </c>
      <c r="I27" s="14" t="e">
        <f>#REF!</f>
        <v>#REF!</v>
      </c>
    </row>
    <row r="28" spans="1:9" x14ac:dyDescent="0.2">
      <c r="A28" s="6" t="e">
        <f>#REF!</f>
        <v>#REF!</v>
      </c>
      <c r="B28" s="16" t="e">
        <f>#REF!</f>
        <v>#REF!</v>
      </c>
      <c r="C28" s="16" t="e">
        <f>#REF!</f>
        <v>#REF!</v>
      </c>
      <c r="D28" s="16"/>
      <c r="E28" t="e">
        <f>#REF!</f>
        <v>#REF!</v>
      </c>
      <c r="F28" s="14" t="e">
        <f>#REF!</f>
        <v>#REF!</v>
      </c>
      <c r="H28" s="6" t="e">
        <f>#REF!</f>
        <v>#REF!</v>
      </c>
      <c r="I28" s="14" t="e">
        <f>#REF!</f>
        <v>#REF!</v>
      </c>
    </row>
    <row r="29" spans="1:9" x14ac:dyDescent="0.2">
      <c r="A29" s="6" t="e">
        <f>#REF!</f>
        <v>#REF!</v>
      </c>
      <c r="B29" s="16" t="e">
        <f>#REF!</f>
        <v>#REF!</v>
      </c>
      <c r="C29" s="16" t="e">
        <f>#REF!</f>
        <v>#REF!</v>
      </c>
      <c r="D29" s="16"/>
      <c r="E29" t="e">
        <f>#REF!</f>
        <v>#REF!</v>
      </c>
      <c r="F29" s="14" t="e">
        <f>#REF!</f>
        <v>#REF!</v>
      </c>
      <c r="H29" s="6" t="e">
        <f>#REF!</f>
        <v>#REF!</v>
      </c>
      <c r="I29" s="14" t="e">
        <f>#REF!</f>
        <v>#REF!</v>
      </c>
    </row>
    <row r="30" spans="1:9" x14ac:dyDescent="0.2">
      <c r="A30" s="6" t="e">
        <f>#REF!</f>
        <v>#REF!</v>
      </c>
      <c r="B30" s="16" t="e">
        <f>#REF!</f>
        <v>#REF!</v>
      </c>
      <c r="C30" s="16" t="e">
        <f>#REF!</f>
        <v>#REF!</v>
      </c>
      <c r="D30" s="16"/>
      <c r="E30" t="e">
        <f>#REF!</f>
        <v>#REF!</v>
      </c>
      <c r="F30" s="14" t="e">
        <f>#REF!</f>
        <v>#REF!</v>
      </c>
      <c r="H30" s="6" t="e">
        <f>#REF!</f>
        <v>#REF!</v>
      </c>
      <c r="I30" s="14" t="e">
        <f>#REF!</f>
        <v>#REF!</v>
      </c>
    </row>
    <row r="31" spans="1:9" x14ac:dyDescent="0.2">
      <c r="A31" s="6" t="e">
        <f>#REF!</f>
        <v>#REF!</v>
      </c>
      <c r="B31" s="16" t="e">
        <f>#REF!</f>
        <v>#REF!</v>
      </c>
      <c r="C31" s="16" t="e">
        <f>#REF!</f>
        <v>#REF!</v>
      </c>
      <c r="D31" s="16"/>
      <c r="E31" t="e">
        <f>#REF!</f>
        <v>#REF!</v>
      </c>
      <c r="F31" s="14" t="e">
        <f>#REF!</f>
        <v>#REF!</v>
      </c>
      <c r="H31" s="6" t="e">
        <f>#REF!</f>
        <v>#REF!</v>
      </c>
      <c r="I31" s="14" t="e">
        <f>#REF!</f>
        <v>#REF!</v>
      </c>
    </row>
    <row r="32" spans="1:9" x14ac:dyDescent="0.2">
      <c r="A32" s="6" t="e">
        <f>#REF!</f>
        <v>#REF!</v>
      </c>
      <c r="B32" s="16" t="e">
        <f>#REF!</f>
        <v>#REF!</v>
      </c>
      <c r="C32" s="16" t="e">
        <f>#REF!</f>
        <v>#REF!</v>
      </c>
      <c r="D32" s="16"/>
      <c r="E32" t="e">
        <f>#REF!</f>
        <v>#REF!</v>
      </c>
      <c r="F32" s="14" t="e">
        <f>#REF!</f>
        <v>#REF!</v>
      </c>
      <c r="H32" s="6" t="e">
        <f>#REF!</f>
        <v>#REF!</v>
      </c>
      <c r="I32" s="14" t="e">
        <f>#REF!</f>
        <v>#REF!</v>
      </c>
    </row>
    <row r="33" spans="1:9" x14ac:dyDescent="0.2">
      <c r="A33" s="6" t="e">
        <f>#REF!</f>
        <v>#REF!</v>
      </c>
      <c r="B33" s="16" t="e">
        <f>#REF!</f>
        <v>#REF!</v>
      </c>
      <c r="C33" s="16" t="e">
        <f>#REF!</f>
        <v>#REF!</v>
      </c>
      <c r="D33" s="16"/>
      <c r="E33" t="e">
        <f>#REF!</f>
        <v>#REF!</v>
      </c>
      <c r="F33" s="14" t="e">
        <f>#REF!</f>
        <v>#REF!</v>
      </c>
      <c r="H33" s="6" t="e">
        <f>#REF!</f>
        <v>#REF!</v>
      </c>
      <c r="I33" s="14" t="e">
        <f>#REF!</f>
        <v>#REF!</v>
      </c>
    </row>
    <row r="34" spans="1:9" x14ac:dyDescent="0.2">
      <c r="A34" s="6" t="e">
        <f>#REF!</f>
        <v>#REF!</v>
      </c>
      <c r="B34" s="16" t="e">
        <f>#REF!</f>
        <v>#REF!</v>
      </c>
      <c r="C34" s="16" t="e">
        <f>#REF!</f>
        <v>#REF!</v>
      </c>
      <c r="D34" s="16"/>
      <c r="E34" t="e">
        <f>#REF!</f>
        <v>#REF!</v>
      </c>
      <c r="F34" s="14" t="e">
        <f>#REF!</f>
        <v>#REF!</v>
      </c>
      <c r="H34" s="6" t="e">
        <f>#REF!</f>
        <v>#REF!</v>
      </c>
      <c r="I34" s="14" t="e">
        <f>#REF!</f>
        <v>#REF!</v>
      </c>
    </row>
    <row r="35" spans="1:9" x14ac:dyDescent="0.2">
      <c r="A35" s="6" t="e">
        <f>#REF!</f>
        <v>#REF!</v>
      </c>
      <c r="B35" s="16" t="e">
        <f>#REF!</f>
        <v>#REF!</v>
      </c>
      <c r="C35" s="16" t="e">
        <f>#REF!</f>
        <v>#REF!</v>
      </c>
      <c r="D35" s="16"/>
      <c r="E35" t="e">
        <f>#REF!</f>
        <v>#REF!</v>
      </c>
      <c r="F35" s="14" t="e">
        <f>#REF!</f>
        <v>#REF!</v>
      </c>
      <c r="H35" s="6" t="e">
        <f>#REF!</f>
        <v>#REF!</v>
      </c>
      <c r="I35" s="14" t="e">
        <f>#REF!</f>
        <v>#REF!</v>
      </c>
    </row>
    <row r="36" spans="1:9" x14ac:dyDescent="0.2">
      <c r="A36" s="6" t="e">
        <f>#REF!</f>
        <v>#REF!</v>
      </c>
      <c r="B36" s="16" t="e">
        <f>#REF!</f>
        <v>#REF!</v>
      </c>
      <c r="C36" s="16" t="e">
        <f>#REF!</f>
        <v>#REF!</v>
      </c>
      <c r="D36" s="16"/>
      <c r="E36" t="e">
        <f>#REF!</f>
        <v>#REF!</v>
      </c>
      <c r="F36" s="14" t="e">
        <f>#REF!</f>
        <v>#REF!</v>
      </c>
      <c r="H36" s="6" t="e">
        <f>#REF!</f>
        <v>#REF!</v>
      </c>
      <c r="I36" s="14" t="e">
        <f>#REF!</f>
        <v>#REF!</v>
      </c>
    </row>
    <row r="37" spans="1:9" x14ac:dyDescent="0.2">
      <c r="A37" s="6" t="e">
        <f>#REF!</f>
        <v>#REF!</v>
      </c>
      <c r="B37" s="16" t="e">
        <f>#REF!</f>
        <v>#REF!</v>
      </c>
      <c r="C37" s="16" t="e">
        <f>#REF!</f>
        <v>#REF!</v>
      </c>
      <c r="D37" s="16"/>
      <c r="E37" t="e">
        <f>#REF!</f>
        <v>#REF!</v>
      </c>
      <c r="F37" s="14" t="e">
        <f>#REF!</f>
        <v>#REF!</v>
      </c>
      <c r="H37" s="6" t="e">
        <f>#REF!</f>
        <v>#REF!</v>
      </c>
      <c r="I37" s="14" t="e">
        <f>#REF!</f>
        <v>#REF!</v>
      </c>
    </row>
    <row r="38" spans="1:9" x14ac:dyDescent="0.2">
      <c r="A38" s="6" t="e">
        <f>#REF!</f>
        <v>#REF!</v>
      </c>
      <c r="B38" s="16" t="e">
        <f>#REF!</f>
        <v>#REF!</v>
      </c>
      <c r="C38" s="16" t="e">
        <f>#REF!</f>
        <v>#REF!</v>
      </c>
      <c r="D38" s="16"/>
      <c r="E38" t="e">
        <f>#REF!</f>
        <v>#REF!</v>
      </c>
      <c r="F38" s="14" t="e">
        <f>#REF!</f>
        <v>#REF!</v>
      </c>
      <c r="H38" s="6" t="e">
        <f>#REF!</f>
        <v>#REF!</v>
      </c>
      <c r="I38" s="14" t="e">
        <f>#REF!</f>
        <v>#REF!</v>
      </c>
    </row>
    <row r="39" spans="1:9" x14ac:dyDescent="0.2">
      <c r="A39" s="6" t="e">
        <f>#REF!</f>
        <v>#REF!</v>
      </c>
      <c r="B39" s="16" t="e">
        <f>#REF!</f>
        <v>#REF!</v>
      </c>
      <c r="C39" s="16" t="e">
        <f>#REF!</f>
        <v>#REF!</v>
      </c>
      <c r="D39" s="16"/>
      <c r="E39" t="e">
        <f>#REF!</f>
        <v>#REF!</v>
      </c>
      <c r="F39" s="14" t="e">
        <f>#REF!</f>
        <v>#REF!</v>
      </c>
      <c r="H39" s="6" t="e">
        <f>#REF!</f>
        <v>#REF!</v>
      </c>
      <c r="I39" s="14" t="e">
        <f>#REF!</f>
        <v>#REF!</v>
      </c>
    </row>
    <row r="40" spans="1:9" x14ac:dyDescent="0.2">
      <c r="A40" s="6" t="e">
        <f>#REF!</f>
        <v>#REF!</v>
      </c>
      <c r="B40" s="16" t="e">
        <f>#REF!</f>
        <v>#REF!</v>
      </c>
      <c r="C40" s="16" t="e">
        <f>#REF!</f>
        <v>#REF!</v>
      </c>
      <c r="D40" s="16"/>
      <c r="E40" t="e">
        <f>#REF!</f>
        <v>#REF!</v>
      </c>
      <c r="F40" s="14" t="e">
        <f>#REF!</f>
        <v>#REF!</v>
      </c>
      <c r="H40" s="6" t="e">
        <f>#REF!</f>
        <v>#REF!</v>
      </c>
      <c r="I40" s="14" t="e">
        <f>#REF!</f>
        <v>#REF!</v>
      </c>
    </row>
    <row r="41" spans="1:9" x14ac:dyDescent="0.2">
      <c r="A41" s="6" t="e">
        <f>#REF!</f>
        <v>#REF!</v>
      </c>
      <c r="B41" s="16" t="e">
        <f>#REF!</f>
        <v>#REF!</v>
      </c>
      <c r="C41" s="16" t="e">
        <f>#REF!</f>
        <v>#REF!</v>
      </c>
      <c r="D41" s="16"/>
      <c r="E41" t="e">
        <f>#REF!</f>
        <v>#REF!</v>
      </c>
      <c r="F41" s="14" t="e">
        <f>#REF!</f>
        <v>#REF!</v>
      </c>
      <c r="H41" s="6" t="e">
        <f>#REF!</f>
        <v>#REF!</v>
      </c>
      <c r="I41" s="14" t="e">
        <f>#REF!</f>
        <v>#REF!</v>
      </c>
    </row>
    <row r="42" spans="1:9" x14ac:dyDescent="0.2">
      <c r="A42" s="6" t="e">
        <f>#REF!</f>
        <v>#REF!</v>
      </c>
      <c r="B42" s="16" t="e">
        <f>#REF!</f>
        <v>#REF!</v>
      </c>
      <c r="C42" s="16" t="e">
        <f>#REF!</f>
        <v>#REF!</v>
      </c>
      <c r="D42" s="16"/>
      <c r="E42" t="e">
        <f>#REF!</f>
        <v>#REF!</v>
      </c>
      <c r="F42" s="14" t="e">
        <f>#REF!</f>
        <v>#REF!</v>
      </c>
      <c r="H42" s="6" t="e">
        <f>#REF!</f>
        <v>#REF!</v>
      </c>
      <c r="I42" s="14" t="e">
        <f>#REF!</f>
        <v>#REF!</v>
      </c>
    </row>
    <row r="43" spans="1:9" x14ac:dyDescent="0.2">
      <c r="A43" s="6" t="e">
        <f>#REF!</f>
        <v>#REF!</v>
      </c>
      <c r="B43" s="16" t="e">
        <f>#REF!</f>
        <v>#REF!</v>
      </c>
      <c r="C43" s="16" t="e">
        <f>#REF!</f>
        <v>#REF!</v>
      </c>
      <c r="D43" s="16"/>
      <c r="E43" t="e">
        <f>#REF!</f>
        <v>#REF!</v>
      </c>
      <c r="F43" s="14" t="e">
        <f>#REF!</f>
        <v>#REF!</v>
      </c>
      <c r="H43" s="6" t="e">
        <f>#REF!</f>
        <v>#REF!</v>
      </c>
      <c r="I43" s="14" t="e">
        <f>#REF!</f>
        <v>#REF!</v>
      </c>
    </row>
    <row r="44" spans="1:9" x14ac:dyDescent="0.2">
      <c r="A44" s="6" t="e">
        <f>#REF!</f>
        <v>#REF!</v>
      </c>
      <c r="B44" s="16" t="e">
        <f>#REF!</f>
        <v>#REF!</v>
      </c>
      <c r="C44" s="16" t="e">
        <f>#REF!</f>
        <v>#REF!</v>
      </c>
      <c r="D44" s="23"/>
      <c r="E44" t="e">
        <f>#REF!</f>
        <v>#REF!</v>
      </c>
      <c r="F44" s="14" t="e">
        <f>#REF!</f>
        <v>#REF!</v>
      </c>
      <c r="H44" s="6" t="e">
        <f>#REF!</f>
        <v>#REF!</v>
      </c>
      <c r="I44" s="14" t="e">
        <f>#REF!</f>
        <v>#REF!</v>
      </c>
    </row>
    <row r="45" spans="1:9" x14ac:dyDescent="0.2">
      <c r="A45" s="6" t="e">
        <f>#REF!</f>
        <v>#REF!</v>
      </c>
      <c r="B45" s="16" t="e">
        <f>#REF!</f>
        <v>#REF!</v>
      </c>
      <c r="C45" s="16" t="e">
        <f>#REF!</f>
        <v>#REF!</v>
      </c>
      <c r="D45" s="16"/>
      <c r="E45" t="e">
        <f>#REF!</f>
        <v>#REF!</v>
      </c>
      <c r="F45" s="14" t="e">
        <f>#REF!</f>
        <v>#REF!</v>
      </c>
      <c r="H45" s="6" t="e">
        <f>#REF!</f>
        <v>#REF!</v>
      </c>
      <c r="I45" s="14" t="e">
        <f>#REF!</f>
        <v>#REF!</v>
      </c>
    </row>
    <row r="46" spans="1:9" x14ac:dyDescent="0.2">
      <c r="A46" s="6" t="e">
        <f>#REF!</f>
        <v>#REF!</v>
      </c>
      <c r="B46" s="16" t="e">
        <f>#REF!</f>
        <v>#REF!</v>
      </c>
      <c r="C46" s="16" t="e">
        <f>#REF!</f>
        <v>#REF!</v>
      </c>
      <c r="D46" s="16"/>
      <c r="E46" t="e">
        <f>#REF!</f>
        <v>#REF!</v>
      </c>
      <c r="F46" s="14" t="e">
        <f>#REF!</f>
        <v>#REF!</v>
      </c>
      <c r="H46" s="6" t="e">
        <f>#REF!</f>
        <v>#REF!</v>
      </c>
      <c r="I46" s="14" t="e">
        <f>#REF!</f>
        <v>#REF!</v>
      </c>
    </row>
    <row r="47" spans="1:9" x14ac:dyDescent="0.2">
      <c r="A47" s="6" t="e">
        <f>#REF!</f>
        <v>#REF!</v>
      </c>
      <c r="B47" s="16" t="e">
        <f>#REF!</f>
        <v>#REF!</v>
      </c>
      <c r="C47" s="16" t="e">
        <f>#REF!</f>
        <v>#REF!</v>
      </c>
      <c r="D47" s="16"/>
      <c r="E47" t="e">
        <f>#REF!</f>
        <v>#REF!</v>
      </c>
      <c r="F47" s="14" t="e">
        <f>#REF!</f>
        <v>#REF!</v>
      </c>
      <c r="H47" s="6" t="e">
        <f>#REF!</f>
        <v>#REF!</v>
      </c>
      <c r="I47" s="14" t="e">
        <f>#REF!</f>
        <v>#REF!</v>
      </c>
    </row>
    <row r="48" spans="1:9" x14ac:dyDescent="0.2">
      <c r="A48" s="6" t="e">
        <f>#REF!</f>
        <v>#REF!</v>
      </c>
      <c r="B48" s="16" t="e">
        <f>#REF!</f>
        <v>#REF!</v>
      </c>
      <c r="C48" s="16" t="e">
        <f>#REF!</f>
        <v>#REF!</v>
      </c>
      <c r="D48" s="16"/>
      <c r="E48" t="e">
        <f>#REF!</f>
        <v>#REF!</v>
      </c>
      <c r="F48" s="14" t="e">
        <f>#REF!</f>
        <v>#REF!</v>
      </c>
      <c r="H48" s="6" t="e">
        <f>#REF!</f>
        <v>#REF!</v>
      </c>
      <c r="I48" s="14" t="e">
        <f>#REF!</f>
        <v>#REF!</v>
      </c>
    </row>
    <row r="49" spans="1:9" x14ac:dyDescent="0.2">
      <c r="A49" s="6" t="e">
        <f>#REF!</f>
        <v>#REF!</v>
      </c>
      <c r="B49" s="16" t="e">
        <f>#REF!</f>
        <v>#REF!</v>
      </c>
      <c r="C49" s="16" t="e">
        <f>#REF!</f>
        <v>#REF!</v>
      </c>
      <c r="D49" s="16"/>
      <c r="E49" t="e">
        <f>#REF!</f>
        <v>#REF!</v>
      </c>
      <c r="F49" s="14" t="e">
        <f>#REF!</f>
        <v>#REF!</v>
      </c>
      <c r="H49" s="6" t="e">
        <f>#REF!</f>
        <v>#REF!</v>
      </c>
      <c r="I49" s="14" t="e">
        <f>#REF!</f>
        <v>#REF!</v>
      </c>
    </row>
    <row r="50" spans="1:9" x14ac:dyDescent="0.2">
      <c r="A50" s="6" t="e">
        <f>#REF!</f>
        <v>#REF!</v>
      </c>
      <c r="B50" s="16" t="e">
        <f>#REF!</f>
        <v>#REF!</v>
      </c>
      <c r="C50" s="16" t="e">
        <f>#REF!</f>
        <v>#REF!</v>
      </c>
      <c r="D50" s="16"/>
      <c r="E50" t="e">
        <f>#REF!</f>
        <v>#REF!</v>
      </c>
      <c r="F50" s="14" t="e">
        <f>#REF!</f>
        <v>#REF!</v>
      </c>
      <c r="H50" s="6" t="e">
        <f>#REF!</f>
        <v>#REF!</v>
      </c>
      <c r="I50" s="14" t="e">
        <f>#REF!</f>
        <v>#REF!</v>
      </c>
    </row>
    <row r="51" spans="1:9" x14ac:dyDescent="0.2">
      <c r="A51" s="6" t="e">
        <f>#REF!</f>
        <v>#REF!</v>
      </c>
      <c r="B51" s="16" t="e">
        <f>#REF!</f>
        <v>#REF!</v>
      </c>
      <c r="C51" s="16" t="e">
        <f>#REF!</f>
        <v>#REF!</v>
      </c>
      <c r="D51" s="16"/>
      <c r="E51" t="e">
        <f>#REF!</f>
        <v>#REF!</v>
      </c>
      <c r="F51" s="14" t="e">
        <f>#REF!</f>
        <v>#REF!</v>
      </c>
      <c r="H51" s="6" t="e">
        <f>#REF!</f>
        <v>#REF!</v>
      </c>
      <c r="I51" s="14" t="e">
        <f>#REF!</f>
        <v>#REF!</v>
      </c>
    </row>
    <row r="52" spans="1:9" x14ac:dyDescent="0.2">
      <c r="A52" s="6" t="e">
        <f>#REF!</f>
        <v>#REF!</v>
      </c>
      <c r="B52" s="16" t="e">
        <f>#REF!</f>
        <v>#REF!</v>
      </c>
      <c r="C52" s="16" t="e">
        <f>#REF!</f>
        <v>#REF!</v>
      </c>
      <c r="D52" s="16"/>
      <c r="E52" t="e">
        <f>#REF!</f>
        <v>#REF!</v>
      </c>
      <c r="F52" s="14" t="e">
        <f>#REF!</f>
        <v>#REF!</v>
      </c>
      <c r="H52" s="6" t="e">
        <f>#REF!</f>
        <v>#REF!</v>
      </c>
      <c r="I52" s="14" t="e">
        <f>#REF!</f>
        <v>#REF!</v>
      </c>
    </row>
    <row r="53" spans="1:9" x14ac:dyDescent="0.2">
      <c r="A53" s="6" t="e">
        <f>#REF!</f>
        <v>#REF!</v>
      </c>
      <c r="B53" s="16" t="e">
        <f>#REF!</f>
        <v>#REF!</v>
      </c>
      <c r="C53" s="16" t="e">
        <f>#REF!</f>
        <v>#REF!</v>
      </c>
      <c r="D53" s="16"/>
      <c r="E53" t="e">
        <f>#REF!</f>
        <v>#REF!</v>
      </c>
      <c r="F53" s="14" t="e">
        <f>#REF!</f>
        <v>#REF!</v>
      </c>
      <c r="H53" s="6" t="e">
        <f>#REF!</f>
        <v>#REF!</v>
      </c>
      <c r="I53" s="14" t="e">
        <f>#REF!</f>
        <v>#REF!</v>
      </c>
    </row>
    <row r="54" spans="1:9" x14ac:dyDescent="0.2">
      <c r="A54" s="6" t="e">
        <f>#REF!</f>
        <v>#REF!</v>
      </c>
      <c r="B54" s="16" t="e">
        <f>#REF!</f>
        <v>#REF!</v>
      </c>
      <c r="C54" s="16" t="e">
        <f>#REF!</f>
        <v>#REF!</v>
      </c>
      <c r="D54" s="16"/>
      <c r="E54" t="e">
        <f>#REF!</f>
        <v>#REF!</v>
      </c>
      <c r="F54" s="14" t="e">
        <f>#REF!</f>
        <v>#REF!</v>
      </c>
      <c r="H54" s="6" t="e">
        <f>#REF!</f>
        <v>#REF!</v>
      </c>
      <c r="I54" s="14" t="e">
        <f>#REF!</f>
        <v>#REF!</v>
      </c>
    </row>
    <row r="55" spans="1:9" x14ac:dyDescent="0.2">
      <c r="A55" s="6" t="e">
        <f>#REF!</f>
        <v>#REF!</v>
      </c>
      <c r="B55" s="16" t="e">
        <f>#REF!</f>
        <v>#REF!</v>
      </c>
      <c r="C55" s="16" t="e">
        <f>#REF!</f>
        <v>#REF!</v>
      </c>
      <c r="D55" s="16"/>
      <c r="E55" t="e">
        <f>#REF!</f>
        <v>#REF!</v>
      </c>
      <c r="F55" s="14" t="e">
        <f>#REF!</f>
        <v>#REF!</v>
      </c>
      <c r="H55" s="6" t="e">
        <f>#REF!</f>
        <v>#REF!</v>
      </c>
      <c r="I55" s="14" t="e">
        <f>#REF!</f>
        <v>#REF!</v>
      </c>
    </row>
    <row r="56" spans="1:9" x14ac:dyDescent="0.2">
      <c r="A56" s="6" t="e">
        <f>#REF!</f>
        <v>#REF!</v>
      </c>
      <c r="B56" s="16" t="e">
        <f>#REF!</f>
        <v>#REF!</v>
      </c>
      <c r="C56" s="16" t="e">
        <f>#REF!</f>
        <v>#REF!</v>
      </c>
      <c r="D56" s="16"/>
      <c r="E56" t="e">
        <f>#REF!</f>
        <v>#REF!</v>
      </c>
      <c r="F56" s="14" t="e">
        <f>#REF!</f>
        <v>#REF!</v>
      </c>
      <c r="H56" s="6" t="e">
        <f>#REF!</f>
        <v>#REF!</v>
      </c>
      <c r="I56" s="14" t="e">
        <f>#REF!</f>
        <v>#REF!</v>
      </c>
    </row>
    <row r="57" spans="1:9" x14ac:dyDescent="0.2">
      <c r="A57" s="6" t="e">
        <f>#REF!</f>
        <v>#REF!</v>
      </c>
      <c r="B57" s="16" t="e">
        <f>#REF!</f>
        <v>#REF!</v>
      </c>
      <c r="C57" s="16" t="e">
        <f>#REF!</f>
        <v>#REF!</v>
      </c>
      <c r="D57" s="16"/>
      <c r="E57" t="e">
        <f>#REF!</f>
        <v>#REF!</v>
      </c>
      <c r="F57" s="14" t="e">
        <f>#REF!</f>
        <v>#REF!</v>
      </c>
      <c r="H57" s="6" t="e">
        <f>#REF!</f>
        <v>#REF!</v>
      </c>
      <c r="I57" s="14" t="e">
        <f>#REF!</f>
        <v>#REF!</v>
      </c>
    </row>
    <row r="58" spans="1:9" x14ac:dyDescent="0.2">
      <c r="A58" s="6" t="e">
        <f>#REF!</f>
        <v>#REF!</v>
      </c>
      <c r="B58" s="16" t="e">
        <f>#REF!</f>
        <v>#REF!</v>
      </c>
      <c r="C58" s="16" t="e">
        <f>#REF!</f>
        <v>#REF!</v>
      </c>
      <c r="D58" s="16"/>
      <c r="E58" t="e">
        <f>#REF!</f>
        <v>#REF!</v>
      </c>
      <c r="F58" s="14" t="e">
        <f>#REF!</f>
        <v>#REF!</v>
      </c>
      <c r="H58" s="6" t="e">
        <f>#REF!</f>
        <v>#REF!</v>
      </c>
      <c r="I58" s="14" t="e">
        <f>#REF!</f>
        <v>#REF!</v>
      </c>
    </row>
    <row r="59" spans="1:9" x14ac:dyDescent="0.2">
      <c r="A59" s="6" t="e">
        <f>#REF!</f>
        <v>#REF!</v>
      </c>
      <c r="B59" s="16" t="e">
        <f>#REF!</f>
        <v>#REF!</v>
      </c>
      <c r="C59" s="16" t="e">
        <f>#REF!</f>
        <v>#REF!</v>
      </c>
      <c r="D59" s="16"/>
      <c r="E59" t="e">
        <f>#REF!</f>
        <v>#REF!</v>
      </c>
      <c r="F59" s="14" t="e">
        <f>#REF!</f>
        <v>#REF!</v>
      </c>
      <c r="H59" s="6" t="e">
        <f>#REF!</f>
        <v>#REF!</v>
      </c>
      <c r="I59" s="14" t="e">
        <f>#REF!</f>
        <v>#REF!</v>
      </c>
    </row>
    <row r="60" spans="1:9" x14ac:dyDescent="0.2">
      <c r="A60" s="6" t="e">
        <f>#REF!</f>
        <v>#REF!</v>
      </c>
      <c r="B60" s="16" t="e">
        <f>#REF!</f>
        <v>#REF!</v>
      </c>
      <c r="C60" s="16" t="e">
        <f>#REF!</f>
        <v>#REF!</v>
      </c>
      <c r="D60" s="16"/>
      <c r="E60" t="e">
        <f>#REF!</f>
        <v>#REF!</v>
      </c>
      <c r="F60" s="14" t="e">
        <f>#REF!</f>
        <v>#REF!</v>
      </c>
      <c r="H60" s="6" t="e">
        <f>#REF!</f>
        <v>#REF!</v>
      </c>
      <c r="I60" s="14" t="e">
        <f>#REF!</f>
        <v>#REF!</v>
      </c>
    </row>
    <row r="61" spans="1:9" x14ac:dyDescent="0.2">
      <c r="A61" s="6" t="e">
        <f>#REF!</f>
        <v>#REF!</v>
      </c>
      <c r="B61" s="16" t="e">
        <f>#REF!</f>
        <v>#REF!</v>
      </c>
      <c r="C61" s="16" t="e">
        <f>#REF!</f>
        <v>#REF!</v>
      </c>
      <c r="D61" s="16"/>
      <c r="E61" t="e">
        <f>#REF!</f>
        <v>#REF!</v>
      </c>
      <c r="F61" s="14" t="e">
        <f>#REF!</f>
        <v>#REF!</v>
      </c>
      <c r="H61" s="6" t="e">
        <f>#REF!</f>
        <v>#REF!</v>
      </c>
      <c r="I61" s="14" t="e">
        <f>#REF!</f>
        <v>#REF!</v>
      </c>
    </row>
    <row r="62" spans="1:9" x14ac:dyDescent="0.2">
      <c r="A62" s="6" t="e">
        <f>#REF!</f>
        <v>#REF!</v>
      </c>
      <c r="B62" s="16" t="e">
        <f>#REF!</f>
        <v>#REF!</v>
      </c>
      <c r="C62" s="16" t="e">
        <f>#REF!</f>
        <v>#REF!</v>
      </c>
      <c r="D62" s="16"/>
      <c r="E62" t="e">
        <f>#REF!</f>
        <v>#REF!</v>
      </c>
      <c r="F62" s="14" t="e">
        <f>#REF!</f>
        <v>#REF!</v>
      </c>
      <c r="H62" s="6" t="e">
        <f>#REF!</f>
        <v>#REF!</v>
      </c>
      <c r="I62" s="14" t="e">
        <f>#REF!</f>
        <v>#REF!</v>
      </c>
    </row>
    <row r="63" spans="1:9" x14ac:dyDescent="0.2">
      <c r="A63" s="6" t="e">
        <f>#REF!</f>
        <v>#REF!</v>
      </c>
      <c r="B63" s="16" t="e">
        <f>#REF!</f>
        <v>#REF!</v>
      </c>
      <c r="C63" s="16" t="e">
        <f>#REF!</f>
        <v>#REF!</v>
      </c>
      <c r="D63" s="16"/>
      <c r="E63" t="e">
        <f>#REF!</f>
        <v>#REF!</v>
      </c>
      <c r="F63" s="14" t="e">
        <f>#REF!</f>
        <v>#REF!</v>
      </c>
      <c r="H63" s="6" t="e">
        <f>#REF!</f>
        <v>#REF!</v>
      </c>
      <c r="I63" s="14" t="e">
        <f>#REF!</f>
        <v>#REF!</v>
      </c>
    </row>
    <row r="64" spans="1:9" x14ac:dyDescent="0.2">
      <c r="A64" s="6" t="e">
        <f>#REF!</f>
        <v>#REF!</v>
      </c>
      <c r="B64" s="16" t="e">
        <f>#REF!</f>
        <v>#REF!</v>
      </c>
      <c r="C64" s="16" t="e">
        <f>#REF!</f>
        <v>#REF!</v>
      </c>
      <c r="D64" s="16"/>
      <c r="E64" t="e">
        <f>#REF!</f>
        <v>#REF!</v>
      </c>
      <c r="F64" s="14" t="e">
        <f>#REF!</f>
        <v>#REF!</v>
      </c>
      <c r="H64" s="6" t="e">
        <f>#REF!</f>
        <v>#REF!</v>
      </c>
      <c r="I64" s="14" t="e">
        <f>#REF!</f>
        <v>#REF!</v>
      </c>
    </row>
    <row r="65" spans="1:9" x14ac:dyDescent="0.2">
      <c r="A65" s="6" t="e">
        <f>#REF!</f>
        <v>#REF!</v>
      </c>
      <c r="B65" s="16" t="e">
        <f>#REF!</f>
        <v>#REF!</v>
      </c>
      <c r="C65" s="16" t="e">
        <f>#REF!</f>
        <v>#REF!</v>
      </c>
      <c r="D65" s="16"/>
      <c r="E65" t="e">
        <f>#REF!</f>
        <v>#REF!</v>
      </c>
      <c r="F65" s="14" t="e">
        <f>#REF!</f>
        <v>#REF!</v>
      </c>
      <c r="H65" s="6" t="e">
        <f>#REF!</f>
        <v>#REF!</v>
      </c>
      <c r="I65" s="14" t="e">
        <f>#REF!</f>
        <v>#REF!</v>
      </c>
    </row>
    <row r="66" spans="1:9" x14ac:dyDescent="0.2">
      <c r="A66" s="6" t="e">
        <f>#REF!</f>
        <v>#REF!</v>
      </c>
      <c r="B66" s="16" t="e">
        <f>#REF!</f>
        <v>#REF!</v>
      </c>
      <c r="C66" s="16" t="e">
        <f>#REF!</f>
        <v>#REF!</v>
      </c>
      <c r="D66" s="16"/>
      <c r="E66" t="e">
        <f>#REF!</f>
        <v>#REF!</v>
      </c>
      <c r="F66" s="14" t="e">
        <f>#REF!</f>
        <v>#REF!</v>
      </c>
      <c r="H66" s="6" t="e">
        <f>#REF!</f>
        <v>#REF!</v>
      </c>
      <c r="I66" s="14" t="e">
        <f>#REF!</f>
        <v>#REF!</v>
      </c>
    </row>
    <row r="67" spans="1:9" x14ac:dyDescent="0.2">
      <c r="A67" s="5" t="s">
        <v>143</v>
      </c>
      <c r="B67" s="23">
        <v>0.35580000000000001</v>
      </c>
      <c r="C67" s="23">
        <v>8.5999999999999993E-2</v>
      </c>
      <c r="D67" s="16"/>
      <c r="E67" t="e">
        <f>#REF!</f>
        <v>#REF!</v>
      </c>
      <c r="F67" s="14" t="e">
        <f>#REF!</f>
        <v>#REF!</v>
      </c>
      <c r="H67" s="6" t="e">
        <f>#REF!</f>
        <v>#REF!</v>
      </c>
      <c r="I67" s="14" t="e">
        <f>#REF!</f>
        <v>#REF!</v>
      </c>
    </row>
    <row r="68" spans="1:9" x14ac:dyDescent="0.2">
      <c r="A68" s="6" t="e">
        <f>#REF!</f>
        <v>#REF!</v>
      </c>
      <c r="B68" s="16" t="e">
        <f>#REF!</f>
        <v>#REF!</v>
      </c>
      <c r="C68" s="16" t="e">
        <f>#REF!</f>
        <v>#REF!</v>
      </c>
      <c r="D68" s="16"/>
      <c r="E68" t="e">
        <f>#REF!</f>
        <v>#REF!</v>
      </c>
      <c r="F68" s="14" t="e">
        <f>#REF!</f>
        <v>#REF!</v>
      </c>
      <c r="H68" s="6" t="e">
        <f>#REF!</f>
        <v>#REF!</v>
      </c>
      <c r="I68" s="14" t="e">
        <f>#REF!</f>
        <v>#REF!</v>
      </c>
    </row>
    <row r="69" spans="1:9" x14ac:dyDescent="0.2">
      <c r="A69" s="6" t="e">
        <f>#REF!</f>
        <v>#REF!</v>
      </c>
      <c r="B69" s="16" t="e">
        <f>#REF!</f>
        <v>#REF!</v>
      </c>
      <c r="C69" s="16" t="e">
        <f>#REF!</f>
        <v>#REF!</v>
      </c>
      <c r="D69" s="16"/>
      <c r="E69" t="e">
        <f>#REF!</f>
        <v>#REF!</v>
      </c>
      <c r="F69" s="14" t="e">
        <f>#REF!</f>
        <v>#REF!</v>
      </c>
      <c r="H69" s="6" t="e">
        <f>#REF!</f>
        <v>#REF!</v>
      </c>
      <c r="I69" s="14" t="e">
        <f>#REF!</f>
        <v>#REF!</v>
      </c>
    </row>
    <row r="70" spans="1:9" x14ac:dyDescent="0.2">
      <c r="A70" s="6" t="e">
        <f>#REF!</f>
        <v>#REF!</v>
      </c>
      <c r="B70" s="16" t="e">
        <f>#REF!</f>
        <v>#REF!</v>
      </c>
      <c r="C70" s="16" t="e">
        <f>#REF!</f>
        <v>#REF!</v>
      </c>
      <c r="D70" s="16"/>
      <c r="E70" t="e">
        <f>#REF!</f>
        <v>#REF!</v>
      </c>
      <c r="F70" s="14" t="e">
        <f>#REF!</f>
        <v>#REF!</v>
      </c>
      <c r="H70" s="6" t="e">
        <f>#REF!</f>
        <v>#REF!</v>
      </c>
      <c r="I70" s="14" t="e">
        <f>#REF!</f>
        <v>#REF!</v>
      </c>
    </row>
    <row r="71" spans="1:9" x14ac:dyDescent="0.2">
      <c r="A71" s="6" t="e">
        <f>#REF!</f>
        <v>#REF!</v>
      </c>
      <c r="B71" s="16" t="e">
        <f>#REF!</f>
        <v>#REF!</v>
      </c>
      <c r="C71" s="16" t="e">
        <f>#REF!</f>
        <v>#REF!</v>
      </c>
      <c r="D71" s="16"/>
      <c r="E71" t="e">
        <f>#REF!</f>
        <v>#REF!</v>
      </c>
      <c r="F71" s="14" t="e">
        <f>#REF!</f>
        <v>#REF!</v>
      </c>
      <c r="H71" s="6" t="e">
        <f>#REF!</f>
        <v>#REF!</v>
      </c>
      <c r="I71" s="14" t="e">
        <f>#REF!</f>
        <v>#REF!</v>
      </c>
    </row>
    <row r="72" spans="1:9" x14ac:dyDescent="0.2">
      <c r="A72" s="6" t="e">
        <f>#REF!</f>
        <v>#REF!</v>
      </c>
      <c r="B72" s="16" t="e">
        <f>#REF!</f>
        <v>#REF!</v>
      </c>
      <c r="C72" s="16" t="e">
        <f>#REF!</f>
        <v>#REF!</v>
      </c>
      <c r="D72" s="16"/>
      <c r="E72" t="e">
        <f>#REF!</f>
        <v>#REF!</v>
      </c>
      <c r="F72" s="14" t="e">
        <f>#REF!</f>
        <v>#REF!</v>
      </c>
      <c r="H72" s="6" t="e">
        <f>#REF!</f>
        <v>#REF!</v>
      </c>
      <c r="I72" s="14" t="e">
        <f>#REF!</f>
        <v>#REF!</v>
      </c>
    </row>
    <row r="73" spans="1:9" x14ac:dyDescent="0.2">
      <c r="A73" s="6" t="e">
        <f>#REF!</f>
        <v>#REF!</v>
      </c>
      <c r="B73" s="16" t="e">
        <f>#REF!</f>
        <v>#REF!</v>
      </c>
      <c r="C73" s="16" t="e">
        <f>#REF!</f>
        <v>#REF!</v>
      </c>
      <c r="D73" s="16"/>
      <c r="E73" t="e">
        <f>#REF!</f>
        <v>#REF!</v>
      </c>
      <c r="F73" s="14" t="e">
        <f>#REF!</f>
        <v>#REF!</v>
      </c>
      <c r="H73" s="6" t="e">
        <f>#REF!</f>
        <v>#REF!</v>
      </c>
      <c r="I73" s="14" t="e">
        <f>#REF!</f>
        <v>#REF!</v>
      </c>
    </row>
    <row r="74" spans="1:9" x14ac:dyDescent="0.2">
      <c r="A74" s="6" t="e">
        <f>#REF!</f>
        <v>#REF!</v>
      </c>
      <c r="B74" s="16" t="e">
        <f>#REF!</f>
        <v>#REF!</v>
      </c>
      <c r="C74" s="16" t="e">
        <f>#REF!</f>
        <v>#REF!</v>
      </c>
      <c r="D74" s="16"/>
      <c r="E74" t="e">
        <f>#REF!</f>
        <v>#REF!</v>
      </c>
      <c r="F74" s="14" t="e">
        <f>#REF!</f>
        <v>#REF!</v>
      </c>
      <c r="H74" s="6" t="e">
        <f>#REF!</f>
        <v>#REF!</v>
      </c>
      <c r="I74" s="14" t="e">
        <f>#REF!</f>
        <v>#REF!</v>
      </c>
    </row>
    <row r="75" spans="1:9" x14ac:dyDescent="0.2">
      <c r="A75" s="6" t="e">
        <f>#REF!</f>
        <v>#REF!</v>
      </c>
      <c r="B75" s="16" t="e">
        <f>#REF!</f>
        <v>#REF!</v>
      </c>
      <c r="C75" s="16" t="e">
        <f>#REF!</f>
        <v>#REF!</v>
      </c>
      <c r="D75" s="16"/>
      <c r="E75" t="e">
        <f>#REF!</f>
        <v>#REF!</v>
      </c>
      <c r="F75" s="14" t="e">
        <f>#REF!</f>
        <v>#REF!</v>
      </c>
      <c r="H75" s="6" t="e">
        <f>#REF!</f>
        <v>#REF!</v>
      </c>
      <c r="I75" s="14" t="e">
        <f>#REF!</f>
        <v>#REF!</v>
      </c>
    </row>
    <row r="76" spans="1:9" x14ac:dyDescent="0.2">
      <c r="A76" s="6" t="e">
        <f>#REF!</f>
        <v>#REF!</v>
      </c>
      <c r="B76" s="16" t="e">
        <f>#REF!</f>
        <v>#REF!</v>
      </c>
      <c r="C76" s="16" t="e">
        <f>#REF!</f>
        <v>#REF!</v>
      </c>
      <c r="D76" s="16"/>
      <c r="E76" t="e">
        <f>#REF!</f>
        <v>#REF!</v>
      </c>
      <c r="F76" s="14" t="e">
        <f>#REF!</f>
        <v>#REF!</v>
      </c>
      <c r="H76" s="6" t="e">
        <f>#REF!</f>
        <v>#REF!</v>
      </c>
      <c r="I76" s="14" t="e">
        <f>#REF!</f>
        <v>#REF!</v>
      </c>
    </row>
    <row r="77" spans="1:9" x14ac:dyDescent="0.2">
      <c r="A77" s="6" t="e">
        <f>#REF!</f>
        <v>#REF!</v>
      </c>
      <c r="B77" s="16" t="e">
        <f>#REF!</f>
        <v>#REF!</v>
      </c>
      <c r="C77" s="16" t="e">
        <f>#REF!</f>
        <v>#REF!</v>
      </c>
      <c r="D77" s="16"/>
      <c r="E77" t="e">
        <f>#REF!</f>
        <v>#REF!</v>
      </c>
      <c r="F77" s="14" t="e">
        <f>#REF!</f>
        <v>#REF!</v>
      </c>
      <c r="H77" s="6" t="e">
        <f>#REF!</f>
        <v>#REF!</v>
      </c>
      <c r="I77" s="14" t="e">
        <f>#REF!</f>
        <v>#REF!</v>
      </c>
    </row>
    <row r="78" spans="1:9" x14ac:dyDescent="0.2">
      <c r="A78" s="6" t="e">
        <f>#REF!</f>
        <v>#REF!</v>
      </c>
      <c r="B78" s="16" t="e">
        <f>#REF!</f>
        <v>#REF!</v>
      </c>
      <c r="C78" s="16" t="e">
        <f>#REF!</f>
        <v>#REF!</v>
      </c>
      <c r="D78" s="16"/>
      <c r="E78" t="e">
        <f>#REF!</f>
        <v>#REF!</v>
      </c>
      <c r="F78" s="14" t="e">
        <f>#REF!</f>
        <v>#REF!</v>
      </c>
      <c r="H78" s="6" t="e">
        <f>#REF!</f>
        <v>#REF!</v>
      </c>
      <c r="I78" s="14" t="e">
        <f>#REF!</f>
        <v>#REF!</v>
      </c>
    </row>
    <row r="79" spans="1:9" x14ac:dyDescent="0.2">
      <c r="A79" s="6" t="e">
        <f>#REF!</f>
        <v>#REF!</v>
      </c>
      <c r="B79" s="16" t="e">
        <f>#REF!</f>
        <v>#REF!</v>
      </c>
      <c r="C79" s="16" t="e">
        <f>#REF!</f>
        <v>#REF!</v>
      </c>
      <c r="D79" s="16"/>
      <c r="E79" t="e">
        <f>#REF!</f>
        <v>#REF!</v>
      </c>
      <c r="F79" s="14" t="e">
        <f>#REF!</f>
        <v>#REF!</v>
      </c>
      <c r="H79" s="6" t="e">
        <f>#REF!</f>
        <v>#REF!</v>
      </c>
      <c r="I79" s="14" t="e">
        <f>#REF!</f>
        <v>#REF!</v>
      </c>
    </row>
    <row r="80" spans="1:9" x14ac:dyDescent="0.2">
      <c r="A80" s="6" t="e">
        <f>#REF!</f>
        <v>#REF!</v>
      </c>
      <c r="B80" s="16" t="e">
        <f>#REF!</f>
        <v>#REF!</v>
      </c>
      <c r="C80" s="16" t="e">
        <f>#REF!</f>
        <v>#REF!</v>
      </c>
      <c r="D80" s="16"/>
      <c r="E80" t="e">
        <f>#REF!</f>
        <v>#REF!</v>
      </c>
      <c r="F80" s="14" t="e">
        <f>#REF!</f>
        <v>#REF!</v>
      </c>
      <c r="H80" s="6" t="e">
        <f>#REF!</f>
        <v>#REF!</v>
      </c>
      <c r="I80" s="14" t="e">
        <f>#REF!</f>
        <v>#REF!</v>
      </c>
    </row>
    <row r="81" spans="1:9" x14ac:dyDescent="0.2">
      <c r="A81" s="6" t="e">
        <f>#REF!</f>
        <v>#REF!</v>
      </c>
      <c r="B81" s="16" t="e">
        <f>#REF!</f>
        <v>#REF!</v>
      </c>
      <c r="C81" s="16" t="e">
        <f>#REF!</f>
        <v>#REF!</v>
      </c>
      <c r="D81" s="16"/>
      <c r="E81" t="e">
        <f>#REF!</f>
        <v>#REF!</v>
      </c>
      <c r="F81" s="14" t="e">
        <f>#REF!</f>
        <v>#REF!</v>
      </c>
      <c r="H81" s="6" t="e">
        <f>#REF!</f>
        <v>#REF!</v>
      </c>
      <c r="I81" s="14" t="e">
        <f>#REF!</f>
        <v>#REF!</v>
      </c>
    </row>
    <row r="82" spans="1:9" x14ac:dyDescent="0.2">
      <c r="A82" s="6" t="e">
        <f>#REF!</f>
        <v>#REF!</v>
      </c>
      <c r="B82" s="16" t="e">
        <f>#REF!</f>
        <v>#REF!</v>
      </c>
      <c r="C82" s="16" t="e">
        <f>#REF!</f>
        <v>#REF!</v>
      </c>
      <c r="D82" s="16"/>
      <c r="E82" t="e">
        <f>#REF!</f>
        <v>#REF!</v>
      </c>
      <c r="F82" s="14" t="e">
        <f>#REF!</f>
        <v>#REF!</v>
      </c>
      <c r="H82" s="6" t="e">
        <f>#REF!</f>
        <v>#REF!</v>
      </c>
      <c r="I82" s="14" t="e">
        <f>#REF!</f>
        <v>#REF!</v>
      </c>
    </row>
    <row r="83" spans="1:9" x14ac:dyDescent="0.2">
      <c r="A83" s="6" t="e">
        <f>#REF!</f>
        <v>#REF!</v>
      </c>
      <c r="B83" s="16" t="e">
        <f>#REF!</f>
        <v>#REF!</v>
      </c>
      <c r="C83" s="16" t="e">
        <f>#REF!</f>
        <v>#REF!</v>
      </c>
      <c r="D83" s="16"/>
      <c r="E83" t="e">
        <f>#REF!</f>
        <v>#REF!</v>
      </c>
      <c r="F83" s="14" t="e">
        <f>#REF!</f>
        <v>#REF!</v>
      </c>
      <c r="H83" s="6" t="e">
        <f>#REF!</f>
        <v>#REF!</v>
      </c>
      <c r="I83" s="14" t="e">
        <f>#REF!</f>
        <v>#REF!</v>
      </c>
    </row>
    <row r="84" spans="1:9" x14ac:dyDescent="0.2">
      <c r="A84" s="6" t="e">
        <f>#REF!</f>
        <v>#REF!</v>
      </c>
      <c r="B84" s="16" t="e">
        <f>#REF!</f>
        <v>#REF!</v>
      </c>
      <c r="C84" s="16" t="e">
        <f>#REF!</f>
        <v>#REF!</v>
      </c>
      <c r="D84" s="16"/>
      <c r="E84" t="e">
        <f>#REF!</f>
        <v>#REF!</v>
      </c>
      <c r="F84" s="14" t="e">
        <f>#REF!</f>
        <v>#REF!</v>
      </c>
      <c r="H84" s="6" t="e">
        <f>#REF!</f>
        <v>#REF!</v>
      </c>
      <c r="I84" s="14" t="e">
        <f>#REF!</f>
        <v>#REF!</v>
      </c>
    </row>
    <row r="85" spans="1:9" x14ac:dyDescent="0.2">
      <c r="A85" s="6" t="e">
        <f>#REF!</f>
        <v>#REF!</v>
      </c>
      <c r="B85" s="16" t="e">
        <f>#REF!</f>
        <v>#REF!</v>
      </c>
      <c r="C85" s="16" t="e">
        <f>#REF!</f>
        <v>#REF!</v>
      </c>
      <c r="D85" s="16"/>
      <c r="E85" t="e">
        <f>#REF!</f>
        <v>#REF!</v>
      </c>
      <c r="F85" s="14" t="e">
        <f>#REF!</f>
        <v>#REF!</v>
      </c>
      <c r="H85" s="6" t="e">
        <f>#REF!</f>
        <v>#REF!</v>
      </c>
      <c r="I85" s="14" t="e">
        <f>#REF!</f>
        <v>#REF!</v>
      </c>
    </row>
    <row r="86" spans="1:9" x14ac:dyDescent="0.2">
      <c r="A86" s="6" t="e">
        <f>#REF!</f>
        <v>#REF!</v>
      </c>
      <c r="B86" s="16" t="e">
        <f>#REF!</f>
        <v>#REF!</v>
      </c>
      <c r="C86" s="16" t="e">
        <f>#REF!</f>
        <v>#REF!</v>
      </c>
      <c r="D86" s="16"/>
      <c r="E86" t="e">
        <f>#REF!</f>
        <v>#REF!</v>
      </c>
      <c r="F86" s="14" t="e">
        <f>#REF!</f>
        <v>#REF!</v>
      </c>
      <c r="H86" s="6" t="e">
        <f>#REF!</f>
        <v>#REF!</v>
      </c>
      <c r="I86" s="14" t="e">
        <f>#REF!</f>
        <v>#REF!</v>
      </c>
    </row>
    <row r="87" spans="1:9" x14ac:dyDescent="0.2">
      <c r="A87" s="43" t="e">
        <f>#REF!</f>
        <v>#REF!</v>
      </c>
      <c r="B87" s="44" t="e">
        <f>#REF!</f>
        <v>#REF!</v>
      </c>
      <c r="C87" s="44" t="e">
        <f>#REF!</f>
        <v>#REF!</v>
      </c>
      <c r="D87" s="44"/>
      <c r="E87" t="e">
        <f>#REF!</f>
        <v>#REF!</v>
      </c>
      <c r="F87" s="14" t="e">
        <f>#REF!</f>
        <v>#REF!</v>
      </c>
      <c r="H87" s="6" t="e">
        <f>#REF!</f>
        <v>#REF!</v>
      </c>
      <c r="I87" s="14" t="e">
        <f>#REF!</f>
        <v>#REF!</v>
      </c>
    </row>
    <row r="88" spans="1:9" x14ac:dyDescent="0.2">
      <c r="A88" s="6"/>
      <c r="B88" s="16"/>
      <c r="C88" s="16"/>
      <c r="D88" s="16"/>
      <c r="F88" s="14"/>
      <c r="H88" s="6" t="e">
        <f>#REF!</f>
        <v>#REF!</v>
      </c>
      <c r="I88" s="14" t="e">
        <f>#REF!</f>
        <v>#REF!</v>
      </c>
    </row>
    <row r="89" spans="1:9" x14ac:dyDescent="0.2">
      <c r="A89" s="6"/>
      <c r="B89" s="16"/>
      <c r="C89" s="16"/>
      <c r="D89" s="16"/>
      <c r="H89" s="6" t="e">
        <f>#REF!</f>
        <v>#REF!</v>
      </c>
      <c r="I89" s="14" t="e">
        <f>#REF!</f>
        <v>#REF!</v>
      </c>
    </row>
    <row r="90" spans="1:9" x14ac:dyDescent="0.2">
      <c r="A90" s="6"/>
      <c r="B90" s="16"/>
      <c r="C90" s="16"/>
      <c r="D90" s="16"/>
      <c r="H90" s="6" t="e">
        <f>#REF!</f>
        <v>#REF!</v>
      </c>
      <c r="I90" s="14" t="e">
        <f>#REF!</f>
        <v>#REF!</v>
      </c>
    </row>
    <row r="91" spans="1:9" x14ac:dyDescent="0.2">
      <c r="A91" s="6"/>
      <c r="B91" s="16"/>
      <c r="C91" s="16"/>
      <c r="D91" s="16"/>
      <c r="H91" s="6" t="e">
        <f>#REF!</f>
        <v>#REF!</v>
      </c>
      <c r="I91" s="14" t="e">
        <f>#REF!</f>
        <v>#REF!</v>
      </c>
    </row>
    <row r="92" spans="1:9" x14ac:dyDescent="0.2">
      <c r="A92" s="6"/>
      <c r="B92" s="16"/>
      <c r="C92" s="16"/>
      <c r="D92" s="16"/>
      <c r="H92" s="6" t="e">
        <f>#REF!</f>
        <v>#REF!</v>
      </c>
      <c r="I92" s="14" t="e">
        <f>#REF!</f>
        <v>#REF!</v>
      </c>
    </row>
    <row r="93" spans="1:9" x14ac:dyDescent="0.2">
      <c r="A93" s="6"/>
      <c r="B93" s="16"/>
      <c r="C93" s="16"/>
      <c r="D93" s="16"/>
      <c r="H93" s="6" t="e">
        <f>#REF!</f>
        <v>#REF!</v>
      </c>
      <c r="I93" s="14" t="e">
        <f>#REF!</f>
        <v>#REF!</v>
      </c>
    </row>
    <row r="94" spans="1:9" x14ac:dyDescent="0.2">
      <c r="A94" s="6"/>
      <c r="B94" s="16"/>
      <c r="C94" s="16"/>
      <c r="D94" s="16"/>
      <c r="H94" s="6"/>
      <c r="I94" s="14"/>
    </row>
    <row r="95" spans="1:9" x14ac:dyDescent="0.2">
      <c r="A95" s="6"/>
      <c r="B95" s="16"/>
      <c r="C95" s="16"/>
      <c r="D95" s="16"/>
      <c r="H95" s="6"/>
      <c r="I95" s="14"/>
    </row>
    <row r="96" spans="1:9" x14ac:dyDescent="0.2">
      <c r="A96" s="6"/>
      <c r="B96" s="16"/>
      <c r="C96" s="16"/>
      <c r="D96" s="16"/>
    </row>
    <row r="97" spans="1:4" x14ac:dyDescent="0.2">
      <c r="A97" s="6"/>
      <c r="B97" s="16"/>
      <c r="C97" s="16"/>
      <c r="D97" s="16"/>
    </row>
    <row r="115" spans="2:4" x14ac:dyDescent="0.2">
      <c r="B115" s="42"/>
      <c r="C115" s="42"/>
      <c r="D115" s="42"/>
    </row>
    <row r="116" spans="2:4" x14ac:dyDescent="0.2">
      <c r="B116" s="42"/>
      <c r="C116" s="42"/>
      <c r="D116" s="42"/>
    </row>
    <row r="117" spans="2:4" x14ac:dyDescent="0.2">
      <c r="B117" s="42"/>
      <c r="C117" s="42"/>
      <c r="D117" s="42"/>
    </row>
    <row r="118" spans="2:4" x14ac:dyDescent="0.2">
      <c r="B118" s="42"/>
      <c r="C118" s="42"/>
      <c r="D118" s="42"/>
    </row>
    <row r="119" spans="2:4" x14ac:dyDescent="0.2">
      <c r="B119" s="42"/>
      <c r="C119" s="42"/>
      <c r="D119" s="42"/>
    </row>
    <row r="120" spans="2:4" x14ac:dyDescent="0.2">
      <c r="B120" s="42"/>
      <c r="C120" s="42"/>
      <c r="D120" s="42"/>
    </row>
    <row r="121" spans="2:4" x14ac:dyDescent="0.2">
      <c r="B121" s="42"/>
      <c r="C121" s="42"/>
      <c r="D121" s="42"/>
    </row>
    <row r="122" spans="2:4" x14ac:dyDescent="0.2">
      <c r="B122" s="42"/>
      <c r="C122" s="42"/>
      <c r="D122" s="42"/>
    </row>
    <row r="123" spans="2:4" x14ac:dyDescent="0.2">
      <c r="B123" s="42"/>
      <c r="C123" s="42"/>
      <c r="D123" s="42"/>
    </row>
    <row r="124" spans="2:4" x14ac:dyDescent="0.2">
      <c r="B124" s="42"/>
      <c r="C124" s="42"/>
      <c r="D124" s="42"/>
    </row>
    <row r="125" spans="2:4" x14ac:dyDescent="0.2">
      <c r="B125" s="42"/>
      <c r="C125" s="42"/>
      <c r="D125" s="42"/>
    </row>
    <row r="126" spans="2:4" x14ac:dyDescent="0.2">
      <c r="B126" s="42"/>
      <c r="C126" s="42"/>
      <c r="D126" s="42"/>
    </row>
    <row r="127" spans="2:4" x14ac:dyDescent="0.2">
      <c r="B127" s="42"/>
      <c r="C127" s="42"/>
      <c r="D127" s="42"/>
    </row>
    <row r="128" spans="2:4" x14ac:dyDescent="0.2">
      <c r="B128" s="42"/>
      <c r="C128" s="42"/>
      <c r="D128" s="42"/>
    </row>
    <row r="129" spans="2:4" x14ac:dyDescent="0.2">
      <c r="B129" s="42"/>
      <c r="C129" s="42"/>
      <c r="D129" s="42"/>
    </row>
    <row r="130" spans="2:4" x14ac:dyDescent="0.2">
      <c r="B130" s="42"/>
      <c r="C130" s="42"/>
      <c r="D130" s="42"/>
    </row>
    <row r="131" spans="2:4" x14ac:dyDescent="0.2">
      <c r="B131" s="42"/>
      <c r="C131" s="42"/>
      <c r="D131" s="42"/>
    </row>
    <row r="132" spans="2:4" x14ac:dyDescent="0.2">
      <c r="B132" s="42"/>
      <c r="C132" s="42"/>
      <c r="D132" s="42"/>
    </row>
    <row r="133" spans="2:4" x14ac:dyDescent="0.2">
      <c r="B133" s="42"/>
      <c r="C133" s="42"/>
      <c r="D133" s="42"/>
    </row>
    <row r="134" spans="2:4" x14ac:dyDescent="0.2">
      <c r="B134" s="42"/>
      <c r="C134" s="42"/>
      <c r="D134" s="42"/>
    </row>
    <row r="135" spans="2:4" x14ac:dyDescent="0.2">
      <c r="B135" s="42"/>
      <c r="C135" s="42"/>
      <c r="D135" s="42"/>
    </row>
    <row r="136" spans="2:4" x14ac:dyDescent="0.2">
      <c r="B136" s="42"/>
      <c r="C136" s="42"/>
      <c r="D136" s="42"/>
    </row>
    <row r="137" spans="2:4" x14ac:dyDescent="0.2">
      <c r="B137" s="42"/>
      <c r="C137" s="42"/>
      <c r="D137" s="42"/>
    </row>
    <row r="138" spans="2:4" x14ac:dyDescent="0.2">
      <c r="B138" s="42"/>
      <c r="C138" s="42"/>
      <c r="D138" s="42"/>
    </row>
  </sheetData>
  <pageMargins left="0.75" right="0.75" top="1" bottom="1" header="0.5" footer="0.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4:L99"/>
  <sheetViews>
    <sheetView topLeftCell="B1" zoomScaleNormal="100" zoomScaleSheetLayoutView="75" workbookViewId="0">
      <selection activeCell="P31" sqref="P31"/>
    </sheetView>
  </sheetViews>
  <sheetFormatPr defaultColWidth="8.7109375" defaultRowHeight="12.75" x14ac:dyDescent="0.2"/>
  <cols>
    <col min="1" max="1" width="36.5703125" customWidth="1"/>
    <col min="2" max="2" width="20.5703125" customWidth="1"/>
    <col min="5" max="5" width="36" customWidth="1"/>
    <col min="6" max="6" width="16.7109375" customWidth="1"/>
    <col min="8" max="8" width="6.28515625" customWidth="1"/>
    <col min="9" max="9" width="11.5703125" customWidth="1"/>
    <col min="11" max="11" width="20.28515625" customWidth="1"/>
  </cols>
  <sheetData>
    <row r="4" spans="1:12" s="24" customFormat="1" ht="57.75" customHeight="1" x14ac:dyDescent="0.2">
      <c r="B4" s="24" t="s">
        <v>17</v>
      </c>
      <c r="F4" s="24" t="s">
        <v>3</v>
      </c>
      <c r="L4" s="24" t="s">
        <v>21</v>
      </c>
    </row>
    <row r="5" spans="1:12" x14ac:dyDescent="0.2">
      <c r="A5" s="6" t="s">
        <v>86</v>
      </c>
      <c r="B5" s="16" t="e">
        <f>#REF!</f>
        <v>#REF!</v>
      </c>
      <c r="E5" s="6" t="e">
        <f>#REF!</f>
        <v>#REF!</v>
      </c>
      <c r="F5" s="16" t="e">
        <f>#REF!</f>
        <v>#REF!</v>
      </c>
      <c r="I5" s="41">
        <v>1</v>
      </c>
      <c r="J5">
        <f>COUNTIF(L5:L87,1)</f>
        <v>0</v>
      </c>
      <c r="K5" t="e">
        <f>#REF!</f>
        <v>#REF!</v>
      </c>
      <c r="L5" s="14" t="e">
        <f>#REF!</f>
        <v>#REF!</v>
      </c>
    </row>
    <row r="6" spans="1:12" x14ac:dyDescent="0.2">
      <c r="A6" s="6" t="s">
        <v>153</v>
      </c>
      <c r="B6" s="16" t="e">
        <f>#REF!</f>
        <v>#REF!</v>
      </c>
      <c r="E6" s="6" t="e">
        <f>#REF!</f>
        <v>#REF!</v>
      </c>
      <c r="F6" s="16" t="e">
        <f>#REF!</f>
        <v>#REF!</v>
      </c>
      <c r="I6" t="s">
        <v>118</v>
      </c>
      <c r="J6">
        <v>20</v>
      </c>
      <c r="K6" t="e">
        <f>#REF!</f>
        <v>#REF!</v>
      </c>
      <c r="L6" s="14" t="e">
        <f>#REF!</f>
        <v>#REF!</v>
      </c>
    </row>
    <row r="7" spans="1:12" x14ac:dyDescent="0.2">
      <c r="A7" s="6" t="s">
        <v>57</v>
      </c>
      <c r="B7" s="16" t="e">
        <f>#REF!</f>
        <v>#REF!</v>
      </c>
      <c r="E7" s="6" t="e">
        <f>#REF!</f>
        <v>#REF!</v>
      </c>
      <c r="F7" s="16" t="e">
        <f>#REF!</f>
        <v>#REF!</v>
      </c>
      <c r="I7" t="s">
        <v>104</v>
      </c>
      <c r="J7">
        <v>26</v>
      </c>
      <c r="K7" t="e">
        <f>#REF!</f>
        <v>#REF!</v>
      </c>
      <c r="L7" s="14" t="e">
        <f>#REF!</f>
        <v>#REF!</v>
      </c>
    </row>
    <row r="8" spans="1:12" x14ac:dyDescent="0.2">
      <c r="A8" s="6" t="s">
        <v>114</v>
      </c>
      <c r="B8" s="16" t="e">
        <f>#REF!</f>
        <v>#REF!</v>
      </c>
      <c r="E8" s="6" t="e">
        <f>#REF!</f>
        <v>#REF!</v>
      </c>
      <c r="F8" s="16" t="e">
        <f>#REF!</f>
        <v>#REF!</v>
      </c>
      <c r="I8" t="s">
        <v>119</v>
      </c>
      <c r="J8">
        <v>24</v>
      </c>
      <c r="K8" t="e">
        <f>#REF!</f>
        <v>#REF!</v>
      </c>
      <c r="L8" s="14" t="e">
        <f>#REF!</f>
        <v>#REF!</v>
      </c>
    </row>
    <row r="9" spans="1:12" x14ac:dyDescent="0.2">
      <c r="A9" s="6" t="s">
        <v>76</v>
      </c>
      <c r="B9" s="16" t="e">
        <f>#REF!</f>
        <v>#REF!</v>
      </c>
      <c r="E9" s="6" t="e">
        <f>#REF!</f>
        <v>#REF!</v>
      </c>
      <c r="F9" s="16" t="e">
        <f>#REF!</f>
        <v>#REF!</v>
      </c>
      <c r="I9" t="s">
        <v>24</v>
      </c>
      <c r="J9">
        <f>COUNTIF(L5:L87,"&lt;0,6")</f>
        <v>0</v>
      </c>
      <c r="K9" t="e">
        <f>#REF!</f>
        <v>#REF!</v>
      </c>
      <c r="L9" s="14" t="e">
        <f>#REF!</f>
        <v>#REF!</v>
      </c>
    </row>
    <row r="10" spans="1:12" x14ac:dyDescent="0.2">
      <c r="A10" s="6" t="s">
        <v>109</v>
      </c>
      <c r="B10" s="16" t="e">
        <f>#REF!</f>
        <v>#REF!</v>
      </c>
      <c r="E10" s="6" t="e">
        <f>#REF!</f>
        <v>#REF!</v>
      </c>
      <c r="F10" s="16" t="e">
        <f>#REF!</f>
        <v>#REF!</v>
      </c>
      <c r="J10">
        <f>SUM(J5:J9)</f>
        <v>70</v>
      </c>
      <c r="K10" t="e">
        <f>#REF!</f>
        <v>#REF!</v>
      </c>
      <c r="L10" s="14" t="e">
        <f>#REF!</f>
        <v>#REF!</v>
      </c>
    </row>
    <row r="11" spans="1:12" x14ac:dyDescent="0.2">
      <c r="A11" s="6" t="s">
        <v>74</v>
      </c>
      <c r="B11" s="16" t="e">
        <f>#REF!</f>
        <v>#REF!</v>
      </c>
      <c r="E11" s="6" t="e">
        <f>#REF!</f>
        <v>#REF!</v>
      </c>
      <c r="F11" s="16" t="e">
        <f>#REF!</f>
        <v>#REF!</v>
      </c>
      <c r="K11" t="e">
        <f>#REF!</f>
        <v>#REF!</v>
      </c>
      <c r="L11" s="14" t="e">
        <f>#REF!</f>
        <v>#REF!</v>
      </c>
    </row>
    <row r="12" spans="1:12" x14ac:dyDescent="0.2">
      <c r="A12" s="6" t="s">
        <v>151</v>
      </c>
      <c r="B12" s="16" t="e">
        <f>#REF!</f>
        <v>#REF!</v>
      </c>
      <c r="E12" s="6" t="e">
        <f>#REF!</f>
        <v>#REF!</v>
      </c>
      <c r="F12" s="16" t="e">
        <f>#REF!</f>
        <v>#REF!</v>
      </c>
      <c r="K12" t="e">
        <f>#REF!</f>
        <v>#REF!</v>
      </c>
      <c r="L12" s="14" t="e">
        <f>#REF!</f>
        <v>#REF!</v>
      </c>
    </row>
    <row r="13" spans="1:12" x14ac:dyDescent="0.2">
      <c r="A13" s="6" t="s">
        <v>146</v>
      </c>
      <c r="B13" s="16" t="e">
        <f>#REF!</f>
        <v>#REF!</v>
      </c>
      <c r="E13" s="6" t="e">
        <f>#REF!</f>
        <v>#REF!</v>
      </c>
      <c r="F13" s="16" t="e">
        <f>#REF!</f>
        <v>#REF!</v>
      </c>
      <c r="K13" t="e">
        <f>#REF!</f>
        <v>#REF!</v>
      </c>
      <c r="L13" s="14" t="e">
        <f>#REF!</f>
        <v>#REF!</v>
      </c>
    </row>
    <row r="14" spans="1:12" x14ac:dyDescent="0.2">
      <c r="A14" s="6" t="s">
        <v>56</v>
      </c>
      <c r="B14" s="16" t="e">
        <f>#REF!</f>
        <v>#REF!</v>
      </c>
      <c r="E14" s="6" t="e">
        <f>#REF!</f>
        <v>#REF!</v>
      </c>
      <c r="F14" s="16" t="e">
        <f>#REF!</f>
        <v>#REF!</v>
      </c>
      <c r="K14" t="e">
        <f>#REF!</f>
        <v>#REF!</v>
      </c>
      <c r="L14" s="14" t="e">
        <f>#REF!</f>
        <v>#REF!</v>
      </c>
    </row>
    <row r="15" spans="1:12" x14ac:dyDescent="0.2">
      <c r="A15" s="6" t="s">
        <v>132</v>
      </c>
      <c r="B15" s="16" t="e">
        <f>#REF!</f>
        <v>#REF!</v>
      </c>
      <c r="E15" s="6" t="e">
        <f>#REF!</f>
        <v>#REF!</v>
      </c>
      <c r="F15" s="16" t="e">
        <f>#REF!</f>
        <v>#REF!</v>
      </c>
      <c r="K15" t="e">
        <f>#REF!</f>
        <v>#REF!</v>
      </c>
      <c r="L15" s="14" t="e">
        <f>#REF!</f>
        <v>#REF!</v>
      </c>
    </row>
    <row r="16" spans="1:12" x14ac:dyDescent="0.2">
      <c r="A16" s="6" t="s">
        <v>134</v>
      </c>
      <c r="B16" s="16" t="e">
        <f>#REF!</f>
        <v>#REF!</v>
      </c>
      <c r="E16" s="6" t="e">
        <f>#REF!</f>
        <v>#REF!</v>
      </c>
      <c r="F16" s="16" t="e">
        <f>#REF!</f>
        <v>#REF!</v>
      </c>
      <c r="K16" t="e">
        <f>#REF!</f>
        <v>#REF!</v>
      </c>
      <c r="L16" s="14" t="e">
        <f>#REF!</f>
        <v>#REF!</v>
      </c>
    </row>
    <row r="17" spans="1:12" x14ac:dyDescent="0.2">
      <c r="A17" s="6" t="s">
        <v>46</v>
      </c>
      <c r="B17" s="16" t="e">
        <f>#REF!</f>
        <v>#REF!</v>
      </c>
      <c r="E17" s="6" t="e">
        <f>#REF!</f>
        <v>#REF!</v>
      </c>
      <c r="F17" s="16" t="e">
        <f>#REF!</f>
        <v>#REF!</v>
      </c>
      <c r="K17" t="e">
        <f>#REF!</f>
        <v>#REF!</v>
      </c>
      <c r="L17" s="14" t="e">
        <f>#REF!</f>
        <v>#REF!</v>
      </c>
    </row>
    <row r="18" spans="1:12" x14ac:dyDescent="0.2">
      <c r="A18" s="6" t="s">
        <v>83</v>
      </c>
      <c r="B18" s="16" t="e">
        <f>#REF!</f>
        <v>#REF!</v>
      </c>
      <c r="E18" s="6" t="e">
        <f>#REF!</f>
        <v>#REF!</v>
      </c>
      <c r="F18" s="16" t="e">
        <f>#REF!</f>
        <v>#REF!</v>
      </c>
      <c r="K18" t="e">
        <f>#REF!</f>
        <v>#REF!</v>
      </c>
      <c r="L18" s="14" t="e">
        <f>#REF!</f>
        <v>#REF!</v>
      </c>
    </row>
    <row r="19" spans="1:12" x14ac:dyDescent="0.2">
      <c r="A19" s="6" t="s">
        <v>42</v>
      </c>
      <c r="B19" s="16" t="e">
        <f>#REF!</f>
        <v>#REF!</v>
      </c>
      <c r="E19" s="6" t="e">
        <f>#REF!</f>
        <v>#REF!</v>
      </c>
      <c r="F19" s="16" t="e">
        <f>#REF!</f>
        <v>#REF!</v>
      </c>
      <c r="K19" t="e">
        <f>#REF!</f>
        <v>#REF!</v>
      </c>
      <c r="L19" s="14" t="e">
        <f>#REF!</f>
        <v>#REF!</v>
      </c>
    </row>
    <row r="20" spans="1:12" x14ac:dyDescent="0.2">
      <c r="A20" s="6" t="s">
        <v>128</v>
      </c>
      <c r="B20" s="16" t="e">
        <f>#REF!</f>
        <v>#REF!</v>
      </c>
      <c r="E20" s="6" t="e">
        <f>#REF!</f>
        <v>#REF!</v>
      </c>
      <c r="F20" s="16" t="e">
        <f>#REF!</f>
        <v>#REF!</v>
      </c>
      <c r="K20" t="e">
        <f>#REF!</f>
        <v>#REF!</v>
      </c>
      <c r="L20" s="14" t="e">
        <f>#REF!</f>
        <v>#REF!</v>
      </c>
    </row>
    <row r="21" spans="1:12" x14ac:dyDescent="0.2">
      <c r="A21" s="6" t="s">
        <v>71</v>
      </c>
      <c r="B21" s="16" t="e">
        <f>#REF!</f>
        <v>#REF!</v>
      </c>
      <c r="E21" s="6" t="e">
        <f>#REF!</f>
        <v>#REF!</v>
      </c>
      <c r="F21" s="16" t="e">
        <f>#REF!</f>
        <v>#REF!</v>
      </c>
      <c r="K21" t="e">
        <f>#REF!</f>
        <v>#REF!</v>
      </c>
      <c r="L21" s="14" t="e">
        <f>#REF!</f>
        <v>#REF!</v>
      </c>
    </row>
    <row r="22" spans="1:12" x14ac:dyDescent="0.2">
      <c r="A22" s="6" t="s">
        <v>112</v>
      </c>
      <c r="B22" s="16" t="e">
        <f>#REF!</f>
        <v>#REF!</v>
      </c>
      <c r="E22" s="6" t="e">
        <f>#REF!</f>
        <v>#REF!</v>
      </c>
      <c r="F22" s="16" t="e">
        <f>#REF!</f>
        <v>#REF!</v>
      </c>
      <c r="K22" t="e">
        <f>#REF!</f>
        <v>#REF!</v>
      </c>
      <c r="L22" s="14" t="e">
        <f>#REF!</f>
        <v>#REF!</v>
      </c>
    </row>
    <row r="23" spans="1:12" x14ac:dyDescent="0.2">
      <c r="A23" s="6" t="s">
        <v>130</v>
      </c>
      <c r="B23" s="16" t="e">
        <f>#REF!</f>
        <v>#REF!</v>
      </c>
      <c r="E23" s="6" t="e">
        <f>#REF!</f>
        <v>#REF!</v>
      </c>
      <c r="F23" s="16" t="e">
        <f>#REF!</f>
        <v>#REF!</v>
      </c>
      <c r="K23" t="e">
        <f>#REF!</f>
        <v>#REF!</v>
      </c>
      <c r="L23" s="14" t="e">
        <f>#REF!</f>
        <v>#REF!</v>
      </c>
    </row>
    <row r="24" spans="1:12" x14ac:dyDescent="0.2">
      <c r="A24" s="6" t="s">
        <v>59</v>
      </c>
      <c r="B24" s="16" t="e">
        <f>#REF!</f>
        <v>#REF!</v>
      </c>
      <c r="E24" s="6" t="e">
        <f>#REF!</f>
        <v>#REF!</v>
      </c>
      <c r="F24" s="16" t="e">
        <f>#REF!</f>
        <v>#REF!</v>
      </c>
      <c r="K24" t="e">
        <f>#REF!</f>
        <v>#REF!</v>
      </c>
      <c r="L24" s="14" t="e">
        <f>#REF!</f>
        <v>#REF!</v>
      </c>
    </row>
    <row r="25" spans="1:12" x14ac:dyDescent="0.2">
      <c r="A25" s="6" t="s">
        <v>38</v>
      </c>
      <c r="B25" s="16" t="e">
        <f>#REF!</f>
        <v>#REF!</v>
      </c>
      <c r="E25" s="5" t="s">
        <v>149</v>
      </c>
      <c r="F25" s="16">
        <v>3.21</v>
      </c>
      <c r="K25" t="e">
        <f>#REF!</f>
        <v>#REF!</v>
      </c>
      <c r="L25" s="14" t="e">
        <f>#REF!</f>
        <v>#REF!</v>
      </c>
    </row>
    <row r="26" spans="1:12" x14ac:dyDescent="0.2">
      <c r="A26" s="6" t="s">
        <v>45</v>
      </c>
      <c r="B26" s="16" t="e">
        <f>#REF!</f>
        <v>#REF!</v>
      </c>
      <c r="E26" s="6" t="e">
        <f>#REF!</f>
        <v>#REF!</v>
      </c>
      <c r="F26" s="16" t="e">
        <f>#REF!</f>
        <v>#REF!</v>
      </c>
      <c r="K26" t="e">
        <f>#REF!</f>
        <v>#REF!</v>
      </c>
      <c r="L26" s="14" t="e">
        <f>#REF!</f>
        <v>#REF!</v>
      </c>
    </row>
    <row r="27" spans="1:12" x14ac:dyDescent="0.2">
      <c r="A27" s="6" t="s">
        <v>111</v>
      </c>
      <c r="B27" s="16" t="e">
        <f>#REF!</f>
        <v>#REF!</v>
      </c>
      <c r="E27" s="6" t="e">
        <f>#REF!</f>
        <v>#REF!</v>
      </c>
      <c r="F27" s="16" t="e">
        <f>#REF!</f>
        <v>#REF!</v>
      </c>
      <c r="K27" t="e">
        <f>#REF!</f>
        <v>#REF!</v>
      </c>
      <c r="L27" s="14" t="e">
        <f>#REF!</f>
        <v>#REF!</v>
      </c>
    </row>
    <row r="28" spans="1:12" x14ac:dyDescent="0.2">
      <c r="A28" s="6" t="s">
        <v>88</v>
      </c>
      <c r="B28" s="16" t="e">
        <f>#REF!</f>
        <v>#REF!</v>
      </c>
      <c r="E28" s="6" t="e">
        <f>#REF!</f>
        <v>#REF!</v>
      </c>
      <c r="F28" s="16" t="e">
        <f>#REF!</f>
        <v>#REF!</v>
      </c>
      <c r="K28" t="e">
        <f>#REF!</f>
        <v>#REF!</v>
      </c>
      <c r="L28" s="14" t="e">
        <f>#REF!</f>
        <v>#REF!</v>
      </c>
    </row>
    <row r="29" spans="1:12" x14ac:dyDescent="0.2">
      <c r="A29" s="6" t="s">
        <v>61</v>
      </c>
      <c r="B29" s="16" t="e">
        <f>#REF!</f>
        <v>#REF!</v>
      </c>
      <c r="E29" s="6" t="e">
        <f>#REF!</f>
        <v>#REF!</v>
      </c>
      <c r="F29" s="16" t="e">
        <f>#REF!</f>
        <v>#REF!</v>
      </c>
      <c r="K29" t="e">
        <f>#REF!</f>
        <v>#REF!</v>
      </c>
      <c r="L29" s="14" t="e">
        <f>#REF!</f>
        <v>#REF!</v>
      </c>
    </row>
    <row r="30" spans="1:12" x14ac:dyDescent="0.2">
      <c r="A30" s="6" t="s">
        <v>52</v>
      </c>
      <c r="B30" s="16" t="e">
        <f>#REF!</f>
        <v>#REF!</v>
      </c>
      <c r="E30" s="6" t="e">
        <f>#REF!</f>
        <v>#REF!</v>
      </c>
      <c r="F30" s="16" t="e">
        <f>#REF!</f>
        <v>#REF!</v>
      </c>
      <c r="K30" t="e">
        <f>#REF!</f>
        <v>#REF!</v>
      </c>
      <c r="L30" s="14" t="e">
        <f>#REF!</f>
        <v>#REF!</v>
      </c>
    </row>
    <row r="31" spans="1:12" x14ac:dyDescent="0.2">
      <c r="A31" s="6" t="s">
        <v>55</v>
      </c>
      <c r="B31" s="16" t="e">
        <f>#REF!</f>
        <v>#REF!</v>
      </c>
      <c r="E31" s="6" t="e">
        <f>#REF!</f>
        <v>#REF!</v>
      </c>
      <c r="F31" s="16" t="e">
        <f>#REF!</f>
        <v>#REF!</v>
      </c>
      <c r="K31" t="e">
        <f>#REF!</f>
        <v>#REF!</v>
      </c>
      <c r="L31" s="14" t="e">
        <f>#REF!</f>
        <v>#REF!</v>
      </c>
    </row>
    <row r="32" spans="1:12" x14ac:dyDescent="0.2">
      <c r="A32" s="6" t="s">
        <v>139</v>
      </c>
      <c r="B32" s="16" t="e">
        <f>#REF!</f>
        <v>#REF!</v>
      </c>
      <c r="E32" s="6" t="e">
        <f>#REF!</f>
        <v>#REF!</v>
      </c>
      <c r="F32" s="16" t="e">
        <f>#REF!</f>
        <v>#REF!</v>
      </c>
      <c r="K32" t="e">
        <f>#REF!</f>
        <v>#REF!</v>
      </c>
      <c r="L32" s="14" t="e">
        <f>#REF!</f>
        <v>#REF!</v>
      </c>
    </row>
    <row r="33" spans="1:12" x14ac:dyDescent="0.2">
      <c r="A33" s="6" t="s">
        <v>157</v>
      </c>
      <c r="B33" s="16" t="e">
        <f>#REF!</f>
        <v>#REF!</v>
      </c>
      <c r="E33" s="6" t="e">
        <f>#REF!</f>
        <v>#REF!</v>
      </c>
      <c r="F33" s="16" t="e">
        <f>#REF!</f>
        <v>#REF!</v>
      </c>
      <c r="K33" t="e">
        <f>#REF!</f>
        <v>#REF!</v>
      </c>
      <c r="L33" s="14" t="e">
        <f>#REF!</f>
        <v>#REF!</v>
      </c>
    </row>
    <row r="34" spans="1:12" x14ac:dyDescent="0.2">
      <c r="A34" s="6" t="s">
        <v>138</v>
      </c>
      <c r="B34" s="16" t="e">
        <f>#REF!</f>
        <v>#REF!</v>
      </c>
      <c r="E34" s="6" t="e">
        <f>#REF!</f>
        <v>#REF!</v>
      </c>
      <c r="F34" s="16" t="e">
        <f>#REF!</f>
        <v>#REF!</v>
      </c>
      <c r="K34" t="e">
        <f>#REF!</f>
        <v>#REF!</v>
      </c>
      <c r="L34" s="14" t="e">
        <f>#REF!</f>
        <v>#REF!</v>
      </c>
    </row>
    <row r="35" spans="1:12" x14ac:dyDescent="0.2">
      <c r="A35" s="6" t="s">
        <v>122</v>
      </c>
      <c r="B35" s="16" t="e">
        <f>#REF!</f>
        <v>#REF!</v>
      </c>
      <c r="E35" s="6" t="e">
        <f>#REF!</f>
        <v>#REF!</v>
      </c>
      <c r="F35" s="16" t="e">
        <f>#REF!</f>
        <v>#REF!</v>
      </c>
      <c r="K35" t="e">
        <f>#REF!</f>
        <v>#REF!</v>
      </c>
      <c r="L35" s="14" t="e">
        <f>#REF!</f>
        <v>#REF!</v>
      </c>
    </row>
    <row r="36" spans="1:12" x14ac:dyDescent="0.2">
      <c r="A36" s="6" t="s">
        <v>50</v>
      </c>
      <c r="B36" s="16" t="e">
        <f>#REF!</f>
        <v>#REF!</v>
      </c>
      <c r="E36" s="6" t="e">
        <f>#REF!</f>
        <v>#REF!</v>
      </c>
      <c r="F36" s="16" t="e">
        <f>#REF!</f>
        <v>#REF!</v>
      </c>
      <c r="K36" t="e">
        <f>#REF!</f>
        <v>#REF!</v>
      </c>
      <c r="L36" s="14" t="e">
        <f>#REF!</f>
        <v>#REF!</v>
      </c>
    </row>
    <row r="37" spans="1:12" x14ac:dyDescent="0.2">
      <c r="A37" s="6" t="s">
        <v>82</v>
      </c>
      <c r="B37" s="16" t="e">
        <f>#REF!</f>
        <v>#REF!</v>
      </c>
      <c r="E37" s="6" t="e">
        <f>#REF!</f>
        <v>#REF!</v>
      </c>
      <c r="F37" s="16" t="e">
        <f>#REF!</f>
        <v>#REF!</v>
      </c>
      <c r="K37" t="e">
        <f>#REF!</f>
        <v>#REF!</v>
      </c>
      <c r="L37" s="14" t="e">
        <f>#REF!</f>
        <v>#REF!</v>
      </c>
    </row>
    <row r="38" spans="1:12" x14ac:dyDescent="0.2">
      <c r="A38" s="6" t="s">
        <v>133</v>
      </c>
      <c r="B38" s="16" t="e">
        <f>#REF!</f>
        <v>#REF!</v>
      </c>
      <c r="E38" s="6" t="e">
        <f>#REF!</f>
        <v>#REF!</v>
      </c>
      <c r="F38" s="16" t="e">
        <f>#REF!</f>
        <v>#REF!</v>
      </c>
      <c r="K38" t="e">
        <f>#REF!</f>
        <v>#REF!</v>
      </c>
      <c r="L38" s="14" t="e">
        <f>#REF!</f>
        <v>#REF!</v>
      </c>
    </row>
    <row r="39" spans="1:12" x14ac:dyDescent="0.2">
      <c r="A39" s="6" t="s">
        <v>103</v>
      </c>
      <c r="B39" s="16" t="e">
        <f>#REF!</f>
        <v>#REF!</v>
      </c>
      <c r="E39" s="6" t="e">
        <f>#REF!</f>
        <v>#REF!</v>
      </c>
      <c r="F39" s="16" t="e">
        <f>#REF!</f>
        <v>#REF!</v>
      </c>
      <c r="K39" t="e">
        <f>#REF!</f>
        <v>#REF!</v>
      </c>
      <c r="L39" s="14" t="e">
        <f>#REF!</f>
        <v>#REF!</v>
      </c>
    </row>
    <row r="40" spans="1:12" x14ac:dyDescent="0.2">
      <c r="A40" s="6" t="s">
        <v>53</v>
      </c>
      <c r="B40" s="16" t="e">
        <f>#REF!</f>
        <v>#REF!</v>
      </c>
      <c r="E40" s="6" t="e">
        <f>#REF!</f>
        <v>#REF!</v>
      </c>
      <c r="F40" s="16" t="e">
        <f>#REF!</f>
        <v>#REF!</v>
      </c>
      <c r="K40" t="e">
        <f>#REF!</f>
        <v>#REF!</v>
      </c>
      <c r="L40" s="14" t="e">
        <f>#REF!</f>
        <v>#REF!</v>
      </c>
    </row>
    <row r="41" spans="1:12" x14ac:dyDescent="0.2">
      <c r="A41" s="6" t="s">
        <v>155</v>
      </c>
      <c r="B41" s="16" t="e">
        <f>#REF!</f>
        <v>#REF!</v>
      </c>
      <c r="E41" s="6" t="e">
        <f>#REF!</f>
        <v>#REF!</v>
      </c>
      <c r="F41" s="16" t="e">
        <f>#REF!</f>
        <v>#REF!</v>
      </c>
      <c r="K41" t="e">
        <f>#REF!</f>
        <v>#REF!</v>
      </c>
      <c r="L41" s="14" t="e">
        <f>#REF!</f>
        <v>#REF!</v>
      </c>
    </row>
    <row r="42" spans="1:12" x14ac:dyDescent="0.2">
      <c r="A42" s="6" t="s">
        <v>49</v>
      </c>
      <c r="B42" s="16" t="e">
        <f>#REF!</f>
        <v>#REF!</v>
      </c>
      <c r="E42" s="6" t="e">
        <f>#REF!</f>
        <v>#REF!</v>
      </c>
      <c r="F42" s="16" t="e">
        <f>#REF!</f>
        <v>#REF!</v>
      </c>
      <c r="K42" t="e">
        <f>#REF!</f>
        <v>#REF!</v>
      </c>
      <c r="L42" s="14" t="e">
        <f>#REF!</f>
        <v>#REF!</v>
      </c>
    </row>
    <row r="43" spans="1:12" x14ac:dyDescent="0.2">
      <c r="A43" s="6" t="s">
        <v>41</v>
      </c>
      <c r="B43" s="16" t="e">
        <f>#REF!</f>
        <v>#REF!</v>
      </c>
      <c r="E43" s="6" t="e">
        <f>#REF!</f>
        <v>#REF!</v>
      </c>
      <c r="F43" s="16" t="e">
        <f>#REF!</f>
        <v>#REF!</v>
      </c>
      <c r="K43" t="e">
        <f>#REF!</f>
        <v>#REF!</v>
      </c>
      <c r="L43" s="14" t="e">
        <f>#REF!</f>
        <v>#REF!</v>
      </c>
    </row>
    <row r="44" spans="1:12" x14ac:dyDescent="0.2">
      <c r="A44" s="6" t="s">
        <v>121</v>
      </c>
      <c r="B44" s="16" t="e">
        <f>#REF!</f>
        <v>#REF!</v>
      </c>
      <c r="E44" s="6" t="e">
        <f>#REF!</f>
        <v>#REF!</v>
      </c>
      <c r="F44" s="16" t="e">
        <f>#REF!</f>
        <v>#REF!</v>
      </c>
      <c r="K44" t="e">
        <f>#REF!</f>
        <v>#REF!</v>
      </c>
      <c r="L44" s="14" t="e">
        <f>#REF!</f>
        <v>#REF!</v>
      </c>
    </row>
    <row r="45" spans="1:12" x14ac:dyDescent="0.2">
      <c r="A45" s="6" t="s">
        <v>110</v>
      </c>
      <c r="B45" s="16" t="e">
        <f>#REF!</f>
        <v>#REF!</v>
      </c>
      <c r="E45" s="6" t="e">
        <f>#REF!</f>
        <v>#REF!</v>
      </c>
      <c r="F45" s="16" t="e">
        <f>#REF!</f>
        <v>#REF!</v>
      </c>
      <c r="K45" t="e">
        <f>#REF!</f>
        <v>#REF!</v>
      </c>
      <c r="L45" s="14" t="e">
        <f>#REF!</f>
        <v>#REF!</v>
      </c>
    </row>
    <row r="46" spans="1:12" x14ac:dyDescent="0.2">
      <c r="A46" s="6" t="s">
        <v>73</v>
      </c>
      <c r="B46" s="16" t="e">
        <f>#REF!</f>
        <v>#REF!</v>
      </c>
      <c r="E46" s="6" t="e">
        <f>#REF!</f>
        <v>#REF!</v>
      </c>
      <c r="F46" s="16" t="e">
        <f>#REF!</f>
        <v>#REF!</v>
      </c>
      <c r="K46" t="e">
        <f>#REF!</f>
        <v>#REF!</v>
      </c>
      <c r="L46" s="14" t="e">
        <f>#REF!</f>
        <v>#REF!</v>
      </c>
    </row>
    <row r="47" spans="1:12" x14ac:dyDescent="0.2">
      <c r="A47" s="6" t="s">
        <v>37</v>
      </c>
      <c r="B47" s="16" t="e">
        <f>#REF!</f>
        <v>#REF!</v>
      </c>
      <c r="E47" s="6" t="e">
        <f>#REF!</f>
        <v>#REF!</v>
      </c>
      <c r="F47" s="16" t="e">
        <f>#REF!</f>
        <v>#REF!</v>
      </c>
      <c r="K47" t="e">
        <f>#REF!</f>
        <v>#REF!</v>
      </c>
      <c r="L47" s="14" t="e">
        <f>#REF!</f>
        <v>#REF!</v>
      </c>
    </row>
    <row r="48" spans="1:12" x14ac:dyDescent="0.2">
      <c r="A48" s="6" t="s">
        <v>136</v>
      </c>
      <c r="B48" s="16" t="e">
        <f>#REF!</f>
        <v>#REF!</v>
      </c>
      <c r="E48" s="6" t="e">
        <f>#REF!</f>
        <v>#REF!</v>
      </c>
      <c r="F48" s="16" t="e">
        <f>#REF!</f>
        <v>#REF!</v>
      </c>
      <c r="K48" t="e">
        <f>#REF!</f>
        <v>#REF!</v>
      </c>
      <c r="L48" s="14" t="e">
        <f>#REF!</f>
        <v>#REF!</v>
      </c>
    </row>
    <row r="49" spans="1:12" x14ac:dyDescent="0.2">
      <c r="A49" s="6" t="s">
        <v>60</v>
      </c>
      <c r="B49" s="16" t="e">
        <f>#REF!</f>
        <v>#REF!</v>
      </c>
      <c r="E49" s="6" t="e">
        <f>#REF!</f>
        <v>#REF!</v>
      </c>
      <c r="F49" s="16" t="e">
        <f>#REF!</f>
        <v>#REF!</v>
      </c>
      <c r="K49" t="e">
        <f>#REF!</f>
        <v>#REF!</v>
      </c>
      <c r="L49" s="14" t="e">
        <f>#REF!</f>
        <v>#REF!</v>
      </c>
    </row>
    <row r="50" spans="1:12" x14ac:dyDescent="0.2">
      <c r="A50" s="6" t="s">
        <v>123</v>
      </c>
      <c r="B50" s="16" t="e">
        <f>#REF!</f>
        <v>#REF!</v>
      </c>
      <c r="E50" s="6" t="e">
        <f>#REF!</f>
        <v>#REF!</v>
      </c>
      <c r="F50" s="16" t="e">
        <f>#REF!</f>
        <v>#REF!</v>
      </c>
      <c r="K50" t="e">
        <f>#REF!</f>
        <v>#REF!</v>
      </c>
      <c r="L50" s="14" t="e">
        <f>#REF!</f>
        <v>#REF!</v>
      </c>
    </row>
    <row r="51" spans="1:12" x14ac:dyDescent="0.2">
      <c r="A51" s="6" t="s">
        <v>145</v>
      </c>
      <c r="B51" s="16" t="e">
        <f>#REF!</f>
        <v>#REF!</v>
      </c>
      <c r="E51" s="6" t="e">
        <f>#REF!</f>
        <v>#REF!</v>
      </c>
      <c r="F51" s="16" t="e">
        <f>#REF!</f>
        <v>#REF!</v>
      </c>
      <c r="K51" t="e">
        <f>#REF!</f>
        <v>#REF!</v>
      </c>
      <c r="L51" s="14" t="e">
        <f>#REF!</f>
        <v>#REF!</v>
      </c>
    </row>
    <row r="52" spans="1:12" x14ac:dyDescent="0.2">
      <c r="A52" s="6" t="s">
        <v>40</v>
      </c>
      <c r="B52" s="16" t="e">
        <f>#REF!</f>
        <v>#REF!</v>
      </c>
      <c r="E52" s="6" t="e">
        <f>#REF!</f>
        <v>#REF!</v>
      </c>
      <c r="F52" s="16" t="e">
        <f>#REF!</f>
        <v>#REF!</v>
      </c>
      <c r="K52" t="e">
        <f>#REF!</f>
        <v>#REF!</v>
      </c>
      <c r="L52" s="14" t="e">
        <f>#REF!</f>
        <v>#REF!</v>
      </c>
    </row>
    <row r="53" spans="1:12" x14ac:dyDescent="0.2">
      <c r="A53" s="6" t="s">
        <v>70</v>
      </c>
      <c r="B53" s="16" t="e">
        <f>#REF!</f>
        <v>#REF!</v>
      </c>
      <c r="E53" s="6" t="e">
        <f>#REF!</f>
        <v>#REF!</v>
      </c>
      <c r="F53" s="16" t="e">
        <f>#REF!</f>
        <v>#REF!</v>
      </c>
      <c r="K53" t="e">
        <f>#REF!</f>
        <v>#REF!</v>
      </c>
      <c r="L53" s="14" t="e">
        <f>#REF!</f>
        <v>#REF!</v>
      </c>
    </row>
    <row r="54" spans="1:12" x14ac:dyDescent="0.2">
      <c r="A54" s="6" t="s">
        <v>39</v>
      </c>
      <c r="B54" s="16" t="e">
        <f>#REF!</f>
        <v>#REF!</v>
      </c>
      <c r="E54" s="6" t="e">
        <f>#REF!</f>
        <v>#REF!</v>
      </c>
      <c r="F54" s="16" t="e">
        <f>#REF!</f>
        <v>#REF!</v>
      </c>
      <c r="K54" t="e">
        <f>#REF!</f>
        <v>#REF!</v>
      </c>
      <c r="L54" s="14" t="e">
        <f>#REF!</f>
        <v>#REF!</v>
      </c>
    </row>
    <row r="55" spans="1:12" x14ac:dyDescent="0.2">
      <c r="A55" s="6" t="s">
        <v>48</v>
      </c>
      <c r="B55" s="16" t="e">
        <f>#REF!</f>
        <v>#REF!</v>
      </c>
      <c r="E55" s="6" t="e">
        <f>#REF!</f>
        <v>#REF!</v>
      </c>
      <c r="F55" s="16" t="e">
        <f>#REF!</f>
        <v>#REF!</v>
      </c>
      <c r="K55" t="e">
        <f>#REF!</f>
        <v>#REF!</v>
      </c>
      <c r="L55" s="14" t="e">
        <f>#REF!</f>
        <v>#REF!</v>
      </c>
    </row>
    <row r="56" spans="1:12" x14ac:dyDescent="0.2">
      <c r="A56" s="6" t="s">
        <v>43</v>
      </c>
      <c r="B56" s="16" t="e">
        <f>#REF!</f>
        <v>#REF!</v>
      </c>
      <c r="E56" s="6" t="e">
        <f>#REF!</f>
        <v>#REF!</v>
      </c>
      <c r="F56" s="16" t="e">
        <f>#REF!</f>
        <v>#REF!</v>
      </c>
      <c r="K56" t="e">
        <f>#REF!</f>
        <v>#REF!</v>
      </c>
      <c r="L56" s="14" t="e">
        <f>#REF!</f>
        <v>#REF!</v>
      </c>
    </row>
    <row r="57" spans="1:12" x14ac:dyDescent="0.2">
      <c r="A57" s="6" t="s">
        <v>158</v>
      </c>
      <c r="B57" s="16" t="e">
        <f>#REF!</f>
        <v>#REF!</v>
      </c>
      <c r="E57" s="6" t="e">
        <f>#REF!</f>
        <v>#REF!</v>
      </c>
      <c r="F57" s="16" t="e">
        <f>#REF!</f>
        <v>#REF!</v>
      </c>
      <c r="K57" t="e">
        <f>#REF!</f>
        <v>#REF!</v>
      </c>
      <c r="L57" s="14" t="e">
        <f>#REF!</f>
        <v>#REF!</v>
      </c>
    </row>
    <row r="58" spans="1:12" x14ac:dyDescent="0.2">
      <c r="A58" s="6" t="s">
        <v>142</v>
      </c>
      <c r="B58" s="16" t="e">
        <f>#REF!</f>
        <v>#REF!</v>
      </c>
      <c r="E58" s="6" t="e">
        <f>#REF!</f>
        <v>#REF!</v>
      </c>
      <c r="F58" s="16" t="e">
        <f>#REF!</f>
        <v>#REF!</v>
      </c>
      <c r="K58" t="e">
        <f>#REF!</f>
        <v>#REF!</v>
      </c>
      <c r="L58" s="14" t="e">
        <f>#REF!</f>
        <v>#REF!</v>
      </c>
    </row>
    <row r="59" spans="1:12" x14ac:dyDescent="0.2">
      <c r="A59" s="6" t="s">
        <v>120</v>
      </c>
      <c r="B59" s="16" t="e">
        <f>#REF!</f>
        <v>#REF!</v>
      </c>
      <c r="E59" s="6" t="e">
        <f>#REF!</f>
        <v>#REF!</v>
      </c>
      <c r="F59" s="16" t="e">
        <f>#REF!</f>
        <v>#REF!</v>
      </c>
      <c r="K59" t="e">
        <f>#REF!</f>
        <v>#REF!</v>
      </c>
      <c r="L59" s="14" t="e">
        <f>#REF!</f>
        <v>#REF!</v>
      </c>
    </row>
    <row r="60" spans="1:12" x14ac:dyDescent="0.2">
      <c r="A60" s="6" t="s">
        <v>51</v>
      </c>
      <c r="B60" s="16" t="e">
        <f>#REF!</f>
        <v>#REF!</v>
      </c>
      <c r="E60" s="6" t="e">
        <f>#REF!</f>
        <v>#REF!</v>
      </c>
      <c r="F60" s="16" t="e">
        <f>#REF!</f>
        <v>#REF!</v>
      </c>
      <c r="K60" t="e">
        <f>#REF!</f>
        <v>#REF!</v>
      </c>
      <c r="L60" s="14" t="e">
        <f>#REF!</f>
        <v>#REF!</v>
      </c>
    </row>
    <row r="61" spans="1:12" x14ac:dyDescent="0.2">
      <c r="A61" s="6" t="s">
        <v>62</v>
      </c>
      <c r="B61" s="16" t="e">
        <f>#REF!</f>
        <v>#REF!</v>
      </c>
      <c r="E61" s="6" t="e">
        <f>#REF!</f>
        <v>#REF!</v>
      </c>
      <c r="F61" s="16" t="e">
        <f>#REF!</f>
        <v>#REF!</v>
      </c>
      <c r="K61" t="e">
        <f>#REF!</f>
        <v>#REF!</v>
      </c>
      <c r="L61" s="14" t="e">
        <f>#REF!</f>
        <v>#REF!</v>
      </c>
    </row>
    <row r="62" spans="1:12" x14ac:dyDescent="0.2">
      <c r="A62" s="6" t="s">
        <v>78</v>
      </c>
      <c r="B62" s="16" t="e">
        <f>#REF!</f>
        <v>#REF!</v>
      </c>
      <c r="E62" s="6" t="e">
        <f>#REF!</f>
        <v>#REF!</v>
      </c>
      <c r="F62" s="16" t="e">
        <f>#REF!</f>
        <v>#REF!</v>
      </c>
      <c r="K62" t="e">
        <f>#REF!</f>
        <v>#REF!</v>
      </c>
      <c r="L62" s="14" t="e">
        <f>#REF!</f>
        <v>#REF!</v>
      </c>
    </row>
    <row r="63" spans="1:12" x14ac:dyDescent="0.2">
      <c r="A63" s="6" t="s">
        <v>54</v>
      </c>
      <c r="B63" s="16" t="e">
        <f>#REF!</f>
        <v>#REF!</v>
      </c>
      <c r="E63" s="6" t="e">
        <f>#REF!</f>
        <v>#REF!</v>
      </c>
      <c r="F63" s="16" t="e">
        <f>#REF!</f>
        <v>#REF!</v>
      </c>
      <c r="K63" t="e">
        <f>#REF!</f>
        <v>#REF!</v>
      </c>
      <c r="L63" s="14" t="e">
        <f>#REF!</f>
        <v>#REF!</v>
      </c>
    </row>
    <row r="64" spans="1:12" x14ac:dyDescent="0.2">
      <c r="A64" s="6" t="s">
        <v>81</v>
      </c>
      <c r="B64" s="16" t="e">
        <f>#REF!</f>
        <v>#REF!</v>
      </c>
      <c r="E64" s="6" t="e">
        <f>#REF!</f>
        <v>#REF!</v>
      </c>
      <c r="F64" s="16" t="e">
        <f>#REF!</f>
        <v>#REF!</v>
      </c>
      <c r="K64" t="e">
        <f>#REF!</f>
        <v>#REF!</v>
      </c>
      <c r="L64" s="14" t="e">
        <f>#REF!</f>
        <v>#REF!</v>
      </c>
    </row>
    <row r="65" spans="1:12" x14ac:dyDescent="0.2">
      <c r="A65" s="6" t="s">
        <v>47</v>
      </c>
      <c r="B65" s="16" t="e">
        <f>#REF!</f>
        <v>#REF!</v>
      </c>
      <c r="E65" s="6" t="e">
        <f>#REF!</f>
        <v>#REF!</v>
      </c>
      <c r="F65" s="16" t="e">
        <f>#REF!</f>
        <v>#REF!</v>
      </c>
      <c r="K65" t="e">
        <f>#REF!</f>
        <v>#REF!</v>
      </c>
      <c r="L65" s="14" t="e">
        <f>#REF!</f>
        <v>#REF!</v>
      </c>
    </row>
    <row r="66" spans="1:12" x14ac:dyDescent="0.2">
      <c r="A66" s="6" t="s">
        <v>159</v>
      </c>
      <c r="B66" s="16" t="e">
        <f>#REF!</f>
        <v>#REF!</v>
      </c>
      <c r="E66" s="6" t="e">
        <f>#REF!</f>
        <v>#REF!</v>
      </c>
      <c r="F66" s="16" t="e">
        <f>#REF!</f>
        <v>#REF!</v>
      </c>
      <c r="K66" t="e">
        <f>#REF!</f>
        <v>#REF!</v>
      </c>
      <c r="L66" s="14" t="e">
        <f>#REF!</f>
        <v>#REF!</v>
      </c>
    </row>
    <row r="67" spans="1:12" x14ac:dyDescent="0.2">
      <c r="A67" s="6" t="s">
        <v>105</v>
      </c>
      <c r="B67" s="16" t="e">
        <f>#REF!</f>
        <v>#REF!</v>
      </c>
      <c r="E67" s="6" t="e">
        <f>#REF!</f>
        <v>#REF!</v>
      </c>
      <c r="F67" s="16" t="e">
        <f>#REF!</f>
        <v>#REF!</v>
      </c>
      <c r="K67" t="e">
        <f>#REF!</f>
        <v>#REF!</v>
      </c>
      <c r="L67" s="14" t="e">
        <f>#REF!</f>
        <v>#REF!</v>
      </c>
    </row>
    <row r="68" spans="1:12" x14ac:dyDescent="0.2">
      <c r="A68" s="6" t="s">
        <v>36</v>
      </c>
      <c r="B68" s="16" t="e">
        <f>#REF!</f>
        <v>#REF!</v>
      </c>
      <c r="E68" s="6" t="e">
        <f>#REF!</f>
        <v>#REF!</v>
      </c>
      <c r="F68" s="16" t="e">
        <f>#REF!</f>
        <v>#REF!</v>
      </c>
      <c r="K68" t="e">
        <f>#REF!</f>
        <v>#REF!</v>
      </c>
      <c r="L68" s="14" t="e">
        <f>#REF!</f>
        <v>#REF!</v>
      </c>
    </row>
    <row r="69" spans="1:12" x14ac:dyDescent="0.2">
      <c r="A69" s="6" t="s">
        <v>63</v>
      </c>
      <c r="B69" s="16" t="e">
        <f>#REF!</f>
        <v>#REF!</v>
      </c>
      <c r="E69" s="6" t="e">
        <f>#REF!</f>
        <v>#REF!</v>
      </c>
      <c r="F69" s="16" t="e">
        <f>#REF!</f>
        <v>#REF!</v>
      </c>
      <c r="K69" t="e">
        <f>#REF!</f>
        <v>#REF!</v>
      </c>
      <c r="L69" s="14" t="e">
        <f>#REF!</f>
        <v>#REF!</v>
      </c>
    </row>
    <row r="70" spans="1:12" x14ac:dyDescent="0.2">
      <c r="A70" s="6" t="s">
        <v>152</v>
      </c>
      <c r="B70" s="16" t="e">
        <f>#REF!</f>
        <v>#REF!</v>
      </c>
      <c r="E70" s="6" t="e">
        <f>#REF!</f>
        <v>#REF!</v>
      </c>
      <c r="F70" s="16" t="e">
        <f>#REF!</f>
        <v>#REF!</v>
      </c>
      <c r="K70" t="e">
        <f>#REF!</f>
        <v>#REF!</v>
      </c>
      <c r="L70" s="14" t="e">
        <f>#REF!</f>
        <v>#REF!</v>
      </c>
    </row>
    <row r="71" spans="1:12" x14ac:dyDescent="0.2">
      <c r="A71" s="6" t="s">
        <v>44</v>
      </c>
      <c r="B71" s="16" t="e">
        <f>#REF!</f>
        <v>#REF!</v>
      </c>
      <c r="E71" s="6" t="e">
        <f>#REF!</f>
        <v>#REF!</v>
      </c>
      <c r="F71" s="16" t="e">
        <f>#REF!</f>
        <v>#REF!</v>
      </c>
      <c r="K71" t="e">
        <f>#REF!</f>
        <v>#REF!</v>
      </c>
      <c r="L71" s="14" t="e">
        <f>#REF!</f>
        <v>#REF!</v>
      </c>
    </row>
    <row r="72" spans="1:12" x14ac:dyDescent="0.2">
      <c r="A72" s="6" t="s">
        <v>140</v>
      </c>
      <c r="B72" s="16" t="e">
        <f>#REF!</f>
        <v>#REF!</v>
      </c>
      <c r="E72" s="6" t="e">
        <f>#REF!</f>
        <v>#REF!</v>
      </c>
      <c r="F72" s="16" t="e">
        <f>#REF!</f>
        <v>#REF!</v>
      </c>
      <c r="K72" t="e">
        <f>#REF!</f>
        <v>#REF!</v>
      </c>
      <c r="L72" s="14" t="e">
        <f>#REF!</f>
        <v>#REF!</v>
      </c>
    </row>
    <row r="73" spans="1:12" x14ac:dyDescent="0.2">
      <c r="A73" s="6" t="s">
        <v>137</v>
      </c>
      <c r="B73" s="16" t="e">
        <f>#REF!</f>
        <v>#REF!</v>
      </c>
      <c r="E73" s="6" t="e">
        <f>#REF!</f>
        <v>#REF!</v>
      </c>
      <c r="F73" s="16" t="e">
        <f>#REF!</f>
        <v>#REF!</v>
      </c>
      <c r="K73" t="e">
        <f>#REF!</f>
        <v>#REF!</v>
      </c>
      <c r="L73" s="14" t="e">
        <f>#REF!</f>
        <v>#REF!</v>
      </c>
    </row>
    <row r="74" spans="1:12" x14ac:dyDescent="0.2">
      <c r="A74" s="6" t="s">
        <v>141</v>
      </c>
      <c r="B74" s="16" t="e">
        <f>#REF!</f>
        <v>#REF!</v>
      </c>
      <c r="E74" s="6" t="e">
        <f>#REF!</f>
        <v>#REF!</v>
      </c>
      <c r="F74" s="16" t="e">
        <f>#REF!</f>
        <v>#REF!</v>
      </c>
      <c r="K74" t="e">
        <f>#REF!</f>
        <v>#REF!</v>
      </c>
      <c r="L74" s="14" t="e">
        <f>#REF!</f>
        <v>#REF!</v>
      </c>
    </row>
    <row r="75" spans="1:12" x14ac:dyDescent="0.2">
      <c r="A75" s="6" t="s">
        <v>80</v>
      </c>
      <c r="B75" s="16" t="e">
        <f>#REF!</f>
        <v>#REF!</v>
      </c>
      <c r="E75" s="6" t="e">
        <f>#REF!</f>
        <v>#REF!</v>
      </c>
      <c r="F75" s="16" t="e">
        <f>#REF!</f>
        <v>#REF!</v>
      </c>
      <c r="K75" t="e">
        <f>#REF!</f>
        <v>#REF!</v>
      </c>
      <c r="L75" s="14" t="e">
        <f>#REF!</f>
        <v>#REF!</v>
      </c>
    </row>
    <row r="76" spans="1:12" x14ac:dyDescent="0.2">
      <c r="A76" s="6" t="s">
        <v>64</v>
      </c>
      <c r="B76" s="16" t="e">
        <f>#REF!</f>
        <v>#REF!</v>
      </c>
      <c r="E76" s="6" t="e">
        <f>#REF!</f>
        <v>#REF!</v>
      </c>
      <c r="F76" s="16" t="e">
        <f>#REF!</f>
        <v>#REF!</v>
      </c>
      <c r="K76" t="e">
        <f>#REF!</f>
        <v>#REF!</v>
      </c>
      <c r="L76" s="14" t="e">
        <f>#REF!</f>
        <v>#REF!</v>
      </c>
    </row>
    <row r="77" spans="1:12" x14ac:dyDescent="0.2">
      <c r="A77" s="6" t="s">
        <v>156</v>
      </c>
      <c r="B77" s="16" t="e">
        <f>#REF!</f>
        <v>#REF!</v>
      </c>
      <c r="E77" s="6" t="e">
        <f>#REF!</f>
        <v>#REF!</v>
      </c>
      <c r="F77" s="16" t="e">
        <f>#REF!</f>
        <v>#REF!</v>
      </c>
      <c r="K77" t="e">
        <f>#REF!</f>
        <v>#REF!</v>
      </c>
      <c r="L77" s="14" t="e">
        <f>#REF!</f>
        <v>#REF!</v>
      </c>
    </row>
    <row r="78" spans="1:12" x14ac:dyDescent="0.2">
      <c r="A78" s="6" t="s">
        <v>150</v>
      </c>
      <c r="B78" s="16" t="e">
        <f>#REF!</f>
        <v>#REF!</v>
      </c>
      <c r="E78" s="6" t="e">
        <f>#REF!</f>
        <v>#REF!</v>
      </c>
      <c r="F78" s="16" t="e">
        <f>#REF!</f>
        <v>#REF!</v>
      </c>
      <c r="K78" t="e">
        <f>#REF!</f>
        <v>#REF!</v>
      </c>
      <c r="L78" s="14" t="e">
        <f>#REF!</f>
        <v>#REF!</v>
      </c>
    </row>
    <row r="79" spans="1:12" x14ac:dyDescent="0.2">
      <c r="A79" s="6" t="s">
        <v>58</v>
      </c>
      <c r="B79" s="16" t="e">
        <f>#REF!</f>
        <v>#REF!</v>
      </c>
      <c r="E79" s="6" t="e">
        <f>#REF!</f>
        <v>#REF!</v>
      </c>
      <c r="F79" s="16" t="e">
        <f>#REF!</f>
        <v>#REF!</v>
      </c>
      <c r="K79" t="e">
        <f>#REF!</f>
        <v>#REF!</v>
      </c>
      <c r="L79" s="14" t="e">
        <f>#REF!</f>
        <v>#REF!</v>
      </c>
    </row>
    <row r="80" spans="1:12" x14ac:dyDescent="0.2">
      <c r="A80" s="6" t="s">
        <v>72</v>
      </c>
      <c r="B80" s="16" t="e">
        <f>#REF!</f>
        <v>#REF!</v>
      </c>
      <c r="E80" s="6" t="e">
        <f>#REF!</f>
        <v>#REF!</v>
      </c>
      <c r="F80" s="16" t="e">
        <f>#REF!</f>
        <v>#REF!</v>
      </c>
      <c r="K80" t="e">
        <f>#REF!</f>
        <v>#REF!</v>
      </c>
      <c r="L80" s="14" t="e">
        <f>#REF!</f>
        <v>#REF!</v>
      </c>
    </row>
    <row r="81" spans="1:12" x14ac:dyDescent="0.2">
      <c r="A81" s="6" t="s">
        <v>67</v>
      </c>
      <c r="B81" s="16" t="e">
        <f>#REF!</f>
        <v>#REF!</v>
      </c>
      <c r="E81" s="6" t="e">
        <f>#REF!</f>
        <v>#REF!</v>
      </c>
      <c r="F81" s="16" t="e">
        <f>#REF!</f>
        <v>#REF!</v>
      </c>
      <c r="K81" t="e">
        <f>#REF!</f>
        <v>#REF!</v>
      </c>
      <c r="L81" s="14" t="e">
        <f>#REF!</f>
        <v>#REF!</v>
      </c>
    </row>
    <row r="82" spans="1:12" x14ac:dyDescent="0.2">
      <c r="A82" s="6" t="s">
        <v>69</v>
      </c>
      <c r="B82" s="16" t="e">
        <f>#REF!</f>
        <v>#REF!</v>
      </c>
      <c r="E82" s="6" t="e">
        <f>#REF!</f>
        <v>#REF!</v>
      </c>
      <c r="F82" s="16" t="e">
        <f>#REF!</f>
        <v>#REF!</v>
      </c>
      <c r="K82" t="e">
        <f>#REF!</f>
        <v>#REF!</v>
      </c>
      <c r="L82" s="14" t="e">
        <f>#REF!</f>
        <v>#REF!</v>
      </c>
    </row>
    <row r="83" spans="1:12" x14ac:dyDescent="0.2">
      <c r="A83" s="6" t="s">
        <v>68</v>
      </c>
      <c r="B83" s="16" t="e">
        <f>#REF!</f>
        <v>#REF!</v>
      </c>
      <c r="E83" s="6" t="e">
        <f>#REF!</f>
        <v>#REF!</v>
      </c>
      <c r="F83" s="16" t="e">
        <f>#REF!</f>
        <v>#REF!</v>
      </c>
      <c r="K83" t="e">
        <f>#REF!</f>
        <v>#REF!</v>
      </c>
      <c r="L83" s="14" t="e">
        <f>#REF!</f>
        <v>#REF!</v>
      </c>
    </row>
    <row r="84" spans="1:12" x14ac:dyDescent="0.2">
      <c r="A84" s="6" t="s">
        <v>84</v>
      </c>
      <c r="B84" s="16" t="e">
        <f>#REF!</f>
        <v>#REF!</v>
      </c>
      <c r="E84" s="6" t="e">
        <f>#REF!</f>
        <v>#REF!</v>
      </c>
      <c r="F84" s="16" t="e">
        <f>#REF!</f>
        <v>#REF!</v>
      </c>
      <c r="K84" t="e">
        <f>#REF!</f>
        <v>#REF!</v>
      </c>
      <c r="L84" s="14" t="e">
        <f>#REF!</f>
        <v>#REF!</v>
      </c>
    </row>
    <row r="85" spans="1:12" x14ac:dyDescent="0.2">
      <c r="A85" s="6" t="s">
        <v>85</v>
      </c>
      <c r="B85" s="16" t="e">
        <f>#REF!</f>
        <v>#REF!</v>
      </c>
      <c r="E85" s="6" t="e">
        <f>#REF!</f>
        <v>#REF!</v>
      </c>
      <c r="F85" s="16" t="e">
        <f>#REF!</f>
        <v>#REF!</v>
      </c>
      <c r="K85" t="e">
        <f>#REF!</f>
        <v>#REF!</v>
      </c>
      <c r="L85" s="14" t="e">
        <f>#REF!</f>
        <v>#REF!</v>
      </c>
    </row>
    <row r="86" spans="1:12" x14ac:dyDescent="0.2">
      <c r="A86" s="6" t="s">
        <v>22</v>
      </c>
      <c r="B86" s="16" t="e">
        <f>#REF!</f>
        <v>#REF!</v>
      </c>
      <c r="E86" s="6" t="e">
        <f>#REF!</f>
        <v>#REF!</v>
      </c>
      <c r="F86" s="16" t="e">
        <f>#REF!</f>
        <v>#REF!</v>
      </c>
      <c r="K86" t="e">
        <f>#REF!</f>
        <v>#REF!</v>
      </c>
      <c r="L86" s="14" t="e">
        <f>#REF!</f>
        <v>#REF!</v>
      </c>
    </row>
    <row r="87" spans="1:12" x14ac:dyDescent="0.2">
      <c r="A87" s="6" t="s">
        <v>75</v>
      </c>
      <c r="B87" s="16" t="e">
        <f>#REF!</f>
        <v>#REF!</v>
      </c>
      <c r="E87" s="6" t="e">
        <f>#REF!</f>
        <v>#REF!</v>
      </c>
      <c r="F87" s="16" t="e">
        <f>#REF!</f>
        <v>#REF!</v>
      </c>
      <c r="K87" t="e">
        <f>#REF!</f>
        <v>#REF!</v>
      </c>
      <c r="L87" s="14" t="e">
        <f>#REF!</f>
        <v>#REF!</v>
      </c>
    </row>
    <row r="88" spans="1:12" x14ac:dyDescent="0.2">
      <c r="E88" s="6" t="e">
        <f>#REF!</f>
        <v>#REF!</v>
      </c>
      <c r="F88" s="16" t="e">
        <f>#REF!</f>
        <v>#REF!</v>
      </c>
      <c r="L88" s="14"/>
    </row>
    <row r="89" spans="1:12" x14ac:dyDescent="0.2">
      <c r="A89" s="5"/>
      <c r="B89" s="16"/>
      <c r="E89" s="6"/>
      <c r="F89" s="16"/>
      <c r="L89" s="14"/>
    </row>
    <row r="90" spans="1:12" x14ac:dyDescent="0.2">
      <c r="A90" s="5"/>
      <c r="B90" s="16"/>
      <c r="E90" s="6"/>
      <c r="F90" s="16"/>
      <c r="L90" s="14"/>
    </row>
    <row r="91" spans="1:12" x14ac:dyDescent="0.2">
      <c r="A91" s="5"/>
      <c r="B91" s="16"/>
      <c r="E91" s="6"/>
      <c r="F91" s="16"/>
      <c r="L91" s="14"/>
    </row>
    <row r="92" spans="1:12" x14ac:dyDescent="0.2">
      <c r="A92" s="5"/>
      <c r="B92" s="16"/>
      <c r="E92" s="6"/>
      <c r="F92" s="16"/>
      <c r="L92" s="14"/>
    </row>
    <row r="93" spans="1:12" x14ac:dyDescent="0.2">
      <c r="A93" s="5"/>
      <c r="B93" s="16"/>
      <c r="E93" s="6"/>
      <c r="F93" s="16"/>
      <c r="L93" s="14"/>
    </row>
    <row r="94" spans="1:12" x14ac:dyDescent="0.2">
      <c r="A94" s="5"/>
      <c r="B94" s="16"/>
      <c r="E94" s="6"/>
      <c r="F94" s="16"/>
      <c r="L94" s="14"/>
    </row>
    <row r="95" spans="1:12" x14ac:dyDescent="0.2">
      <c r="A95" s="5"/>
      <c r="B95" s="16"/>
      <c r="E95" s="6"/>
      <c r="F95" s="16"/>
      <c r="L95" s="14"/>
    </row>
    <row r="96" spans="1:12" x14ac:dyDescent="0.2">
      <c r="E96" s="6"/>
      <c r="F96" s="16"/>
      <c r="L96" s="14"/>
    </row>
    <row r="97" spans="5:12" x14ac:dyDescent="0.2">
      <c r="E97" s="6"/>
      <c r="F97" s="16"/>
      <c r="L97" s="14"/>
    </row>
    <row r="98" spans="5:12" x14ac:dyDescent="0.2">
      <c r="L98" s="14"/>
    </row>
    <row r="99" spans="5:12" x14ac:dyDescent="0.2">
      <c r="L99" s="14"/>
    </row>
  </sheetData>
  <pageMargins left="0.75" right="0.75" top="1" bottom="1" header="0.5" footer="0.5"/>
  <pageSetup paperSize="9" orientation="portrait" verticalDpi="5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4:W97"/>
  <sheetViews>
    <sheetView topLeftCell="A22" zoomScaleNormal="100" zoomScaleSheetLayoutView="75" workbookViewId="0">
      <selection activeCell="W55" sqref="W55"/>
    </sheetView>
  </sheetViews>
  <sheetFormatPr defaultColWidth="8.7109375" defaultRowHeight="12.75" x14ac:dyDescent="0.2"/>
  <cols>
    <col min="1" max="1" width="27.140625" customWidth="1"/>
    <col min="2" max="3" width="9.28515625" customWidth="1"/>
    <col min="4" max="4" width="11" customWidth="1"/>
    <col min="7" max="7" width="36.140625" customWidth="1"/>
    <col min="8" max="8" width="16" customWidth="1"/>
    <col min="11" max="11" width="15.7109375" customWidth="1"/>
    <col min="12" max="12" width="15.28515625" customWidth="1"/>
    <col min="17" max="17" width="33.5703125" customWidth="1"/>
    <col min="18" max="18" width="13.7109375" customWidth="1"/>
    <col min="22" max="22" width="37.28515625" customWidth="1"/>
    <col min="23" max="23" width="15.85546875" customWidth="1"/>
  </cols>
  <sheetData>
    <row r="4" spans="1:23" s="24" customFormat="1" ht="92.25" customHeight="1" x14ac:dyDescent="0.2">
      <c r="B4" s="24" t="s">
        <v>154</v>
      </c>
      <c r="D4" s="24" t="s">
        <v>66</v>
      </c>
      <c r="E4" s="24" t="s">
        <v>79</v>
      </c>
      <c r="K4" s="27" t="s">
        <v>11</v>
      </c>
      <c r="L4" s="28" t="e">
        <f>AVERAGE(#REF!)</f>
        <v>#REF!</v>
      </c>
      <c r="R4" s="24" t="s">
        <v>92</v>
      </c>
      <c r="W4" s="24" t="s">
        <v>9</v>
      </c>
    </row>
    <row r="5" spans="1:23" x14ac:dyDescent="0.2">
      <c r="A5" s="6" t="e">
        <f>#REF!</f>
        <v>#REF!</v>
      </c>
      <c r="B5" s="45">
        <v>1</v>
      </c>
      <c r="C5" s="14" t="e">
        <f t="shared" ref="C5:C36" si="0">B5-D5</f>
        <v>#REF!</v>
      </c>
      <c r="D5" s="16" t="e">
        <f>#REF!</f>
        <v>#REF!</v>
      </c>
      <c r="E5" s="48" t="e">
        <f>#REF!</f>
        <v>#REF!</v>
      </c>
      <c r="F5" s="16"/>
      <c r="G5" s="6"/>
      <c r="H5" s="14"/>
      <c r="L5" s="30" t="e">
        <f>1-L4</f>
        <v>#REF!</v>
      </c>
      <c r="Q5" s="6" t="e">
        <f>#REF!</f>
        <v>#REF!</v>
      </c>
      <c r="R5" s="46" t="e">
        <f>#REF!</f>
        <v>#REF!</v>
      </c>
      <c r="V5" s="6" t="e">
        <f>#REF!</f>
        <v>#REF!</v>
      </c>
      <c r="W5" s="32" t="e">
        <f>#REF!</f>
        <v>#REF!</v>
      </c>
    </row>
    <row r="6" spans="1:23" x14ac:dyDescent="0.2">
      <c r="A6" s="6" t="e">
        <f>#REF!</f>
        <v>#REF!</v>
      </c>
      <c r="B6" s="45">
        <v>1</v>
      </c>
      <c r="C6" s="14" t="e">
        <f t="shared" si="0"/>
        <v>#REF!</v>
      </c>
      <c r="D6" s="16" t="e">
        <f>#REF!</f>
        <v>#REF!</v>
      </c>
      <c r="E6" s="48" t="e">
        <f>#REF!</f>
        <v>#REF!</v>
      </c>
      <c r="F6" s="16"/>
      <c r="G6" s="6"/>
      <c r="H6" s="14"/>
      <c r="Q6" s="6" t="e">
        <f>#REF!</f>
        <v>#REF!</v>
      </c>
      <c r="R6" s="46" t="e">
        <f>#REF!</f>
        <v>#REF!</v>
      </c>
      <c r="V6" s="6" t="e">
        <f>#REF!</f>
        <v>#REF!</v>
      </c>
      <c r="W6" s="32" t="e">
        <f>#REF!</f>
        <v>#REF!</v>
      </c>
    </row>
    <row r="7" spans="1:23" x14ac:dyDescent="0.2">
      <c r="A7" s="6" t="e">
        <f>#REF!</f>
        <v>#REF!</v>
      </c>
      <c r="B7" s="45">
        <v>1</v>
      </c>
      <c r="C7" s="14" t="e">
        <f t="shared" si="0"/>
        <v>#REF!</v>
      </c>
      <c r="D7" s="16" t="e">
        <f>#REF!</f>
        <v>#REF!</v>
      </c>
      <c r="E7" s="48" t="e">
        <f>#REF!</f>
        <v>#REF!</v>
      </c>
      <c r="F7" s="16"/>
      <c r="G7" s="6"/>
      <c r="H7" s="14"/>
      <c r="Q7" s="6" t="e">
        <f>#REF!</f>
        <v>#REF!</v>
      </c>
      <c r="R7" s="46" t="e">
        <f>#REF!</f>
        <v>#REF!</v>
      </c>
      <c r="V7" s="6" t="e">
        <f>#REF!</f>
        <v>#REF!</v>
      </c>
      <c r="W7" s="32" t="e">
        <f>#REF!</f>
        <v>#REF!</v>
      </c>
    </row>
    <row r="8" spans="1:23" x14ac:dyDescent="0.2">
      <c r="A8" s="6" t="e">
        <f>#REF!</f>
        <v>#REF!</v>
      </c>
      <c r="B8" s="45">
        <v>1</v>
      </c>
      <c r="C8" s="14" t="e">
        <f t="shared" si="0"/>
        <v>#REF!</v>
      </c>
      <c r="D8" s="16" t="e">
        <f>#REF!</f>
        <v>#REF!</v>
      </c>
      <c r="E8" s="48" t="e">
        <f>#REF!</f>
        <v>#REF!</v>
      </c>
      <c r="F8" s="16"/>
      <c r="G8" s="6"/>
      <c r="H8" s="14"/>
      <c r="Q8" s="6" t="e">
        <f>#REF!</f>
        <v>#REF!</v>
      </c>
      <c r="R8" s="46" t="e">
        <f>#REF!</f>
        <v>#REF!</v>
      </c>
      <c r="V8" s="6" t="e">
        <f>#REF!</f>
        <v>#REF!</v>
      </c>
      <c r="W8" s="32" t="e">
        <f>#REF!</f>
        <v>#REF!</v>
      </c>
    </row>
    <row r="9" spans="1:23" x14ac:dyDescent="0.2">
      <c r="A9" s="6" t="e">
        <f>#REF!</f>
        <v>#REF!</v>
      </c>
      <c r="B9" s="45">
        <v>1</v>
      </c>
      <c r="C9" s="14" t="e">
        <f t="shared" si="0"/>
        <v>#REF!</v>
      </c>
      <c r="D9" s="16" t="e">
        <f>#REF!</f>
        <v>#REF!</v>
      </c>
      <c r="E9" s="48" t="e">
        <f>#REF!</f>
        <v>#REF!</v>
      </c>
      <c r="F9" s="16"/>
      <c r="G9" s="6"/>
      <c r="H9" s="14"/>
      <c r="Q9" s="6" t="e">
        <f>#REF!</f>
        <v>#REF!</v>
      </c>
      <c r="R9" s="46" t="e">
        <f>#REF!</f>
        <v>#REF!</v>
      </c>
      <c r="V9" s="6" t="e">
        <f>#REF!</f>
        <v>#REF!</v>
      </c>
      <c r="W9" s="32" t="e">
        <f>#REF!</f>
        <v>#REF!</v>
      </c>
    </row>
    <row r="10" spans="1:23" x14ac:dyDescent="0.2">
      <c r="A10" s="6" t="e">
        <f>#REF!</f>
        <v>#REF!</v>
      </c>
      <c r="B10" s="45">
        <v>1</v>
      </c>
      <c r="C10" s="14" t="e">
        <f t="shared" si="0"/>
        <v>#REF!</v>
      </c>
      <c r="D10" s="16" t="e">
        <f>#REF!</f>
        <v>#REF!</v>
      </c>
      <c r="E10" s="48" t="e">
        <f>#REF!</f>
        <v>#REF!</v>
      </c>
      <c r="F10" s="16"/>
      <c r="G10" s="6"/>
      <c r="H10" s="14"/>
      <c r="Q10" s="6" t="e">
        <f>#REF!</f>
        <v>#REF!</v>
      </c>
      <c r="R10" s="46" t="e">
        <f>#REF!</f>
        <v>#REF!</v>
      </c>
      <c r="V10" s="6" t="e">
        <f>#REF!</f>
        <v>#REF!</v>
      </c>
      <c r="W10" s="32" t="e">
        <f>#REF!</f>
        <v>#REF!</v>
      </c>
    </row>
    <row r="11" spans="1:23" x14ac:dyDescent="0.2">
      <c r="A11" s="6" t="e">
        <f>#REF!</f>
        <v>#REF!</v>
      </c>
      <c r="B11" s="45">
        <v>1</v>
      </c>
      <c r="C11" s="14" t="e">
        <f t="shared" si="0"/>
        <v>#REF!</v>
      </c>
      <c r="D11" s="16" t="e">
        <f>#REF!</f>
        <v>#REF!</v>
      </c>
      <c r="E11" s="48" t="e">
        <f>#REF!</f>
        <v>#REF!</v>
      </c>
      <c r="F11" s="16"/>
      <c r="G11" s="6"/>
      <c r="H11" s="14"/>
      <c r="Q11" s="6" t="e">
        <f>#REF!</f>
        <v>#REF!</v>
      </c>
      <c r="R11" s="46" t="e">
        <f>#REF!</f>
        <v>#REF!</v>
      </c>
      <c r="V11" s="6" t="e">
        <f>#REF!</f>
        <v>#REF!</v>
      </c>
      <c r="W11" s="32" t="e">
        <f>#REF!</f>
        <v>#REF!</v>
      </c>
    </row>
    <row r="12" spans="1:23" x14ac:dyDescent="0.2">
      <c r="A12" s="6" t="e">
        <f>#REF!</f>
        <v>#REF!</v>
      </c>
      <c r="B12" s="45">
        <v>1</v>
      </c>
      <c r="C12" s="14" t="e">
        <f t="shared" si="0"/>
        <v>#REF!</v>
      </c>
      <c r="D12" s="16" t="e">
        <f>#REF!</f>
        <v>#REF!</v>
      </c>
      <c r="E12" s="48" t="e">
        <f>#REF!</f>
        <v>#REF!</v>
      </c>
      <c r="F12" s="16"/>
      <c r="G12" s="6"/>
      <c r="H12" s="14"/>
      <c r="Q12" s="6" t="e">
        <f>#REF!</f>
        <v>#REF!</v>
      </c>
      <c r="R12" s="46" t="e">
        <f>#REF!</f>
        <v>#REF!</v>
      </c>
      <c r="V12" s="6" t="e">
        <f>#REF!</f>
        <v>#REF!</v>
      </c>
      <c r="W12" s="32" t="e">
        <f>#REF!</f>
        <v>#REF!</v>
      </c>
    </row>
    <row r="13" spans="1:23" x14ac:dyDescent="0.2">
      <c r="A13" s="6" t="e">
        <f>#REF!</f>
        <v>#REF!</v>
      </c>
      <c r="B13" s="45">
        <v>1</v>
      </c>
      <c r="C13" s="14" t="e">
        <f t="shared" si="0"/>
        <v>#REF!</v>
      </c>
      <c r="D13" s="16" t="e">
        <f>#REF!</f>
        <v>#REF!</v>
      </c>
      <c r="E13" s="48" t="e">
        <f>#REF!</f>
        <v>#REF!</v>
      </c>
      <c r="F13" s="16"/>
      <c r="G13" s="6"/>
      <c r="H13" s="14"/>
      <c r="Q13" s="6" t="e">
        <f>#REF!</f>
        <v>#REF!</v>
      </c>
      <c r="R13" s="46" t="e">
        <f>#REF!</f>
        <v>#REF!</v>
      </c>
      <c r="V13" s="6" t="e">
        <f>#REF!</f>
        <v>#REF!</v>
      </c>
      <c r="W13" s="32" t="e">
        <f>#REF!</f>
        <v>#REF!</v>
      </c>
    </row>
    <row r="14" spans="1:23" x14ac:dyDescent="0.2">
      <c r="A14" s="6" t="e">
        <f>#REF!</f>
        <v>#REF!</v>
      </c>
      <c r="B14" s="45">
        <v>1</v>
      </c>
      <c r="C14" s="14" t="e">
        <f t="shared" si="0"/>
        <v>#REF!</v>
      </c>
      <c r="D14" s="16" t="e">
        <f>#REF!</f>
        <v>#REF!</v>
      </c>
      <c r="E14" s="48" t="e">
        <f>#REF!</f>
        <v>#REF!</v>
      </c>
      <c r="F14" s="16"/>
      <c r="G14" s="6"/>
      <c r="H14" s="14"/>
      <c r="Q14" s="6" t="e">
        <f>#REF!</f>
        <v>#REF!</v>
      </c>
      <c r="R14" s="46" t="e">
        <f>#REF!</f>
        <v>#REF!</v>
      </c>
      <c r="V14" s="6" t="e">
        <f>#REF!</f>
        <v>#REF!</v>
      </c>
      <c r="W14" s="32" t="e">
        <f>#REF!</f>
        <v>#REF!</v>
      </c>
    </row>
    <row r="15" spans="1:23" x14ac:dyDescent="0.2">
      <c r="A15" s="6" t="e">
        <f>#REF!</f>
        <v>#REF!</v>
      </c>
      <c r="B15" s="45">
        <v>1</v>
      </c>
      <c r="C15" s="14" t="e">
        <f t="shared" si="0"/>
        <v>#REF!</v>
      </c>
      <c r="D15" s="16" t="e">
        <f>#REF!</f>
        <v>#REF!</v>
      </c>
      <c r="E15" s="48" t="e">
        <f>#REF!</f>
        <v>#REF!</v>
      </c>
      <c r="F15" s="16"/>
      <c r="G15" s="6"/>
      <c r="H15" s="14"/>
      <c r="Q15" s="6" t="e">
        <f>#REF!</f>
        <v>#REF!</v>
      </c>
      <c r="R15" s="46" t="e">
        <f>#REF!</f>
        <v>#REF!</v>
      </c>
      <c r="V15" s="6" t="e">
        <f>#REF!</f>
        <v>#REF!</v>
      </c>
      <c r="W15" s="32" t="e">
        <f>#REF!</f>
        <v>#REF!</v>
      </c>
    </row>
    <row r="16" spans="1:23" x14ac:dyDescent="0.2">
      <c r="A16" s="6" t="e">
        <f>#REF!</f>
        <v>#REF!</v>
      </c>
      <c r="B16" s="45">
        <v>1</v>
      </c>
      <c r="C16" s="14" t="e">
        <f t="shared" si="0"/>
        <v>#REF!</v>
      </c>
      <c r="D16" s="16" t="e">
        <f>#REF!</f>
        <v>#REF!</v>
      </c>
      <c r="E16" s="48" t="e">
        <f>#REF!</f>
        <v>#REF!</v>
      </c>
      <c r="F16" s="16"/>
      <c r="G16" s="6"/>
      <c r="H16" s="14"/>
      <c r="Q16" s="6" t="e">
        <f>#REF!</f>
        <v>#REF!</v>
      </c>
      <c r="R16" s="46" t="e">
        <f>#REF!</f>
        <v>#REF!</v>
      </c>
      <c r="V16" s="6" t="e">
        <f>#REF!</f>
        <v>#REF!</v>
      </c>
      <c r="W16" s="32" t="e">
        <f>#REF!</f>
        <v>#REF!</v>
      </c>
    </row>
    <row r="17" spans="1:23" x14ac:dyDescent="0.2">
      <c r="A17" s="6" t="e">
        <f>#REF!</f>
        <v>#REF!</v>
      </c>
      <c r="B17" s="45">
        <v>1</v>
      </c>
      <c r="C17" s="14" t="e">
        <f t="shared" si="0"/>
        <v>#REF!</v>
      </c>
      <c r="D17" s="16" t="e">
        <f>#REF!</f>
        <v>#REF!</v>
      </c>
      <c r="E17" s="48" t="e">
        <f>#REF!</f>
        <v>#REF!</v>
      </c>
      <c r="F17" s="16"/>
      <c r="G17" s="6"/>
      <c r="H17" s="14"/>
      <c r="Q17" s="6" t="e">
        <f>#REF!</f>
        <v>#REF!</v>
      </c>
      <c r="R17" s="46" t="e">
        <f>#REF!</f>
        <v>#REF!</v>
      </c>
      <c r="V17" s="6" t="e">
        <f>#REF!</f>
        <v>#REF!</v>
      </c>
      <c r="W17" s="32" t="e">
        <f>#REF!</f>
        <v>#REF!</v>
      </c>
    </row>
    <row r="18" spans="1:23" x14ac:dyDescent="0.2">
      <c r="A18" s="6" t="e">
        <f>#REF!</f>
        <v>#REF!</v>
      </c>
      <c r="B18" s="45">
        <v>1</v>
      </c>
      <c r="C18" s="14" t="e">
        <f t="shared" si="0"/>
        <v>#REF!</v>
      </c>
      <c r="D18" s="16" t="e">
        <f>#REF!</f>
        <v>#REF!</v>
      </c>
      <c r="E18" s="48" t="e">
        <f>#REF!</f>
        <v>#REF!</v>
      </c>
      <c r="F18" s="16"/>
      <c r="G18" s="6"/>
      <c r="H18" s="14"/>
      <c r="Q18" s="6" t="e">
        <f>#REF!</f>
        <v>#REF!</v>
      </c>
      <c r="R18" s="46" t="e">
        <f>#REF!</f>
        <v>#REF!</v>
      </c>
      <c r="V18" s="6" t="e">
        <f>#REF!</f>
        <v>#REF!</v>
      </c>
      <c r="W18" s="32" t="e">
        <f>#REF!</f>
        <v>#REF!</v>
      </c>
    </row>
    <row r="19" spans="1:23" x14ac:dyDescent="0.2">
      <c r="A19" s="6" t="e">
        <f>#REF!</f>
        <v>#REF!</v>
      </c>
      <c r="B19" s="45">
        <v>1</v>
      </c>
      <c r="C19" s="14" t="e">
        <f t="shared" si="0"/>
        <v>#REF!</v>
      </c>
      <c r="D19" s="16" t="e">
        <f>#REF!</f>
        <v>#REF!</v>
      </c>
      <c r="E19" s="48" t="e">
        <f>#REF!</f>
        <v>#REF!</v>
      </c>
      <c r="F19" s="16"/>
      <c r="G19" s="6"/>
      <c r="H19" s="14"/>
      <c r="Q19" s="6" t="e">
        <f>#REF!</f>
        <v>#REF!</v>
      </c>
      <c r="R19" s="46" t="e">
        <f>#REF!</f>
        <v>#REF!</v>
      </c>
      <c r="V19" s="6" t="e">
        <f>#REF!</f>
        <v>#REF!</v>
      </c>
      <c r="W19" s="32" t="e">
        <f>#REF!</f>
        <v>#REF!</v>
      </c>
    </row>
    <row r="20" spans="1:23" x14ac:dyDescent="0.2">
      <c r="A20" s="6" t="e">
        <f>#REF!</f>
        <v>#REF!</v>
      </c>
      <c r="B20" s="45">
        <v>1</v>
      </c>
      <c r="C20" s="14" t="e">
        <f t="shared" si="0"/>
        <v>#REF!</v>
      </c>
      <c r="D20" s="16" t="e">
        <f>#REF!</f>
        <v>#REF!</v>
      </c>
      <c r="E20" s="48" t="e">
        <f>#REF!</f>
        <v>#REF!</v>
      </c>
      <c r="F20" s="16"/>
      <c r="G20" s="6"/>
      <c r="H20" s="14"/>
      <c r="Q20" s="6" t="e">
        <f>#REF!</f>
        <v>#REF!</v>
      </c>
      <c r="R20" s="46" t="e">
        <f>#REF!</f>
        <v>#REF!</v>
      </c>
      <c r="V20" s="6" t="e">
        <f>#REF!</f>
        <v>#REF!</v>
      </c>
      <c r="W20" s="32" t="e">
        <f>#REF!</f>
        <v>#REF!</v>
      </c>
    </row>
    <row r="21" spans="1:23" x14ac:dyDescent="0.2">
      <c r="A21" s="6" t="e">
        <f>#REF!</f>
        <v>#REF!</v>
      </c>
      <c r="B21" s="45">
        <v>1</v>
      </c>
      <c r="C21" s="14" t="e">
        <f t="shared" si="0"/>
        <v>#REF!</v>
      </c>
      <c r="D21" s="16" t="e">
        <f>#REF!</f>
        <v>#REF!</v>
      </c>
      <c r="E21" s="48" t="e">
        <f>#REF!</f>
        <v>#REF!</v>
      </c>
      <c r="F21" s="16"/>
      <c r="G21" s="6"/>
      <c r="H21" s="14"/>
      <c r="Q21" s="6" t="e">
        <f>#REF!</f>
        <v>#REF!</v>
      </c>
      <c r="R21" s="46" t="e">
        <f>#REF!</f>
        <v>#REF!</v>
      </c>
      <c r="V21" s="6" t="e">
        <f>#REF!</f>
        <v>#REF!</v>
      </c>
      <c r="W21" s="32" t="e">
        <f>#REF!</f>
        <v>#REF!</v>
      </c>
    </row>
    <row r="22" spans="1:23" x14ac:dyDescent="0.2">
      <c r="A22" s="6" t="e">
        <f>#REF!</f>
        <v>#REF!</v>
      </c>
      <c r="B22" s="45">
        <v>1</v>
      </c>
      <c r="C22" s="14" t="e">
        <f t="shared" si="0"/>
        <v>#REF!</v>
      </c>
      <c r="D22" s="16" t="e">
        <f>#REF!</f>
        <v>#REF!</v>
      </c>
      <c r="E22" s="48" t="e">
        <f>#REF!</f>
        <v>#REF!</v>
      </c>
      <c r="F22" s="16"/>
      <c r="G22" s="6"/>
      <c r="H22" s="14"/>
      <c r="Q22" s="6" t="e">
        <f>#REF!</f>
        <v>#REF!</v>
      </c>
      <c r="R22" s="46" t="e">
        <f>#REF!</f>
        <v>#REF!</v>
      </c>
      <c r="V22" s="6" t="e">
        <f>#REF!</f>
        <v>#REF!</v>
      </c>
      <c r="W22" s="32" t="e">
        <f>#REF!</f>
        <v>#REF!</v>
      </c>
    </row>
    <row r="23" spans="1:23" x14ac:dyDescent="0.2">
      <c r="A23" s="6" t="e">
        <f>#REF!</f>
        <v>#REF!</v>
      </c>
      <c r="B23" s="45">
        <v>1</v>
      </c>
      <c r="C23" s="14" t="e">
        <f t="shared" si="0"/>
        <v>#REF!</v>
      </c>
      <c r="D23" s="16" t="e">
        <f>#REF!</f>
        <v>#REF!</v>
      </c>
      <c r="E23" s="48" t="e">
        <f>#REF!</f>
        <v>#REF!</v>
      </c>
      <c r="F23" s="16"/>
      <c r="G23" s="6"/>
      <c r="H23" s="14"/>
      <c r="Q23" s="6" t="e">
        <f>#REF!</f>
        <v>#REF!</v>
      </c>
      <c r="R23" s="46" t="e">
        <f>#REF!</f>
        <v>#REF!</v>
      </c>
      <c r="V23" s="6" t="e">
        <f>#REF!</f>
        <v>#REF!</v>
      </c>
      <c r="W23" s="32" t="e">
        <f>#REF!</f>
        <v>#REF!</v>
      </c>
    </row>
    <row r="24" spans="1:23" x14ac:dyDescent="0.2">
      <c r="A24" s="6" t="e">
        <f>#REF!</f>
        <v>#REF!</v>
      </c>
      <c r="B24" s="45">
        <v>1</v>
      </c>
      <c r="C24" s="14" t="e">
        <f t="shared" si="0"/>
        <v>#REF!</v>
      </c>
      <c r="D24" s="16" t="e">
        <f>#REF!</f>
        <v>#REF!</v>
      </c>
      <c r="E24" s="48" t="e">
        <f>#REF!</f>
        <v>#REF!</v>
      </c>
      <c r="F24" s="16"/>
      <c r="G24" s="6"/>
      <c r="H24" s="14"/>
      <c r="Q24" s="6" t="e">
        <f>#REF!</f>
        <v>#REF!</v>
      </c>
      <c r="R24" s="46" t="e">
        <f>#REF!</f>
        <v>#REF!</v>
      </c>
      <c r="V24" s="6" t="e">
        <f>#REF!</f>
        <v>#REF!</v>
      </c>
      <c r="W24" s="32" t="e">
        <f>#REF!</f>
        <v>#REF!</v>
      </c>
    </row>
    <row r="25" spans="1:23" x14ac:dyDescent="0.2">
      <c r="A25" s="6" t="e">
        <f>#REF!</f>
        <v>#REF!</v>
      </c>
      <c r="B25" s="45">
        <v>1</v>
      </c>
      <c r="C25" s="14" t="e">
        <f t="shared" si="0"/>
        <v>#REF!</v>
      </c>
      <c r="D25" s="16" t="e">
        <f>#REF!</f>
        <v>#REF!</v>
      </c>
      <c r="E25" s="48" t="e">
        <f>#REF!</f>
        <v>#REF!</v>
      </c>
      <c r="F25" s="16"/>
      <c r="G25" s="6"/>
      <c r="H25" s="14"/>
      <c r="Q25" s="6" t="e">
        <f>#REF!</f>
        <v>#REF!</v>
      </c>
      <c r="R25" s="46" t="e">
        <f>#REF!</f>
        <v>#REF!</v>
      </c>
      <c r="V25" s="6" t="e">
        <f>#REF!</f>
        <v>#REF!</v>
      </c>
      <c r="W25" s="32" t="e">
        <f>#REF!</f>
        <v>#REF!</v>
      </c>
    </row>
    <row r="26" spans="1:23" x14ac:dyDescent="0.2">
      <c r="A26" s="6" t="e">
        <f>#REF!</f>
        <v>#REF!</v>
      </c>
      <c r="B26" s="45">
        <v>1</v>
      </c>
      <c r="C26" s="14" t="e">
        <f t="shared" si="0"/>
        <v>#REF!</v>
      </c>
      <c r="D26" s="16" t="e">
        <f>#REF!</f>
        <v>#REF!</v>
      </c>
      <c r="E26" s="48" t="e">
        <f>#REF!</f>
        <v>#REF!</v>
      </c>
      <c r="F26" s="16"/>
      <c r="G26" s="6"/>
      <c r="H26" s="14"/>
      <c r="Q26" s="6" t="e">
        <f>#REF!</f>
        <v>#REF!</v>
      </c>
      <c r="R26" s="46" t="e">
        <f>#REF!</f>
        <v>#REF!</v>
      </c>
      <c r="V26" s="6" t="e">
        <f>#REF!</f>
        <v>#REF!</v>
      </c>
      <c r="W26" s="32" t="e">
        <f>#REF!</f>
        <v>#REF!</v>
      </c>
    </row>
    <row r="27" spans="1:23" x14ac:dyDescent="0.2">
      <c r="A27" s="6" t="e">
        <f>#REF!</f>
        <v>#REF!</v>
      </c>
      <c r="B27" s="45">
        <v>1</v>
      </c>
      <c r="C27" s="14" t="e">
        <f t="shared" si="0"/>
        <v>#REF!</v>
      </c>
      <c r="D27" s="16" t="e">
        <f>#REF!</f>
        <v>#REF!</v>
      </c>
      <c r="E27" s="48" t="e">
        <f>#REF!</f>
        <v>#REF!</v>
      </c>
      <c r="F27" s="16"/>
      <c r="G27" s="6"/>
      <c r="H27" s="14"/>
      <c r="Q27" s="6" t="e">
        <f>#REF!</f>
        <v>#REF!</v>
      </c>
      <c r="R27" s="46" t="e">
        <f>#REF!</f>
        <v>#REF!</v>
      </c>
      <c r="V27" s="6" t="e">
        <f>#REF!</f>
        <v>#REF!</v>
      </c>
      <c r="W27" s="32" t="e">
        <f>#REF!</f>
        <v>#REF!</v>
      </c>
    </row>
    <row r="28" spans="1:23" x14ac:dyDescent="0.2">
      <c r="A28" s="6" t="e">
        <f>#REF!</f>
        <v>#REF!</v>
      </c>
      <c r="B28" s="45">
        <v>1</v>
      </c>
      <c r="C28" s="14" t="e">
        <f t="shared" si="0"/>
        <v>#REF!</v>
      </c>
      <c r="D28" s="16" t="e">
        <f>#REF!</f>
        <v>#REF!</v>
      </c>
      <c r="E28" s="48" t="e">
        <f>#REF!</f>
        <v>#REF!</v>
      </c>
      <c r="F28" s="16"/>
      <c r="G28" s="6"/>
      <c r="H28" s="14"/>
      <c r="Q28" s="6" t="e">
        <f>#REF!</f>
        <v>#REF!</v>
      </c>
      <c r="R28" s="46" t="e">
        <f>#REF!</f>
        <v>#REF!</v>
      </c>
      <c r="V28" s="6" t="e">
        <f>#REF!</f>
        <v>#REF!</v>
      </c>
      <c r="W28" s="32" t="e">
        <f>#REF!</f>
        <v>#REF!</v>
      </c>
    </row>
    <row r="29" spans="1:23" x14ac:dyDescent="0.2">
      <c r="A29" s="6" t="e">
        <f>#REF!</f>
        <v>#REF!</v>
      </c>
      <c r="B29" s="45">
        <v>1</v>
      </c>
      <c r="C29" s="14" t="e">
        <f t="shared" si="0"/>
        <v>#REF!</v>
      </c>
      <c r="D29" s="16" t="e">
        <f>#REF!</f>
        <v>#REF!</v>
      </c>
      <c r="E29" s="48" t="e">
        <f>#REF!</f>
        <v>#REF!</v>
      </c>
      <c r="F29" s="16"/>
      <c r="G29" s="6"/>
      <c r="H29" s="14"/>
      <c r="Q29" s="6" t="e">
        <f>#REF!</f>
        <v>#REF!</v>
      </c>
      <c r="R29" s="46" t="e">
        <f>#REF!</f>
        <v>#REF!</v>
      </c>
      <c r="V29" s="6" t="e">
        <f>#REF!</f>
        <v>#REF!</v>
      </c>
      <c r="W29" s="32" t="e">
        <f>#REF!</f>
        <v>#REF!</v>
      </c>
    </row>
    <row r="30" spans="1:23" x14ac:dyDescent="0.2">
      <c r="A30" s="6" t="e">
        <f>#REF!</f>
        <v>#REF!</v>
      </c>
      <c r="B30" s="45">
        <v>1</v>
      </c>
      <c r="C30" s="14" t="e">
        <f t="shared" si="0"/>
        <v>#REF!</v>
      </c>
      <c r="D30" s="16" t="e">
        <f>#REF!</f>
        <v>#REF!</v>
      </c>
      <c r="E30" s="48" t="e">
        <f>#REF!</f>
        <v>#REF!</v>
      </c>
      <c r="F30" s="16"/>
      <c r="G30" s="6"/>
      <c r="H30" s="14"/>
      <c r="Q30" s="6" t="e">
        <f>#REF!</f>
        <v>#REF!</v>
      </c>
      <c r="R30" s="46" t="e">
        <f>#REF!</f>
        <v>#REF!</v>
      </c>
      <c r="V30" s="6" t="e">
        <f>#REF!</f>
        <v>#REF!</v>
      </c>
      <c r="W30" s="32" t="e">
        <f>#REF!</f>
        <v>#REF!</v>
      </c>
    </row>
    <row r="31" spans="1:23" x14ac:dyDescent="0.2">
      <c r="A31" s="6" t="e">
        <f>#REF!</f>
        <v>#REF!</v>
      </c>
      <c r="B31" s="45">
        <v>1</v>
      </c>
      <c r="C31" s="14" t="e">
        <f t="shared" si="0"/>
        <v>#REF!</v>
      </c>
      <c r="D31" s="16" t="e">
        <f>#REF!</f>
        <v>#REF!</v>
      </c>
      <c r="E31" s="48" t="e">
        <f>#REF!</f>
        <v>#REF!</v>
      </c>
      <c r="F31" s="16"/>
      <c r="G31" s="6"/>
      <c r="H31" s="14"/>
      <c r="Q31" s="6" t="e">
        <f>#REF!</f>
        <v>#REF!</v>
      </c>
      <c r="R31" s="46" t="e">
        <f>#REF!</f>
        <v>#REF!</v>
      </c>
      <c r="V31" s="6" t="e">
        <f>#REF!</f>
        <v>#REF!</v>
      </c>
      <c r="W31" s="32" t="e">
        <f>#REF!</f>
        <v>#REF!</v>
      </c>
    </row>
    <row r="32" spans="1:23" ht="18.75" customHeight="1" x14ac:dyDescent="0.2">
      <c r="A32" s="6" t="e">
        <f>#REF!</f>
        <v>#REF!</v>
      </c>
      <c r="B32" s="45">
        <v>1</v>
      </c>
      <c r="C32" s="14" t="e">
        <f t="shared" si="0"/>
        <v>#REF!</v>
      </c>
      <c r="D32" s="16" t="e">
        <f>#REF!</f>
        <v>#REF!</v>
      </c>
      <c r="E32" s="48" t="e">
        <f>#REF!</f>
        <v>#REF!</v>
      </c>
      <c r="F32" s="16"/>
      <c r="G32" s="6"/>
      <c r="H32" s="14"/>
      <c r="Q32" s="6" t="e">
        <f>#REF!</f>
        <v>#REF!</v>
      </c>
      <c r="R32" s="46" t="e">
        <f>#REF!</f>
        <v>#REF!</v>
      </c>
      <c r="V32" s="6" t="e">
        <f>#REF!</f>
        <v>#REF!</v>
      </c>
      <c r="W32" s="32" t="e">
        <f>#REF!</f>
        <v>#REF!</v>
      </c>
    </row>
    <row r="33" spans="1:23" x14ac:dyDescent="0.2">
      <c r="A33" s="6" t="e">
        <f>#REF!</f>
        <v>#REF!</v>
      </c>
      <c r="B33" s="45">
        <v>1</v>
      </c>
      <c r="C33" s="14" t="e">
        <f t="shared" si="0"/>
        <v>#REF!</v>
      </c>
      <c r="D33" s="16" t="e">
        <f>#REF!</f>
        <v>#REF!</v>
      </c>
      <c r="E33" s="48" t="e">
        <f>#REF!</f>
        <v>#REF!</v>
      </c>
      <c r="F33" s="16"/>
      <c r="G33" s="6"/>
      <c r="H33" s="14"/>
      <c r="Q33" s="6" t="e">
        <f>#REF!</f>
        <v>#REF!</v>
      </c>
      <c r="R33" s="46" t="e">
        <f>#REF!</f>
        <v>#REF!</v>
      </c>
      <c r="V33" s="6" t="e">
        <f>#REF!</f>
        <v>#REF!</v>
      </c>
      <c r="W33" s="32" t="e">
        <f>#REF!</f>
        <v>#REF!</v>
      </c>
    </row>
    <row r="34" spans="1:23" x14ac:dyDescent="0.2">
      <c r="A34" s="6" t="e">
        <f>#REF!</f>
        <v>#REF!</v>
      </c>
      <c r="B34" s="45">
        <v>1</v>
      </c>
      <c r="C34" s="14" t="e">
        <f t="shared" si="0"/>
        <v>#REF!</v>
      </c>
      <c r="D34" s="16" t="e">
        <f>#REF!</f>
        <v>#REF!</v>
      </c>
      <c r="E34" s="48" t="e">
        <f>#REF!</f>
        <v>#REF!</v>
      </c>
      <c r="F34" s="16"/>
      <c r="G34" s="6"/>
      <c r="H34" s="14"/>
      <c r="Q34" s="6" t="e">
        <f>#REF!</f>
        <v>#REF!</v>
      </c>
      <c r="R34" s="46" t="e">
        <f>#REF!</f>
        <v>#REF!</v>
      </c>
      <c r="V34" s="6" t="e">
        <f>#REF!</f>
        <v>#REF!</v>
      </c>
      <c r="W34" s="32" t="e">
        <f>#REF!</f>
        <v>#REF!</v>
      </c>
    </row>
    <row r="35" spans="1:23" x14ac:dyDescent="0.2">
      <c r="A35" s="6" t="e">
        <f>#REF!</f>
        <v>#REF!</v>
      </c>
      <c r="B35" s="45">
        <v>1</v>
      </c>
      <c r="C35" s="14" t="e">
        <f t="shared" si="0"/>
        <v>#REF!</v>
      </c>
      <c r="D35" s="16" t="e">
        <f>#REF!</f>
        <v>#REF!</v>
      </c>
      <c r="E35" s="48" t="e">
        <f>#REF!</f>
        <v>#REF!</v>
      </c>
      <c r="F35" s="16"/>
      <c r="G35" s="6"/>
      <c r="H35" s="14"/>
      <c r="Q35" s="6" t="e">
        <f>#REF!</f>
        <v>#REF!</v>
      </c>
      <c r="R35" s="46" t="e">
        <f>#REF!</f>
        <v>#REF!</v>
      </c>
      <c r="V35" s="6" t="e">
        <f>#REF!</f>
        <v>#REF!</v>
      </c>
      <c r="W35" s="32" t="e">
        <f>#REF!</f>
        <v>#REF!</v>
      </c>
    </row>
    <row r="36" spans="1:23" x14ac:dyDescent="0.2">
      <c r="A36" s="6" t="e">
        <f>#REF!</f>
        <v>#REF!</v>
      </c>
      <c r="B36" s="45">
        <v>1</v>
      </c>
      <c r="C36" s="14" t="e">
        <f t="shared" si="0"/>
        <v>#REF!</v>
      </c>
      <c r="D36" s="16" t="e">
        <f>#REF!</f>
        <v>#REF!</v>
      </c>
      <c r="E36" s="48" t="e">
        <f>#REF!</f>
        <v>#REF!</v>
      </c>
      <c r="F36" s="16"/>
      <c r="G36" s="22"/>
      <c r="H36" s="26"/>
      <c r="Q36" s="6" t="e">
        <f>#REF!</f>
        <v>#REF!</v>
      </c>
      <c r="R36" s="46" t="e">
        <f>#REF!</f>
        <v>#REF!</v>
      </c>
      <c r="V36" s="6" t="e">
        <f>#REF!</f>
        <v>#REF!</v>
      </c>
      <c r="W36" s="32" t="e">
        <f>#REF!</f>
        <v>#REF!</v>
      </c>
    </row>
    <row r="37" spans="1:23" x14ac:dyDescent="0.2">
      <c r="A37" s="6" t="e">
        <f>#REF!</f>
        <v>#REF!</v>
      </c>
      <c r="B37" s="45">
        <v>1</v>
      </c>
      <c r="C37" s="14" t="e">
        <f t="shared" ref="C37:C68" si="1">B37-D37</f>
        <v>#REF!</v>
      </c>
      <c r="D37" s="16" t="e">
        <f>#REF!</f>
        <v>#REF!</v>
      </c>
      <c r="E37" s="48" t="e">
        <f>#REF!</f>
        <v>#REF!</v>
      </c>
      <c r="F37" s="16"/>
      <c r="G37" s="6"/>
      <c r="H37" s="14"/>
      <c r="Q37" s="6" t="e">
        <f>#REF!</f>
        <v>#REF!</v>
      </c>
      <c r="R37" s="46" t="e">
        <f>#REF!</f>
        <v>#REF!</v>
      </c>
      <c r="V37" s="6" t="e">
        <f>#REF!</f>
        <v>#REF!</v>
      </c>
      <c r="W37" s="32" t="e">
        <f>#REF!</f>
        <v>#REF!</v>
      </c>
    </row>
    <row r="38" spans="1:23" x14ac:dyDescent="0.2">
      <c r="A38" s="6" t="e">
        <f>#REF!</f>
        <v>#REF!</v>
      </c>
      <c r="B38" s="45">
        <v>1</v>
      </c>
      <c r="C38" s="14" t="e">
        <f t="shared" si="1"/>
        <v>#REF!</v>
      </c>
      <c r="D38" s="16" t="e">
        <f>#REF!</f>
        <v>#REF!</v>
      </c>
      <c r="E38" s="48" t="e">
        <f>#REF!</f>
        <v>#REF!</v>
      </c>
      <c r="F38" s="16"/>
      <c r="G38" s="6"/>
      <c r="H38" s="14"/>
      <c r="Q38" s="6" t="e">
        <f>#REF!</f>
        <v>#REF!</v>
      </c>
      <c r="R38" s="46" t="e">
        <f>#REF!</f>
        <v>#REF!</v>
      </c>
      <c r="V38" s="6" t="e">
        <f>#REF!</f>
        <v>#REF!</v>
      </c>
      <c r="W38" s="32" t="e">
        <f>#REF!</f>
        <v>#REF!</v>
      </c>
    </row>
    <row r="39" spans="1:23" x14ac:dyDescent="0.2">
      <c r="A39" s="6" t="e">
        <f>#REF!</f>
        <v>#REF!</v>
      </c>
      <c r="B39" s="45">
        <v>1</v>
      </c>
      <c r="C39" s="14" t="e">
        <f t="shared" si="1"/>
        <v>#REF!</v>
      </c>
      <c r="D39" s="16" t="e">
        <f>#REF!</f>
        <v>#REF!</v>
      </c>
      <c r="E39" s="48" t="e">
        <f>#REF!</f>
        <v>#REF!</v>
      </c>
      <c r="F39" s="16"/>
      <c r="G39" s="6"/>
      <c r="H39" s="14"/>
      <c r="Q39" s="6" t="e">
        <f>#REF!</f>
        <v>#REF!</v>
      </c>
      <c r="R39" s="46" t="e">
        <f>#REF!</f>
        <v>#REF!</v>
      </c>
      <c r="V39" s="6" t="e">
        <f>#REF!</f>
        <v>#REF!</v>
      </c>
      <c r="W39" s="32" t="e">
        <f>#REF!</f>
        <v>#REF!</v>
      </c>
    </row>
    <row r="40" spans="1:23" x14ac:dyDescent="0.2">
      <c r="A40" s="6" t="e">
        <f>#REF!</f>
        <v>#REF!</v>
      </c>
      <c r="B40" s="45">
        <v>1</v>
      </c>
      <c r="C40" s="14" t="e">
        <f t="shared" si="1"/>
        <v>#REF!</v>
      </c>
      <c r="D40" s="16" t="e">
        <f>#REF!</f>
        <v>#REF!</v>
      </c>
      <c r="E40" s="48" t="e">
        <f>#REF!</f>
        <v>#REF!</v>
      </c>
      <c r="F40" s="16"/>
      <c r="G40" s="6"/>
      <c r="H40" s="14"/>
      <c r="Q40" s="6" t="e">
        <f>#REF!</f>
        <v>#REF!</v>
      </c>
      <c r="R40" s="46" t="e">
        <f>#REF!</f>
        <v>#REF!</v>
      </c>
      <c r="V40" s="6" t="e">
        <f>#REF!</f>
        <v>#REF!</v>
      </c>
      <c r="W40" s="32" t="e">
        <f>#REF!</f>
        <v>#REF!</v>
      </c>
    </row>
    <row r="41" spans="1:23" x14ac:dyDescent="0.2">
      <c r="A41" s="6" t="e">
        <f>#REF!</f>
        <v>#REF!</v>
      </c>
      <c r="B41" s="45">
        <v>1</v>
      </c>
      <c r="C41" s="14" t="e">
        <f t="shared" si="1"/>
        <v>#REF!</v>
      </c>
      <c r="D41" s="16" t="e">
        <f>#REF!</f>
        <v>#REF!</v>
      </c>
      <c r="E41" s="48" t="e">
        <f>#REF!</f>
        <v>#REF!</v>
      </c>
      <c r="F41" s="16"/>
      <c r="G41" s="6"/>
      <c r="H41" s="14"/>
      <c r="Q41" s="6" t="e">
        <f>#REF!</f>
        <v>#REF!</v>
      </c>
      <c r="R41" s="46" t="e">
        <f>#REF!</f>
        <v>#REF!</v>
      </c>
      <c r="V41" s="6" t="e">
        <f>#REF!</f>
        <v>#REF!</v>
      </c>
      <c r="W41" s="32" t="e">
        <f>#REF!</f>
        <v>#REF!</v>
      </c>
    </row>
    <row r="42" spans="1:23" x14ac:dyDescent="0.2">
      <c r="A42" s="6" t="e">
        <f>#REF!</f>
        <v>#REF!</v>
      </c>
      <c r="B42" s="45">
        <v>1</v>
      </c>
      <c r="C42" s="14" t="e">
        <f t="shared" si="1"/>
        <v>#REF!</v>
      </c>
      <c r="D42" s="16" t="e">
        <f>#REF!</f>
        <v>#REF!</v>
      </c>
      <c r="E42" s="48" t="e">
        <f>#REF!</f>
        <v>#REF!</v>
      </c>
      <c r="F42" s="16"/>
      <c r="G42" s="6"/>
      <c r="H42" s="14"/>
      <c r="Q42" s="6" t="e">
        <f>#REF!</f>
        <v>#REF!</v>
      </c>
      <c r="R42" s="46" t="e">
        <f>#REF!</f>
        <v>#REF!</v>
      </c>
      <c r="V42" s="6" t="e">
        <f>#REF!</f>
        <v>#REF!</v>
      </c>
      <c r="W42" s="32" t="e">
        <f>#REF!</f>
        <v>#REF!</v>
      </c>
    </row>
    <row r="43" spans="1:23" x14ac:dyDescent="0.2">
      <c r="A43" s="6" t="e">
        <f>#REF!</f>
        <v>#REF!</v>
      </c>
      <c r="B43" s="45">
        <v>1</v>
      </c>
      <c r="C43" s="14" t="e">
        <f t="shared" si="1"/>
        <v>#REF!</v>
      </c>
      <c r="D43" s="16" t="e">
        <f>#REF!</f>
        <v>#REF!</v>
      </c>
      <c r="E43" s="48" t="e">
        <f>#REF!</f>
        <v>#REF!</v>
      </c>
      <c r="F43" s="16"/>
      <c r="G43" s="6"/>
      <c r="H43" s="14"/>
      <c r="Q43" s="6" t="e">
        <f>#REF!</f>
        <v>#REF!</v>
      </c>
      <c r="R43" s="46" t="e">
        <f>#REF!</f>
        <v>#REF!</v>
      </c>
      <c r="V43" s="6" t="e">
        <f>#REF!</f>
        <v>#REF!</v>
      </c>
      <c r="W43" s="32" t="e">
        <f>#REF!</f>
        <v>#REF!</v>
      </c>
    </row>
    <row r="44" spans="1:23" x14ac:dyDescent="0.2">
      <c r="A44" s="6" t="e">
        <f>#REF!</f>
        <v>#REF!</v>
      </c>
      <c r="B44" s="45">
        <v>1</v>
      </c>
      <c r="C44" s="14" t="e">
        <f t="shared" si="1"/>
        <v>#REF!</v>
      </c>
      <c r="D44" s="16" t="e">
        <f>#REF!</f>
        <v>#REF!</v>
      </c>
      <c r="E44" s="48" t="e">
        <f>#REF!</f>
        <v>#REF!</v>
      </c>
      <c r="F44" s="16"/>
      <c r="G44" s="6"/>
      <c r="H44" s="14"/>
      <c r="Q44" s="6" t="e">
        <f>#REF!</f>
        <v>#REF!</v>
      </c>
      <c r="R44" s="46" t="e">
        <f>#REF!</f>
        <v>#REF!</v>
      </c>
      <c r="V44" s="6" t="e">
        <f>#REF!</f>
        <v>#REF!</v>
      </c>
      <c r="W44" s="32" t="e">
        <f>#REF!</f>
        <v>#REF!</v>
      </c>
    </row>
    <row r="45" spans="1:23" x14ac:dyDescent="0.2">
      <c r="A45" s="6" t="e">
        <f>#REF!</f>
        <v>#REF!</v>
      </c>
      <c r="B45" s="45">
        <v>1</v>
      </c>
      <c r="C45" s="14" t="e">
        <f t="shared" si="1"/>
        <v>#REF!</v>
      </c>
      <c r="D45" s="16" t="e">
        <f>#REF!</f>
        <v>#REF!</v>
      </c>
      <c r="E45" s="48" t="e">
        <f>#REF!</f>
        <v>#REF!</v>
      </c>
      <c r="F45" s="16"/>
      <c r="G45" s="6"/>
      <c r="H45" s="14"/>
      <c r="Q45" s="6" t="e">
        <f>#REF!</f>
        <v>#REF!</v>
      </c>
      <c r="R45" s="46" t="e">
        <f>#REF!</f>
        <v>#REF!</v>
      </c>
      <c r="V45" s="6" t="e">
        <f>#REF!</f>
        <v>#REF!</v>
      </c>
      <c r="W45" s="32" t="e">
        <f>#REF!</f>
        <v>#REF!</v>
      </c>
    </row>
    <row r="46" spans="1:23" x14ac:dyDescent="0.2">
      <c r="A46" s="6" t="e">
        <f>#REF!</f>
        <v>#REF!</v>
      </c>
      <c r="B46" s="45">
        <v>1</v>
      </c>
      <c r="C46" s="14" t="e">
        <f t="shared" si="1"/>
        <v>#REF!</v>
      </c>
      <c r="D46" s="16" t="e">
        <f>#REF!</f>
        <v>#REF!</v>
      </c>
      <c r="E46" s="48" t="e">
        <f>#REF!</f>
        <v>#REF!</v>
      </c>
      <c r="F46" s="16"/>
      <c r="G46" s="6"/>
      <c r="H46" s="14"/>
      <c r="Q46" s="6" t="e">
        <f>#REF!</f>
        <v>#REF!</v>
      </c>
      <c r="R46" s="46" t="e">
        <f>#REF!</f>
        <v>#REF!</v>
      </c>
      <c r="V46" s="6" t="e">
        <f>#REF!</f>
        <v>#REF!</v>
      </c>
      <c r="W46" s="32" t="e">
        <f>#REF!</f>
        <v>#REF!</v>
      </c>
    </row>
    <row r="47" spans="1:23" x14ac:dyDescent="0.2">
      <c r="A47" s="6" t="e">
        <f>#REF!</f>
        <v>#REF!</v>
      </c>
      <c r="B47" s="45">
        <v>1</v>
      </c>
      <c r="C47" s="14" t="e">
        <f t="shared" si="1"/>
        <v>#REF!</v>
      </c>
      <c r="D47" s="16" t="e">
        <f>#REF!</f>
        <v>#REF!</v>
      </c>
      <c r="E47" s="48" t="e">
        <f>#REF!</f>
        <v>#REF!</v>
      </c>
      <c r="F47" s="16"/>
      <c r="G47" s="6"/>
      <c r="H47" s="14"/>
      <c r="Q47" s="6" t="e">
        <f>#REF!</f>
        <v>#REF!</v>
      </c>
      <c r="R47" s="46" t="e">
        <f>#REF!</f>
        <v>#REF!</v>
      </c>
      <c r="V47" s="6" t="e">
        <f>#REF!</f>
        <v>#REF!</v>
      </c>
      <c r="W47" s="32" t="e">
        <f>#REF!</f>
        <v>#REF!</v>
      </c>
    </row>
    <row r="48" spans="1:23" x14ac:dyDescent="0.2">
      <c r="A48" s="6" t="e">
        <f>#REF!</f>
        <v>#REF!</v>
      </c>
      <c r="B48" s="45">
        <v>1</v>
      </c>
      <c r="C48" s="14" t="e">
        <f t="shared" si="1"/>
        <v>#REF!</v>
      </c>
      <c r="D48" s="16" t="e">
        <f>#REF!</f>
        <v>#REF!</v>
      </c>
      <c r="E48" s="48" t="e">
        <f>#REF!</f>
        <v>#REF!</v>
      </c>
      <c r="F48" s="16"/>
      <c r="G48" s="6"/>
      <c r="H48" s="14"/>
      <c r="Q48" s="6" t="e">
        <f>#REF!</f>
        <v>#REF!</v>
      </c>
      <c r="R48" s="46" t="e">
        <f>#REF!</f>
        <v>#REF!</v>
      </c>
      <c r="V48" s="6" t="e">
        <f>#REF!</f>
        <v>#REF!</v>
      </c>
      <c r="W48" s="32" t="e">
        <f>#REF!</f>
        <v>#REF!</v>
      </c>
    </row>
    <row r="49" spans="1:23" x14ac:dyDescent="0.2">
      <c r="A49" s="6" t="e">
        <f>#REF!</f>
        <v>#REF!</v>
      </c>
      <c r="B49" s="45">
        <v>1</v>
      </c>
      <c r="C49" s="14" t="e">
        <f t="shared" si="1"/>
        <v>#REF!</v>
      </c>
      <c r="D49" s="16" t="e">
        <f>#REF!</f>
        <v>#REF!</v>
      </c>
      <c r="E49" s="48" t="e">
        <f>#REF!</f>
        <v>#REF!</v>
      </c>
      <c r="F49" s="16"/>
      <c r="G49" s="6"/>
      <c r="H49" s="14"/>
      <c r="Q49" s="6" t="e">
        <f>#REF!</f>
        <v>#REF!</v>
      </c>
      <c r="R49" s="46" t="e">
        <f>#REF!</f>
        <v>#REF!</v>
      </c>
      <c r="V49" s="6" t="e">
        <f>#REF!</f>
        <v>#REF!</v>
      </c>
      <c r="W49" s="32" t="e">
        <f>#REF!</f>
        <v>#REF!</v>
      </c>
    </row>
    <row r="50" spans="1:23" x14ac:dyDescent="0.2">
      <c r="A50" s="6" t="e">
        <f>#REF!</f>
        <v>#REF!</v>
      </c>
      <c r="B50" s="45">
        <v>1</v>
      </c>
      <c r="C50" s="14" t="e">
        <f t="shared" si="1"/>
        <v>#REF!</v>
      </c>
      <c r="D50" s="16" t="e">
        <f>#REF!</f>
        <v>#REF!</v>
      </c>
      <c r="E50" s="48" t="e">
        <f>#REF!</f>
        <v>#REF!</v>
      </c>
      <c r="F50" s="16"/>
      <c r="G50" s="6"/>
      <c r="H50" s="14"/>
      <c r="Q50" s="6" t="e">
        <f>#REF!</f>
        <v>#REF!</v>
      </c>
      <c r="R50" s="46" t="e">
        <f>#REF!</f>
        <v>#REF!</v>
      </c>
      <c r="V50" s="6" t="e">
        <f>#REF!</f>
        <v>#REF!</v>
      </c>
      <c r="W50" s="32" t="e">
        <f>#REF!</f>
        <v>#REF!</v>
      </c>
    </row>
    <row r="51" spans="1:23" x14ac:dyDescent="0.2">
      <c r="A51" s="6" t="e">
        <f>#REF!</f>
        <v>#REF!</v>
      </c>
      <c r="B51" s="45">
        <v>1</v>
      </c>
      <c r="C51" s="14" t="e">
        <f t="shared" si="1"/>
        <v>#REF!</v>
      </c>
      <c r="D51" s="16" t="e">
        <f>#REF!</f>
        <v>#REF!</v>
      </c>
      <c r="E51" s="48" t="e">
        <f>#REF!</f>
        <v>#REF!</v>
      </c>
      <c r="F51" s="16"/>
      <c r="G51" s="6"/>
      <c r="H51" s="14"/>
      <c r="Q51" s="6" t="e">
        <f>#REF!</f>
        <v>#REF!</v>
      </c>
      <c r="R51" s="46" t="e">
        <f>#REF!</f>
        <v>#REF!</v>
      </c>
      <c r="V51" s="6" t="e">
        <f>#REF!</f>
        <v>#REF!</v>
      </c>
      <c r="W51" s="32" t="e">
        <f>#REF!</f>
        <v>#REF!</v>
      </c>
    </row>
    <row r="52" spans="1:23" x14ac:dyDescent="0.2">
      <c r="A52" s="6" t="e">
        <f>#REF!</f>
        <v>#REF!</v>
      </c>
      <c r="B52" s="45">
        <v>1</v>
      </c>
      <c r="C52" s="14" t="e">
        <f t="shared" si="1"/>
        <v>#REF!</v>
      </c>
      <c r="D52" s="16" t="e">
        <f>#REF!</f>
        <v>#REF!</v>
      </c>
      <c r="E52" s="48" t="e">
        <f>#REF!</f>
        <v>#REF!</v>
      </c>
      <c r="F52" s="16"/>
      <c r="G52" s="6"/>
      <c r="H52" s="14"/>
      <c r="Q52" s="6" t="e">
        <f>#REF!</f>
        <v>#REF!</v>
      </c>
      <c r="R52" s="46" t="e">
        <f>#REF!</f>
        <v>#REF!</v>
      </c>
      <c r="V52" s="6" t="e">
        <f>#REF!</f>
        <v>#REF!</v>
      </c>
      <c r="W52" s="32" t="e">
        <f>#REF!</f>
        <v>#REF!</v>
      </c>
    </row>
    <row r="53" spans="1:23" x14ac:dyDescent="0.2">
      <c r="A53" s="6" t="e">
        <f>#REF!</f>
        <v>#REF!</v>
      </c>
      <c r="B53" s="45">
        <v>1</v>
      </c>
      <c r="C53" s="14" t="e">
        <f t="shared" si="1"/>
        <v>#REF!</v>
      </c>
      <c r="D53" s="16" t="e">
        <f>#REF!</f>
        <v>#REF!</v>
      </c>
      <c r="E53" s="48" t="e">
        <f>#REF!</f>
        <v>#REF!</v>
      </c>
      <c r="F53" s="16"/>
      <c r="G53" s="6"/>
      <c r="H53" s="14"/>
      <c r="Q53" s="6" t="e">
        <f>#REF!</f>
        <v>#REF!</v>
      </c>
      <c r="R53" s="46" t="e">
        <f>#REF!</f>
        <v>#REF!</v>
      </c>
      <c r="V53" s="6" t="e">
        <f>#REF!</f>
        <v>#REF!</v>
      </c>
      <c r="W53" s="32" t="e">
        <f>#REF!</f>
        <v>#REF!</v>
      </c>
    </row>
    <row r="54" spans="1:23" x14ac:dyDescent="0.2">
      <c r="A54" s="6" t="e">
        <f>#REF!</f>
        <v>#REF!</v>
      </c>
      <c r="B54" s="45">
        <v>1</v>
      </c>
      <c r="C54" s="14" t="e">
        <f t="shared" si="1"/>
        <v>#REF!</v>
      </c>
      <c r="D54" s="16" t="e">
        <f>#REF!</f>
        <v>#REF!</v>
      </c>
      <c r="E54" s="48" t="e">
        <f>#REF!</f>
        <v>#REF!</v>
      </c>
      <c r="F54" s="16"/>
      <c r="G54" s="6"/>
      <c r="H54" s="14"/>
      <c r="Q54" s="6" t="e">
        <f>#REF!</f>
        <v>#REF!</v>
      </c>
      <c r="R54" s="46" t="e">
        <f>#REF!</f>
        <v>#REF!</v>
      </c>
      <c r="V54" s="6" t="e">
        <f>#REF!</f>
        <v>#REF!</v>
      </c>
      <c r="W54" s="32" t="e">
        <f>#REF!</f>
        <v>#REF!</v>
      </c>
    </row>
    <row r="55" spans="1:23" x14ac:dyDescent="0.2">
      <c r="A55" s="6" t="e">
        <f>#REF!</f>
        <v>#REF!</v>
      </c>
      <c r="B55" s="45">
        <v>1</v>
      </c>
      <c r="C55" s="14" t="e">
        <f t="shared" si="1"/>
        <v>#REF!</v>
      </c>
      <c r="D55" s="16" t="e">
        <f>#REF!</f>
        <v>#REF!</v>
      </c>
      <c r="E55" s="48" t="e">
        <f>#REF!</f>
        <v>#REF!</v>
      </c>
      <c r="F55" s="16"/>
      <c r="G55" s="6"/>
      <c r="H55" s="14"/>
      <c r="Q55" s="6" t="e">
        <f>#REF!</f>
        <v>#REF!</v>
      </c>
      <c r="R55" s="46" t="e">
        <f>#REF!</f>
        <v>#REF!</v>
      </c>
      <c r="V55" s="6" t="e">
        <f>#REF!</f>
        <v>#REF!</v>
      </c>
      <c r="W55" s="32" t="e">
        <f>#REF!</f>
        <v>#REF!</v>
      </c>
    </row>
    <row r="56" spans="1:23" x14ac:dyDescent="0.2">
      <c r="A56" s="6" t="e">
        <f>#REF!</f>
        <v>#REF!</v>
      </c>
      <c r="B56" s="45">
        <v>1</v>
      </c>
      <c r="C56" s="14" t="e">
        <f t="shared" si="1"/>
        <v>#REF!</v>
      </c>
      <c r="D56" s="16" t="e">
        <f>#REF!</f>
        <v>#REF!</v>
      </c>
      <c r="E56" s="48" t="e">
        <f>#REF!</f>
        <v>#REF!</v>
      </c>
      <c r="F56" s="16"/>
      <c r="G56" s="6"/>
      <c r="H56" s="14"/>
      <c r="Q56" s="6" t="e">
        <f>#REF!</f>
        <v>#REF!</v>
      </c>
      <c r="R56" s="46" t="e">
        <f>#REF!</f>
        <v>#REF!</v>
      </c>
      <c r="V56" s="6" t="e">
        <f>#REF!</f>
        <v>#REF!</v>
      </c>
      <c r="W56" s="32" t="e">
        <f>#REF!</f>
        <v>#REF!</v>
      </c>
    </row>
    <row r="57" spans="1:23" x14ac:dyDescent="0.2">
      <c r="A57" s="6" t="e">
        <f>#REF!</f>
        <v>#REF!</v>
      </c>
      <c r="B57" s="45">
        <v>1</v>
      </c>
      <c r="C57" s="14" t="e">
        <f t="shared" si="1"/>
        <v>#REF!</v>
      </c>
      <c r="D57" s="16" t="e">
        <f>#REF!</f>
        <v>#REF!</v>
      </c>
      <c r="E57" s="48" t="e">
        <f>#REF!</f>
        <v>#REF!</v>
      </c>
      <c r="F57" s="16"/>
      <c r="G57" s="6"/>
      <c r="H57" s="14"/>
      <c r="Q57" s="6" t="e">
        <f>#REF!</f>
        <v>#REF!</v>
      </c>
      <c r="R57" s="46" t="e">
        <f>#REF!</f>
        <v>#REF!</v>
      </c>
      <c r="V57" s="6" t="e">
        <f>#REF!</f>
        <v>#REF!</v>
      </c>
      <c r="W57" s="32" t="e">
        <f>#REF!</f>
        <v>#REF!</v>
      </c>
    </row>
    <row r="58" spans="1:23" x14ac:dyDescent="0.2">
      <c r="A58" s="6" t="e">
        <f>#REF!</f>
        <v>#REF!</v>
      </c>
      <c r="B58" s="45">
        <v>1</v>
      </c>
      <c r="C58" s="14" t="e">
        <f t="shared" si="1"/>
        <v>#REF!</v>
      </c>
      <c r="D58" s="16" t="e">
        <f>#REF!</f>
        <v>#REF!</v>
      </c>
      <c r="E58" s="48" t="e">
        <f>#REF!</f>
        <v>#REF!</v>
      </c>
      <c r="F58" s="16"/>
      <c r="G58" s="6"/>
      <c r="H58" s="14"/>
      <c r="Q58" s="6" t="e">
        <f>#REF!</f>
        <v>#REF!</v>
      </c>
      <c r="R58" s="46" t="e">
        <f>#REF!</f>
        <v>#REF!</v>
      </c>
      <c r="V58" s="6" t="e">
        <f>#REF!</f>
        <v>#REF!</v>
      </c>
      <c r="W58" s="32" t="e">
        <f>#REF!</f>
        <v>#REF!</v>
      </c>
    </row>
    <row r="59" spans="1:23" x14ac:dyDescent="0.2">
      <c r="A59" s="6" t="e">
        <f>#REF!</f>
        <v>#REF!</v>
      </c>
      <c r="B59" s="45">
        <v>1</v>
      </c>
      <c r="C59" s="14" t="e">
        <f t="shared" si="1"/>
        <v>#REF!</v>
      </c>
      <c r="D59" s="16" t="e">
        <f>#REF!</f>
        <v>#REF!</v>
      </c>
      <c r="E59" s="48" t="e">
        <f>#REF!</f>
        <v>#REF!</v>
      </c>
      <c r="F59" s="16"/>
      <c r="G59" s="6"/>
      <c r="H59" s="14"/>
      <c r="Q59" s="6" t="e">
        <f>#REF!</f>
        <v>#REF!</v>
      </c>
      <c r="R59" s="46" t="e">
        <f>#REF!</f>
        <v>#REF!</v>
      </c>
      <c r="V59" s="6" t="e">
        <f>#REF!</f>
        <v>#REF!</v>
      </c>
      <c r="W59" s="32" t="e">
        <f>#REF!</f>
        <v>#REF!</v>
      </c>
    </row>
    <row r="60" spans="1:23" x14ac:dyDescent="0.2">
      <c r="A60" s="6" t="e">
        <f>#REF!</f>
        <v>#REF!</v>
      </c>
      <c r="B60" s="45">
        <v>1</v>
      </c>
      <c r="C60" s="14" t="e">
        <f t="shared" si="1"/>
        <v>#REF!</v>
      </c>
      <c r="D60" s="16" t="e">
        <f>#REF!</f>
        <v>#REF!</v>
      </c>
      <c r="E60" s="48" t="e">
        <f>#REF!</f>
        <v>#REF!</v>
      </c>
      <c r="F60" s="16"/>
      <c r="G60" s="6"/>
      <c r="H60" s="14"/>
      <c r="Q60" s="6" t="e">
        <f>#REF!</f>
        <v>#REF!</v>
      </c>
      <c r="R60" s="46" t="e">
        <f>#REF!</f>
        <v>#REF!</v>
      </c>
      <c r="V60" s="6" t="e">
        <f>#REF!</f>
        <v>#REF!</v>
      </c>
      <c r="W60" s="32" t="e">
        <f>#REF!</f>
        <v>#REF!</v>
      </c>
    </row>
    <row r="61" spans="1:23" x14ac:dyDescent="0.2">
      <c r="A61" s="6" t="e">
        <f>#REF!</f>
        <v>#REF!</v>
      </c>
      <c r="B61" s="45">
        <v>1</v>
      </c>
      <c r="C61" s="14" t="e">
        <f t="shared" si="1"/>
        <v>#REF!</v>
      </c>
      <c r="D61" s="16" t="e">
        <f>#REF!</f>
        <v>#REF!</v>
      </c>
      <c r="E61" s="48" t="e">
        <f>#REF!</f>
        <v>#REF!</v>
      </c>
      <c r="F61" s="16"/>
      <c r="G61" s="6"/>
      <c r="H61" s="14"/>
      <c r="Q61" s="6" t="e">
        <f>#REF!</f>
        <v>#REF!</v>
      </c>
      <c r="R61" s="46" t="e">
        <f>#REF!</f>
        <v>#REF!</v>
      </c>
      <c r="V61" s="6" t="e">
        <f>#REF!</f>
        <v>#REF!</v>
      </c>
      <c r="W61" s="32" t="e">
        <f>#REF!</f>
        <v>#REF!</v>
      </c>
    </row>
    <row r="62" spans="1:23" x14ac:dyDescent="0.2">
      <c r="A62" s="6" t="e">
        <f>#REF!</f>
        <v>#REF!</v>
      </c>
      <c r="B62" s="45">
        <v>1</v>
      </c>
      <c r="C62" s="14" t="e">
        <f t="shared" si="1"/>
        <v>#REF!</v>
      </c>
      <c r="D62" s="16" t="e">
        <f>#REF!</f>
        <v>#REF!</v>
      </c>
      <c r="E62" s="48" t="e">
        <f>#REF!</f>
        <v>#REF!</v>
      </c>
      <c r="F62" s="16"/>
      <c r="G62" s="6"/>
      <c r="H62" s="14"/>
      <c r="Q62" s="5" t="s">
        <v>143</v>
      </c>
      <c r="R62" s="47" t="e">
        <f>AVERAGE(R5:R61,R63:R88)</f>
        <v>#REF!</v>
      </c>
      <c r="S62" s="10"/>
      <c r="V62" s="6" t="e">
        <f>#REF!</f>
        <v>#REF!</v>
      </c>
      <c r="W62" s="32" t="e">
        <f>#REF!</f>
        <v>#REF!</v>
      </c>
    </row>
    <row r="63" spans="1:23" x14ac:dyDescent="0.2">
      <c r="A63" s="6" t="e">
        <f>#REF!</f>
        <v>#REF!</v>
      </c>
      <c r="B63" s="45">
        <v>1</v>
      </c>
      <c r="C63" s="14" t="e">
        <f t="shared" si="1"/>
        <v>#REF!</v>
      </c>
      <c r="D63" s="16" t="e">
        <f>#REF!</f>
        <v>#REF!</v>
      </c>
      <c r="E63" s="48" t="e">
        <f>#REF!</f>
        <v>#REF!</v>
      </c>
      <c r="F63" s="16"/>
      <c r="G63" s="6"/>
      <c r="H63" s="14"/>
      <c r="Q63" s="6" t="e">
        <f>#REF!</f>
        <v>#REF!</v>
      </c>
      <c r="R63" s="46" t="e">
        <f>#REF!</f>
        <v>#REF!</v>
      </c>
      <c r="V63" s="6" t="e">
        <f>#REF!</f>
        <v>#REF!</v>
      </c>
      <c r="W63" s="32" t="e">
        <f>#REF!</f>
        <v>#REF!</v>
      </c>
    </row>
    <row r="64" spans="1:23" x14ac:dyDescent="0.2">
      <c r="A64" s="6" t="e">
        <f>#REF!</f>
        <v>#REF!</v>
      </c>
      <c r="B64" s="45">
        <v>1</v>
      </c>
      <c r="C64" s="14" t="e">
        <f t="shared" si="1"/>
        <v>#REF!</v>
      </c>
      <c r="D64" s="16" t="e">
        <f>#REF!</f>
        <v>#REF!</v>
      </c>
      <c r="E64" s="48" t="e">
        <f>#REF!</f>
        <v>#REF!</v>
      </c>
      <c r="F64" s="16"/>
      <c r="G64" s="6"/>
      <c r="H64" s="14"/>
      <c r="Q64" s="6" t="e">
        <f>#REF!</f>
        <v>#REF!</v>
      </c>
      <c r="R64" s="46" t="e">
        <f>#REF!</f>
        <v>#REF!</v>
      </c>
      <c r="V64" s="6" t="e">
        <f>#REF!</f>
        <v>#REF!</v>
      </c>
      <c r="W64" s="32" t="e">
        <f>#REF!</f>
        <v>#REF!</v>
      </c>
    </row>
    <row r="65" spans="1:23" x14ac:dyDescent="0.2">
      <c r="A65" s="6" t="e">
        <f>#REF!</f>
        <v>#REF!</v>
      </c>
      <c r="B65" s="45">
        <v>1</v>
      </c>
      <c r="C65" s="14" t="e">
        <f t="shared" si="1"/>
        <v>#REF!</v>
      </c>
      <c r="D65" s="16" t="e">
        <f>#REF!</f>
        <v>#REF!</v>
      </c>
      <c r="E65" s="48" t="e">
        <f>#REF!</f>
        <v>#REF!</v>
      </c>
      <c r="F65" s="16"/>
      <c r="G65" s="6"/>
      <c r="H65" s="14"/>
      <c r="Q65" s="6" t="e">
        <f>#REF!</f>
        <v>#REF!</v>
      </c>
      <c r="R65" s="46" t="e">
        <f>#REF!</f>
        <v>#REF!</v>
      </c>
      <c r="V65" s="6" t="e">
        <f>#REF!</f>
        <v>#REF!</v>
      </c>
      <c r="W65" s="32">
        <v>0</v>
      </c>
    </row>
    <row r="66" spans="1:23" x14ac:dyDescent="0.2">
      <c r="A66" s="6" t="e">
        <f>#REF!</f>
        <v>#REF!</v>
      </c>
      <c r="B66" s="45">
        <v>1</v>
      </c>
      <c r="C66" s="14" t="e">
        <f t="shared" si="1"/>
        <v>#REF!</v>
      </c>
      <c r="D66" s="16" t="e">
        <f>#REF!</f>
        <v>#REF!</v>
      </c>
      <c r="E66" s="48" t="e">
        <f>#REF!</f>
        <v>#REF!</v>
      </c>
      <c r="F66" s="16"/>
      <c r="G66" s="6"/>
      <c r="H66" s="14"/>
      <c r="Q66" s="6" t="e">
        <f>#REF!</f>
        <v>#REF!</v>
      </c>
      <c r="R66" s="46" t="e">
        <f>#REF!</f>
        <v>#REF!</v>
      </c>
      <c r="V66" s="6" t="e">
        <f>#REF!</f>
        <v>#REF!</v>
      </c>
      <c r="W66" s="32">
        <v>0</v>
      </c>
    </row>
    <row r="67" spans="1:23" x14ac:dyDescent="0.2">
      <c r="A67" s="6" t="e">
        <f>#REF!</f>
        <v>#REF!</v>
      </c>
      <c r="B67" s="45">
        <v>1</v>
      </c>
      <c r="C67" s="14" t="e">
        <f t="shared" si="1"/>
        <v>#REF!</v>
      </c>
      <c r="D67" s="16" t="e">
        <f>#REF!</f>
        <v>#REF!</v>
      </c>
      <c r="E67" s="48" t="e">
        <f>#REF!</f>
        <v>#REF!</v>
      </c>
      <c r="F67" s="16"/>
      <c r="G67" s="6"/>
      <c r="H67" s="14"/>
      <c r="Q67" s="6" t="e">
        <f>#REF!</f>
        <v>#REF!</v>
      </c>
      <c r="R67" s="46" t="e">
        <f>#REF!</f>
        <v>#REF!</v>
      </c>
      <c r="V67" s="6" t="e">
        <f>#REF!</f>
        <v>#REF!</v>
      </c>
      <c r="W67" s="32" t="e">
        <f>#REF!</f>
        <v>#REF!</v>
      </c>
    </row>
    <row r="68" spans="1:23" x14ac:dyDescent="0.2">
      <c r="A68" s="6" t="e">
        <f>#REF!</f>
        <v>#REF!</v>
      </c>
      <c r="B68" s="45">
        <v>1</v>
      </c>
      <c r="C68" s="14" t="e">
        <f t="shared" si="1"/>
        <v>#REF!</v>
      </c>
      <c r="D68" s="16" t="e">
        <f>#REF!</f>
        <v>#REF!</v>
      </c>
      <c r="E68" s="48" t="e">
        <f>#REF!</f>
        <v>#REF!</v>
      </c>
      <c r="F68" s="16"/>
      <c r="G68" s="6"/>
      <c r="H68" s="14"/>
      <c r="Q68" s="6" t="e">
        <f>#REF!</f>
        <v>#REF!</v>
      </c>
      <c r="R68" s="46" t="e">
        <f>#REF!</f>
        <v>#REF!</v>
      </c>
      <c r="V68" s="6" t="e">
        <f>#REF!</f>
        <v>#REF!</v>
      </c>
      <c r="W68" s="32" t="e">
        <f>#REF!</f>
        <v>#REF!</v>
      </c>
    </row>
    <row r="69" spans="1:23" x14ac:dyDescent="0.2">
      <c r="A69" s="6" t="e">
        <f>#REF!</f>
        <v>#REF!</v>
      </c>
      <c r="B69" s="45">
        <v>1</v>
      </c>
      <c r="C69" s="14" t="e">
        <f t="shared" ref="C69:C87" si="2">B69-D69</f>
        <v>#REF!</v>
      </c>
      <c r="D69" s="16" t="e">
        <f>#REF!</f>
        <v>#REF!</v>
      </c>
      <c r="E69" s="48" t="e">
        <f>#REF!</f>
        <v>#REF!</v>
      </c>
      <c r="F69" s="16"/>
      <c r="G69" s="6"/>
      <c r="H69" s="14"/>
      <c r="Q69" s="6" t="e">
        <f>#REF!</f>
        <v>#REF!</v>
      </c>
      <c r="R69" s="46" t="e">
        <f>#REF!</f>
        <v>#REF!</v>
      </c>
      <c r="V69" s="6" t="e">
        <f>#REF!</f>
        <v>#REF!</v>
      </c>
      <c r="W69" s="32" t="e">
        <f>#REF!</f>
        <v>#REF!</v>
      </c>
    </row>
    <row r="70" spans="1:23" x14ac:dyDescent="0.2">
      <c r="A70" s="6" t="e">
        <f>#REF!</f>
        <v>#REF!</v>
      </c>
      <c r="B70" s="45">
        <v>1</v>
      </c>
      <c r="C70" s="14" t="e">
        <f t="shared" si="2"/>
        <v>#REF!</v>
      </c>
      <c r="D70" s="16" t="e">
        <f>#REF!</f>
        <v>#REF!</v>
      </c>
      <c r="E70" s="48" t="e">
        <f>#REF!</f>
        <v>#REF!</v>
      </c>
      <c r="F70" s="16"/>
      <c r="G70" s="6"/>
      <c r="H70" s="14"/>
      <c r="Q70" s="6" t="e">
        <f>#REF!</f>
        <v>#REF!</v>
      </c>
      <c r="R70" s="46" t="e">
        <f>#REF!</f>
        <v>#REF!</v>
      </c>
      <c r="V70" s="6" t="e">
        <f>#REF!</f>
        <v>#REF!</v>
      </c>
      <c r="W70" s="32" t="e">
        <f>#REF!</f>
        <v>#REF!</v>
      </c>
    </row>
    <row r="71" spans="1:23" x14ac:dyDescent="0.2">
      <c r="A71" s="6" t="e">
        <f>#REF!</f>
        <v>#REF!</v>
      </c>
      <c r="B71" s="45">
        <v>1</v>
      </c>
      <c r="C71" s="14" t="e">
        <f t="shared" si="2"/>
        <v>#REF!</v>
      </c>
      <c r="D71" s="16" t="e">
        <f>#REF!</f>
        <v>#REF!</v>
      </c>
      <c r="E71" s="48" t="e">
        <f>#REF!</f>
        <v>#REF!</v>
      </c>
      <c r="F71" s="16"/>
      <c r="G71" s="6"/>
      <c r="H71" s="14"/>
      <c r="Q71" s="6" t="e">
        <f>#REF!</f>
        <v>#REF!</v>
      </c>
      <c r="R71" s="46" t="e">
        <f>#REF!</f>
        <v>#REF!</v>
      </c>
      <c r="V71" s="6" t="e">
        <f>#REF!</f>
        <v>#REF!</v>
      </c>
      <c r="W71" s="32" t="e">
        <f>#REF!</f>
        <v>#REF!</v>
      </c>
    </row>
    <row r="72" spans="1:23" x14ac:dyDescent="0.2">
      <c r="A72" s="6" t="e">
        <f>#REF!</f>
        <v>#REF!</v>
      </c>
      <c r="B72" s="45">
        <v>1</v>
      </c>
      <c r="C72" s="14" t="e">
        <f t="shared" si="2"/>
        <v>#REF!</v>
      </c>
      <c r="D72" s="16" t="e">
        <f>#REF!</f>
        <v>#REF!</v>
      </c>
      <c r="E72" s="48" t="e">
        <f>#REF!</f>
        <v>#REF!</v>
      </c>
      <c r="F72" s="16"/>
      <c r="G72" s="6"/>
      <c r="H72" s="14"/>
      <c r="Q72" s="6" t="e">
        <f>#REF!</f>
        <v>#REF!</v>
      </c>
      <c r="R72" s="46" t="e">
        <f>#REF!</f>
        <v>#REF!</v>
      </c>
      <c r="V72" s="6" t="e">
        <f>#REF!</f>
        <v>#REF!</v>
      </c>
      <c r="W72" s="32" t="e">
        <f>#REF!</f>
        <v>#REF!</v>
      </c>
    </row>
    <row r="73" spans="1:23" x14ac:dyDescent="0.2">
      <c r="A73" s="6" t="e">
        <f>#REF!</f>
        <v>#REF!</v>
      </c>
      <c r="B73" s="45">
        <v>1</v>
      </c>
      <c r="C73" s="14" t="e">
        <f t="shared" si="2"/>
        <v>#REF!</v>
      </c>
      <c r="D73" s="16" t="e">
        <f>#REF!</f>
        <v>#REF!</v>
      </c>
      <c r="E73" s="48" t="e">
        <f>#REF!</f>
        <v>#REF!</v>
      </c>
      <c r="F73" s="16"/>
      <c r="G73" s="6"/>
      <c r="H73" s="14"/>
      <c r="Q73" s="6" t="e">
        <f>#REF!</f>
        <v>#REF!</v>
      </c>
      <c r="R73" s="46" t="e">
        <f>#REF!</f>
        <v>#REF!</v>
      </c>
      <c r="V73" s="6" t="e">
        <f>#REF!</f>
        <v>#REF!</v>
      </c>
      <c r="W73" s="32" t="e">
        <f>#REF!</f>
        <v>#REF!</v>
      </c>
    </row>
    <row r="74" spans="1:23" x14ac:dyDescent="0.2">
      <c r="A74" s="6" t="e">
        <f>#REF!</f>
        <v>#REF!</v>
      </c>
      <c r="B74" s="45">
        <v>1</v>
      </c>
      <c r="C74" s="14" t="e">
        <f t="shared" si="2"/>
        <v>#REF!</v>
      </c>
      <c r="D74" s="16" t="e">
        <f>#REF!</f>
        <v>#REF!</v>
      </c>
      <c r="E74" s="48" t="e">
        <f>#REF!</f>
        <v>#REF!</v>
      </c>
      <c r="F74" s="16"/>
      <c r="G74" s="6"/>
      <c r="H74" s="14"/>
      <c r="Q74" s="6" t="e">
        <f>#REF!</f>
        <v>#REF!</v>
      </c>
      <c r="R74" s="46" t="e">
        <f>#REF!</f>
        <v>#REF!</v>
      </c>
      <c r="V74" s="6" t="e">
        <f>#REF!</f>
        <v>#REF!</v>
      </c>
      <c r="W74" s="32" t="e">
        <f>#REF!</f>
        <v>#REF!</v>
      </c>
    </row>
    <row r="75" spans="1:23" x14ac:dyDescent="0.2">
      <c r="A75" s="6" t="e">
        <f>#REF!</f>
        <v>#REF!</v>
      </c>
      <c r="B75" s="45">
        <v>1</v>
      </c>
      <c r="C75" s="14" t="e">
        <f t="shared" si="2"/>
        <v>#REF!</v>
      </c>
      <c r="D75" s="16" t="e">
        <f>#REF!</f>
        <v>#REF!</v>
      </c>
      <c r="E75" s="48" t="e">
        <f>#REF!</f>
        <v>#REF!</v>
      </c>
      <c r="F75" s="16"/>
      <c r="G75" s="6"/>
      <c r="H75" s="14"/>
      <c r="Q75" s="6" t="e">
        <f>#REF!</f>
        <v>#REF!</v>
      </c>
      <c r="R75" s="46" t="e">
        <f>#REF!</f>
        <v>#REF!</v>
      </c>
      <c r="V75" s="6" t="e">
        <f>#REF!</f>
        <v>#REF!</v>
      </c>
      <c r="W75" s="32" t="e">
        <f>#REF!</f>
        <v>#REF!</v>
      </c>
    </row>
    <row r="76" spans="1:23" x14ac:dyDescent="0.2">
      <c r="A76" s="6" t="e">
        <f>#REF!</f>
        <v>#REF!</v>
      </c>
      <c r="B76" s="45">
        <v>1</v>
      </c>
      <c r="C76" s="14" t="e">
        <f t="shared" si="2"/>
        <v>#REF!</v>
      </c>
      <c r="D76" s="16" t="e">
        <f>#REF!</f>
        <v>#REF!</v>
      </c>
      <c r="E76" s="48" t="e">
        <f>#REF!</f>
        <v>#REF!</v>
      </c>
      <c r="F76" s="16"/>
      <c r="G76" s="6"/>
      <c r="H76" s="14"/>
      <c r="Q76" s="6" t="e">
        <f>#REF!</f>
        <v>#REF!</v>
      </c>
      <c r="R76" s="46" t="e">
        <f>#REF!</f>
        <v>#REF!</v>
      </c>
      <c r="V76" s="6" t="e">
        <f>#REF!</f>
        <v>#REF!</v>
      </c>
      <c r="W76" s="32" t="e">
        <f>#REF!</f>
        <v>#REF!</v>
      </c>
    </row>
    <row r="77" spans="1:23" x14ac:dyDescent="0.2">
      <c r="A77" s="6" t="e">
        <f>#REF!</f>
        <v>#REF!</v>
      </c>
      <c r="B77" s="45">
        <v>1</v>
      </c>
      <c r="C77" s="14" t="e">
        <f t="shared" si="2"/>
        <v>#REF!</v>
      </c>
      <c r="D77" s="16" t="e">
        <f>#REF!</f>
        <v>#REF!</v>
      </c>
      <c r="E77" s="48" t="e">
        <f>#REF!</f>
        <v>#REF!</v>
      </c>
      <c r="F77" s="16"/>
      <c r="G77" s="6"/>
      <c r="H77" s="14"/>
      <c r="Q77" s="6" t="e">
        <f>#REF!</f>
        <v>#REF!</v>
      </c>
      <c r="R77" s="46" t="e">
        <f>#REF!</f>
        <v>#REF!</v>
      </c>
      <c r="V77" s="6" t="e">
        <f>#REF!</f>
        <v>#REF!</v>
      </c>
      <c r="W77" s="32" t="e">
        <f>#REF!</f>
        <v>#REF!</v>
      </c>
    </row>
    <row r="78" spans="1:23" x14ac:dyDescent="0.2">
      <c r="A78" s="6" t="e">
        <f>#REF!</f>
        <v>#REF!</v>
      </c>
      <c r="B78" s="45">
        <v>1</v>
      </c>
      <c r="C78" s="14" t="e">
        <f t="shared" si="2"/>
        <v>#REF!</v>
      </c>
      <c r="D78" s="16" t="e">
        <f>#REF!</f>
        <v>#REF!</v>
      </c>
      <c r="E78" s="48" t="e">
        <f>#REF!</f>
        <v>#REF!</v>
      </c>
      <c r="F78" s="16"/>
      <c r="G78" s="6"/>
      <c r="H78" s="14"/>
      <c r="Q78" s="6" t="e">
        <f>#REF!</f>
        <v>#REF!</v>
      </c>
      <c r="R78" s="46" t="e">
        <f>#REF!</f>
        <v>#REF!</v>
      </c>
      <c r="V78" s="6" t="e">
        <f>#REF!</f>
        <v>#REF!</v>
      </c>
      <c r="W78" s="32" t="e">
        <f>#REF!</f>
        <v>#REF!</v>
      </c>
    </row>
    <row r="79" spans="1:23" x14ac:dyDescent="0.2">
      <c r="A79" s="6" t="e">
        <f>#REF!</f>
        <v>#REF!</v>
      </c>
      <c r="B79" s="45">
        <v>1</v>
      </c>
      <c r="C79" s="14" t="e">
        <f t="shared" si="2"/>
        <v>#REF!</v>
      </c>
      <c r="D79" s="16" t="e">
        <f>#REF!</f>
        <v>#REF!</v>
      </c>
      <c r="E79" s="48" t="e">
        <f>#REF!</f>
        <v>#REF!</v>
      </c>
      <c r="F79" s="16"/>
      <c r="G79" s="6"/>
      <c r="H79" s="14"/>
      <c r="Q79" s="6" t="e">
        <f>#REF!</f>
        <v>#REF!</v>
      </c>
      <c r="R79" s="46" t="e">
        <f>#REF!</f>
        <v>#REF!</v>
      </c>
      <c r="V79" s="6" t="e">
        <f>#REF!</f>
        <v>#REF!</v>
      </c>
      <c r="W79" s="32" t="e">
        <f>#REF!</f>
        <v>#REF!</v>
      </c>
    </row>
    <row r="80" spans="1:23" x14ac:dyDescent="0.2">
      <c r="A80" s="6" t="e">
        <f>#REF!</f>
        <v>#REF!</v>
      </c>
      <c r="B80" s="45">
        <v>1</v>
      </c>
      <c r="C80" s="14" t="e">
        <f t="shared" si="2"/>
        <v>#REF!</v>
      </c>
      <c r="D80" s="16" t="e">
        <f>#REF!</f>
        <v>#REF!</v>
      </c>
      <c r="E80" s="48" t="e">
        <f>#REF!</f>
        <v>#REF!</v>
      </c>
      <c r="F80" s="16"/>
      <c r="G80" s="6"/>
      <c r="H80" s="14"/>
      <c r="Q80" s="6" t="e">
        <f>#REF!</f>
        <v>#REF!</v>
      </c>
      <c r="R80" s="46" t="e">
        <f>#REF!</f>
        <v>#REF!</v>
      </c>
      <c r="V80" s="6" t="e">
        <f>#REF!</f>
        <v>#REF!</v>
      </c>
      <c r="W80" s="32" t="e">
        <f>#REF!</f>
        <v>#REF!</v>
      </c>
    </row>
    <row r="81" spans="1:23" x14ac:dyDescent="0.2">
      <c r="A81" s="6" t="e">
        <f>#REF!</f>
        <v>#REF!</v>
      </c>
      <c r="B81" s="45">
        <v>1</v>
      </c>
      <c r="C81" s="14" t="e">
        <f t="shared" si="2"/>
        <v>#REF!</v>
      </c>
      <c r="D81" s="16" t="e">
        <f>#REF!</f>
        <v>#REF!</v>
      </c>
      <c r="E81" s="48" t="e">
        <f>#REF!</f>
        <v>#REF!</v>
      </c>
      <c r="F81" s="16"/>
      <c r="G81" s="6"/>
      <c r="H81" s="14"/>
      <c r="Q81" s="6" t="e">
        <f>#REF!</f>
        <v>#REF!</v>
      </c>
      <c r="R81" s="46" t="e">
        <f>#REF!</f>
        <v>#REF!</v>
      </c>
      <c r="V81" s="6" t="e">
        <f>#REF!</f>
        <v>#REF!</v>
      </c>
      <c r="W81" s="32" t="e">
        <f>#REF!</f>
        <v>#REF!</v>
      </c>
    </row>
    <row r="82" spans="1:23" x14ac:dyDescent="0.2">
      <c r="A82" s="6" t="e">
        <f>#REF!</f>
        <v>#REF!</v>
      </c>
      <c r="B82" s="45">
        <v>1</v>
      </c>
      <c r="C82" s="14" t="e">
        <f t="shared" si="2"/>
        <v>#REF!</v>
      </c>
      <c r="D82" s="16" t="e">
        <f>#REF!</f>
        <v>#REF!</v>
      </c>
      <c r="E82" s="48" t="e">
        <f>#REF!</f>
        <v>#REF!</v>
      </c>
      <c r="F82" s="16"/>
      <c r="G82" s="6"/>
      <c r="H82" s="14"/>
      <c r="Q82" s="6" t="e">
        <f>#REF!</f>
        <v>#REF!</v>
      </c>
      <c r="R82" s="46" t="e">
        <f>#REF!</f>
        <v>#REF!</v>
      </c>
      <c r="V82" s="6" t="e">
        <f>#REF!</f>
        <v>#REF!</v>
      </c>
      <c r="W82" s="32" t="e">
        <f>#REF!</f>
        <v>#REF!</v>
      </c>
    </row>
    <row r="83" spans="1:23" x14ac:dyDescent="0.2">
      <c r="A83" s="6" t="e">
        <f>#REF!</f>
        <v>#REF!</v>
      </c>
      <c r="B83" s="45">
        <v>1</v>
      </c>
      <c r="C83" s="14" t="e">
        <f t="shared" si="2"/>
        <v>#REF!</v>
      </c>
      <c r="D83" s="16" t="e">
        <f>#REF!</f>
        <v>#REF!</v>
      </c>
      <c r="E83" s="48" t="e">
        <f>#REF!</f>
        <v>#REF!</v>
      </c>
      <c r="F83" s="16"/>
      <c r="G83" s="6"/>
      <c r="H83" s="14"/>
      <c r="Q83" s="6" t="e">
        <f>#REF!</f>
        <v>#REF!</v>
      </c>
      <c r="R83" s="46" t="e">
        <f>#REF!</f>
        <v>#REF!</v>
      </c>
      <c r="V83" s="6" t="e">
        <f>#REF!</f>
        <v>#REF!</v>
      </c>
      <c r="W83" s="32" t="e">
        <f>#REF!</f>
        <v>#REF!</v>
      </c>
    </row>
    <row r="84" spans="1:23" x14ac:dyDescent="0.2">
      <c r="A84" s="6" t="e">
        <f>#REF!</f>
        <v>#REF!</v>
      </c>
      <c r="B84" s="45">
        <v>1</v>
      </c>
      <c r="C84" s="14" t="e">
        <f t="shared" si="2"/>
        <v>#REF!</v>
      </c>
      <c r="D84" s="16" t="e">
        <f>#REF!</f>
        <v>#REF!</v>
      </c>
      <c r="E84" s="48" t="e">
        <f>#REF!</f>
        <v>#REF!</v>
      </c>
      <c r="F84" s="16"/>
      <c r="G84" s="6"/>
      <c r="H84" s="14"/>
      <c r="Q84" s="6" t="e">
        <f>#REF!</f>
        <v>#REF!</v>
      </c>
      <c r="R84" s="46" t="e">
        <f>#REF!</f>
        <v>#REF!</v>
      </c>
      <c r="V84" s="6" t="e">
        <f>#REF!</f>
        <v>#REF!</v>
      </c>
      <c r="W84" s="32" t="e">
        <f>#REF!</f>
        <v>#REF!</v>
      </c>
    </row>
    <row r="85" spans="1:23" x14ac:dyDescent="0.2">
      <c r="A85" s="6" t="e">
        <f>#REF!</f>
        <v>#REF!</v>
      </c>
      <c r="B85" s="45">
        <v>1</v>
      </c>
      <c r="C85" s="14" t="e">
        <f t="shared" si="2"/>
        <v>#REF!</v>
      </c>
      <c r="D85" s="16" t="e">
        <f>#REF!</f>
        <v>#REF!</v>
      </c>
      <c r="E85" s="48" t="e">
        <f>#REF!</f>
        <v>#REF!</v>
      </c>
      <c r="F85" s="16"/>
      <c r="G85" s="6"/>
      <c r="H85" s="14"/>
      <c r="Q85" s="6" t="e">
        <f>#REF!</f>
        <v>#REF!</v>
      </c>
      <c r="R85" s="46" t="e">
        <f>#REF!</f>
        <v>#REF!</v>
      </c>
      <c r="V85" s="6" t="e">
        <f>#REF!</f>
        <v>#REF!</v>
      </c>
      <c r="W85" s="32" t="e">
        <f>#REF!</f>
        <v>#REF!</v>
      </c>
    </row>
    <row r="86" spans="1:23" x14ac:dyDescent="0.2">
      <c r="A86" s="6" t="e">
        <f>#REF!</f>
        <v>#REF!</v>
      </c>
      <c r="B86" s="45">
        <v>1</v>
      </c>
      <c r="C86" s="14" t="e">
        <f t="shared" si="2"/>
        <v>#REF!</v>
      </c>
      <c r="D86" s="16" t="e">
        <f>#REF!</f>
        <v>#REF!</v>
      </c>
      <c r="E86" s="48" t="e">
        <f>#REF!</f>
        <v>#REF!</v>
      </c>
      <c r="F86" s="16"/>
      <c r="G86" s="6"/>
      <c r="H86" s="14"/>
      <c r="Q86" s="6" t="e">
        <f>#REF!</f>
        <v>#REF!</v>
      </c>
      <c r="R86" s="46" t="e">
        <f>#REF!</f>
        <v>#REF!</v>
      </c>
      <c r="V86" s="6" t="e">
        <f>#REF!</f>
        <v>#REF!</v>
      </c>
      <c r="W86" s="32" t="e">
        <f>#REF!</f>
        <v>#REF!</v>
      </c>
    </row>
    <row r="87" spans="1:23" x14ac:dyDescent="0.2">
      <c r="A87" s="6" t="e">
        <f>#REF!</f>
        <v>#REF!</v>
      </c>
      <c r="B87" s="45">
        <v>1</v>
      </c>
      <c r="C87" s="14" t="e">
        <f t="shared" si="2"/>
        <v>#REF!</v>
      </c>
      <c r="D87" s="16" t="e">
        <f>#REF!</f>
        <v>#REF!</v>
      </c>
      <c r="E87" s="48" t="e">
        <f>#REF!</f>
        <v>#REF!</v>
      </c>
      <c r="F87" s="16"/>
      <c r="G87" s="6"/>
      <c r="H87" s="14"/>
      <c r="Q87" s="6" t="e">
        <f>#REF!</f>
        <v>#REF!</v>
      </c>
      <c r="R87" s="46" t="e">
        <f>#REF!</f>
        <v>#REF!</v>
      </c>
      <c r="V87" s="6" t="e">
        <f>#REF!</f>
        <v>#REF!</v>
      </c>
      <c r="W87" s="32" t="e">
        <f>#REF!</f>
        <v>#REF!</v>
      </c>
    </row>
    <row r="88" spans="1:23" x14ac:dyDescent="0.2">
      <c r="A88" s="6"/>
      <c r="B88" s="45"/>
      <c r="C88" s="45"/>
      <c r="D88" s="16"/>
      <c r="E88" s="16"/>
      <c r="F88" s="16"/>
      <c r="G88" s="6"/>
      <c r="H88" s="14"/>
      <c r="Q88" s="6" t="e">
        <f>#REF!</f>
        <v>#REF!</v>
      </c>
      <c r="R88" s="46" t="e">
        <f>#REF!</f>
        <v>#REF!</v>
      </c>
      <c r="V88" s="6"/>
      <c r="W88" s="32"/>
    </row>
    <row r="89" spans="1:23" x14ac:dyDescent="0.2">
      <c r="G89" s="5"/>
      <c r="H89" s="14"/>
      <c r="Q89" s="6"/>
      <c r="R89" s="1"/>
      <c r="V89" s="6"/>
      <c r="W89" s="32"/>
    </row>
    <row r="90" spans="1:23" x14ac:dyDescent="0.2">
      <c r="G90" s="5"/>
      <c r="H90" s="14"/>
      <c r="Q90" s="22"/>
      <c r="R90" s="31"/>
    </row>
    <row r="91" spans="1:23" x14ac:dyDescent="0.2">
      <c r="G91" s="5"/>
      <c r="H91" s="14"/>
      <c r="Q91" s="10"/>
      <c r="R91" s="31"/>
    </row>
    <row r="92" spans="1:23" x14ac:dyDescent="0.2">
      <c r="G92" s="5"/>
      <c r="H92" s="14"/>
    </row>
    <row r="93" spans="1:23" x14ac:dyDescent="0.2">
      <c r="G93" s="5"/>
      <c r="H93" s="14"/>
    </row>
    <row r="94" spans="1:23" x14ac:dyDescent="0.2">
      <c r="G94" s="5"/>
      <c r="H94" s="14"/>
    </row>
    <row r="95" spans="1:23" x14ac:dyDescent="0.2">
      <c r="G95" s="5"/>
      <c r="H95" s="14"/>
    </row>
    <row r="96" spans="1:23" x14ac:dyDescent="0.2">
      <c r="S96" s="29"/>
    </row>
    <row r="97" spans="19:19" x14ac:dyDescent="0.2">
      <c r="S97" s="29"/>
    </row>
  </sheetData>
  <pageMargins left="0.75" right="0.75" top="1" bottom="1" header="0.5" footer="0.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V101"/>
  <sheetViews>
    <sheetView view="pageBreakPreview" zoomScaleNormal="90" zoomScaleSheetLayoutView="100" workbookViewId="0">
      <pane xSplit="1" ySplit="2" topLeftCell="B3" activePane="bottomRight" state="frozen"/>
      <selection pane="topRight"/>
      <selection pane="bottomLeft"/>
      <selection pane="bottomRight" activeCell="C3" sqref="C3"/>
    </sheetView>
  </sheetViews>
  <sheetFormatPr defaultColWidth="8.7109375" defaultRowHeight="12.75" x14ac:dyDescent="0.2"/>
  <cols>
    <col min="1" max="1" width="15.85546875" style="49" customWidth="1"/>
    <col min="2" max="2" width="40.28515625" style="52" bestFit="1" customWidth="1"/>
    <col min="3" max="3" width="15.85546875" style="49" customWidth="1"/>
    <col min="4" max="4" width="17.7109375" style="12" customWidth="1"/>
    <col min="5" max="5" width="11.5703125" style="49" customWidth="1"/>
    <col min="6" max="6" width="18.28515625" style="49" bestFit="1" customWidth="1"/>
    <col min="7" max="7" width="21.42578125" style="49" bestFit="1" customWidth="1"/>
    <col min="8" max="255" width="9.140625" style="49" customWidth="1"/>
  </cols>
  <sheetData>
    <row r="1" spans="1:8" ht="27" customHeight="1" x14ac:dyDescent="0.2">
      <c r="A1" s="127" t="s">
        <v>201</v>
      </c>
      <c r="B1" s="127"/>
      <c r="C1" s="127"/>
      <c r="D1" s="127"/>
    </row>
    <row r="2" spans="1:8" ht="63.75" x14ac:dyDescent="0.2">
      <c r="A2" s="20" t="s">
        <v>5</v>
      </c>
      <c r="B2" s="21" t="s">
        <v>100</v>
      </c>
      <c r="C2" s="20" t="s">
        <v>96</v>
      </c>
      <c r="D2" s="20" t="s">
        <v>4</v>
      </c>
    </row>
    <row r="3" spans="1:8" x14ac:dyDescent="0.2">
      <c r="A3" s="34">
        <v>1</v>
      </c>
      <c r="B3" s="18" t="s">
        <v>159</v>
      </c>
      <c r="C3" s="62" t="e">
        <f>(#REF!*#REF!+#REF!*#REF!+#REF!*#REF!+#REF!*#REF!+#REF!*#REF!+#REF!*#REF!+#REF!*#REF!)*#REF!</f>
        <v>#REF!</v>
      </c>
      <c r="D3" s="86" t="e">
        <f>IF(OR((#REF!+#REF!+#REF!)&gt;0,(#REF!+#REF!)&gt;0.05),$E$101,IF(OR(#REF!&lt;1,#REF!&gt;0),LOOKUP(C3,$E$100:$F$100,$E$101:$F$101),LOOKUP(C3,$E$100:$G$100,$E$101:$G$101)))</f>
        <v>#REF!</v>
      </c>
      <c r="G3" s="49" t="s">
        <v>90</v>
      </c>
      <c r="H3" s="50" t="e">
        <f>AVERAGE(C3:C87)</f>
        <v>#REF!</v>
      </c>
    </row>
    <row r="4" spans="1:8" x14ac:dyDescent="0.2">
      <c r="A4" s="34">
        <v>2</v>
      </c>
      <c r="B4" s="18" t="s">
        <v>145</v>
      </c>
      <c r="C4" s="62" t="e">
        <f>(#REF!*#REF!+#REF!*#REF!+#REF!*#REF!+#REF!*#REF!+#REF!*#REF!+#REF!*#REF!+#REF!*#REF!)*#REF!</f>
        <v>#REF!</v>
      </c>
      <c r="D4" s="82" t="e">
        <f>IF(OR((#REF!+#REF!+#REF!)&gt;0,(#REF!+#REF!)&gt;0.05),$E$101,IF(OR(#REF!&lt;1,#REF!&gt;0),LOOKUP(C4,$E$100:$F$100,$E$101:$F$101),LOOKUP(C4,$E$100:$G$100,$E$101:$G$101)))</f>
        <v>#REF!</v>
      </c>
    </row>
    <row r="5" spans="1:8" x14ac:dyDescent="0.2">
      <c r="A5" s="34">
        <v>3</v>
      </c>
      <c r="B5" s="18" t="s">
        <v>138</v>
      </c>
      <c r="C5" s="62" t="e">
        <f>(#REF!*#REF!+#REF!*#REF!+#REF!*#REF!+#REF!*#REF!+#REF!*#REF!+#REF!*#REF!+#REF!*#REF!)*#REF!</f>
        <v>#REF!</v>
      </c>
      <c r="D5" s="61" t="e">
        <f>IF(OR((#REF!+#REF!+#REF!+#REF!)&gt;0,(#REF!+#REF!)&gt;0.05),$E$101,IF(OR(#REF!&lt;1,#REF!&gt;0),LOOKUP(C5,$E$100:$F$100,$E$101:$F$101),LOOKUP(C5,$E$100:$G$100,$E$101:$G$101)))</f>
        <v>#REF!</v>
      </c>
    </row>
    <row r="6" spans="1:8" x14ac:dyDescent="0.2">
      <c r="A6" s="34">
        <v>4</v>
      </c>
      <c r="B6" s="90" t="s">
        <v>75</v>
      </c>
      <c r="C6" s="62" t="e">
        <f>(#REF!*#REF!+#REF!*#REF!+#REF!*#REF!+#REF!*#REF!+#REF!*#REF!+#REF!*#REF!+#REF!*#REF!)*#REF!</f>
        <v>#REF!</v>
      </c>
      <c r="D6" s="67" t="e">
        <f>IF(OR((#REF!+#REF!+#REF!+#REF!)&gt;0,(#REF!+#REF!)&gt;0.05),$E$101,IF(OR(#REF!&lt;1,#REF!&gt;0),LOOKUP(C6,$E$100:$F$100,$E$101:$F$101),LOOKUP(C6,$E$100:$G$100,$E$101:$G$101)))</f>
        <v>#REF!</v>
      </c>
    </row>
    <row r="7" spans="1:8" x14ac:dyDescent="0.2">
      <c r="A7" s="34">
        <v>5</v>
      </c>
      <c r="B7" s="18" t="s">
        <v>158</v>
      </c>
      <c r="C7" s="62" t="e">
        <f>(#REF!*#REF!+#REF!*#REF!+#REF!*#REF!+#REF!*#REF!+#REF!*#REF!+#REF!*#REF!+#REF!*#REF!)*#REF!</f>
        <v>#REF!</v>
      </c>
      <c r="D7" s="67" t="e">
        <f>IF(OR((#REF!+#REF!+#REF!+#REF!)&gt;0,(#REF!+#REF!)&gt;0.05),$E$101,IF(OR(#REF!&lt;1,#REF!&gt;0),LOOKUP(C7,$E$100:$F$100,$E$101:$F$101),LOOKUP(C7,$E$100:$G$100,$E$101:$G$101)))</f>
        <v>#REF!</v>
      </c>
      <c r="G7" s="49" t="s">
        <v>65</v>
      </c>
      <c r="H7" s="60" t="e">
        <f>AVERAGE(C69:C87)</f>
        <v>#REF!</v>
      </c>
    </row>
    <row r="8" spans="1:8" x14ac:dyDescent="0.2">
      <c r="A8" s="34">
        <v>6</v>
      </c>
      <c r="B8" s="18" t="s">
        <v>37</v>
      </c>
      <c r="C8" s="62" t="e">
        <f>(#REF!*#REF!+#REF!*#REF!+#REF!*#REF!+#REF!*#REF!+#REF!*#REF!+#REF!*#REF!+#REF!*#REF!)*#REF!</f>
        <v>#REF!</v>
      </c>
      <c r="D8" s="71" t="e">
        <f>IF(OR((#REF!+#REF!+#REF!+#REF!)&gt;0,(#REF!+#REF!)&gt;0.05),$E$101,IF(OR(#REF!&lt;1,#REF!&gt;0),LOOKUP(C8,$E$100:$F$100,$E$101:$F$101),LOOKUP(C8,$E$100:$G$100,$E$101:$G$101)))</f>
        <v>#REF!</v>
      </c>
    </row>
    <row r="9" spans="1:8" x14ac:dyDescent="0.2">
      <c r="A9" s="34">
        <v>7</v>
      </c>
      <c r="B9" s="18" t="s">
        <v>59</v>
      </c>
      <c r="C9" s="62" t="e">
        <f>(#REF!*#REF!+#REF!*#REF!+#REF!*#REF!+#REF!*#REF!+#REF!*#REF!+#REF!*#REF!+#REF!*#REF!)*#REF!</f>
        <v>#REF!</v>
      </c>
      <c r="D9" s="74" t="e">
        <f>IF(OR((#REF!+#REF!+#REF!+#REF!)&gt;0,(#REF!+#REF!)&gt;0.05),$E$101,IF(OR(#REF!&lt;1,#REF!&gt;0),LOOKUP(C9,$E$100:$F$100,$E$101:$F$101),LOOKUP(C9,$E$100:$G$100,$E$101:$G$101)))</f>
        <v>#REF!</v>
      </c>
    </row>
    <row r="10" spans="1:8" x14ac:dyDescent="0.2">
      <c r="A10" s="34">
        <v>8</v>
      </c>
      <c r="B10" s="18" t="s">
        <v>81</v>
      </c>
      <c r="C10" s="62" t="e">
        <f>(#REF!*#REF!+#REF!*#REF!+#REF!*#REF!+#REF!*#REF!+#REF!*#REF!+#REF!*#REF!+#REF!*#REF!)*#REF!</f>
        <v>#REF!</v>
      </c>
      <c r="D10" s="74" t="e">
        <f>IF(OR((#REF!+#REF!+#REF!+#REF!)&gt;0,(#REF!+#REF!)&gt;0.05),$E$101,IF(OR(#REF!&lt;1,#REF!&gt;0),LOOKUP(C10,$E$100:$F$100,$E$101:$F$101),LOOKUP(C10,$E$100:$G$100,$E$101:$G$101)))</f>
        <v>#REF!</v>
      </c>
      <c r="G10" s="72" t="s">
        <v>144</v>
      </c>
      <c r="H10" s="50" t="e">
        <f>AVERAGE(C28:C66)</f>
        <v>#REF!</v>
      </c>
    </row>
    <row r="11" spans="1:8" x14ac:dyDescent="0.2">
      <c r="A11" s="34">
        <v>9</v>
      </c>
      <c r="B11" s="18" t="s">
        <v>67</v>
      </c>
      <c r="C11" s="62" t="e">
        <f>(#REF!*#REF!+#REF!*#REF!+#REF!*#REF!+#REF!*#REF!+#REF!*#REF!+#REF!*#REF!+#REF!*#REF!)*#REF!</f>
        <v>#REF!</v>
      </c>
      <c r="D11" s="74" t="e">
        <f>IF(OR((#REF!+#REF!+#REF!+#REF!)&gt;0,(#REF!+#REF!)&gt;0.05),$E$101,IF(OR(#REF!&lt;1,#REF!&gt;0),LOOKUP(C11,$E$100:$F$100,$E$101:$F$101),LOOKUP(C11,$E$100:$G$100,$E$101:$G$101)))</f>
        <v>#REF!</v>
      </c>
    </row>
    <row r="12" spans="1:8" x14ac:dyDescent="0.2">
      <c r="A12" s="34">
        <v>10</v>
      </c>
      <c r="B12" s="18" t="s">
        <v>141</v>
      </c>
      <c r="C12" s="62" t="e">
        <f>(#REF!*#REF!+#REF!*#REF!+#REF!*#REF!+#REF!*#REF!+#REF!*#REF!+#REF!*#REF!+#REF!*#REF!)*#REF!</f>
        <v>#REF!</v>
      </c>
      <c r="D12" s="67" t="e">
        <f>IF(OR((#REF!+#REF!+#REF!+#REF!)&gt;0,(#REF!+#REF!)&gt;0.05),$E$101,IF(OR(#REF!&lt;1,#REF!&gt;0),LOOKUP(C12,$E$100:$F$100,$E$101:$F$101),LOOKUP(C12,$E$100:$G$100,$E$101:$G$101)))</f>
        <v>#REF!</v>
      </c>
    </row>
    <row r="13" spans="1:8" x14ac:dyDescent="0.2">
      <c r="A13" s="66">
        <v>11</v>
      </c>
      <c r="B13" s="18" t="s">
        <v>61</v>
      </c>
      <c r="C13" s="62" t="e">
        <f>(#REF!*#REF!+#REF!*#REF!+#REF!*#REF!+#REF!*#REF!+#REF!*#REF!+#REF!*#REF!+#REF!*#REF!)*#REF!</f>
        <v>#REF!</v>
      </c>
      <c r="D13" s="82" t="e">
        <f>IF(OR((#REF!+#REF!+#REF!+#REF!)&gt;0,(#REF!+#REF!)&gt;0.05),$E$101,IF(OR(#REF!&lt;1,#REF!&gt;0),LOOKUP(C13,$E$100:$F$100,$E$101:$F$101),LOOKUP(C13,$E$100:$G$100,$E$101:$G$101)))</f>
        <v>#REF!</v>
      </c>
    </row>
    <row r="14" spans="1:8" x14ac:dyDescent="0.2">
      <c r="A14" s="34">
        <v>12</v>
      </c>
      <c r="B14" s="18" t="s">
        <v>137</v>
      </c>
      <c r="C14" s="62" t="e">
        <f>(#REF!*#REF!+#REF!*#REF!+#REF!*#REF!+#REF!*#REF!+#REF!*#REF!+#REF!*#REF!+#REF!*#REF!)*#REF!</f>
        <v>#REF!</v>
      </c>
      <c r="D14" s="74" t="e">
        <f>IF(OR((#REF!+#REF!+#REF!+#REF!)&gt;0,(#REF!+#REF!)&gt;0.05),$E$101,IF(OR(#REF!&lt;1,#REF!&gt;0),LOOKUP(C14,$E$100:$F$100,$E$101:$F$101),LOOKUP(C14,$E$100:$G$100,$E$101:$G$101)))</f>
        <v>#REF!</v>
      </c>
    </row>
    <row r="15" spans="1:8" x14ac:dyDescent="0.2">
      <c r="A15" s="66">
        <v>13</v>
      </c>
      <c r="B15" s="18" t="s">
        <v>110</v>
      </c>
      <c r="C15" s="62" t="e">
        <f>(#REF!*#REF!+#REF!*#REF!+#REF!*#REF!+#REF!*#REF!+#REF!*#REF!+#REF!*#REF!+#REF!*#REF!)*#REF!</f>
        <v>#REF!</v>
      </c>
      <c r="D15" s="84" t="e">
        <f>IF(OR((#REF!+#REF!+#REF!+#REF!)&gt;0,(#REF!+#REF!)&gt;0.05),$E$101,IF(OR(#REF!&lt;1,#REF!&gt;0),LOOKUP(C15,$E$100:$F$100,$E$101:$F$101),LOOKUP(C15,$E$100:$G$100,$E$101:$G$101)))</f>
        <v>#REF!</v>
      </c>
      <c r="G15" s="49" t="s">
        <v>125</v>
      </c>
      <c r="H15" s="60" t="e">
        <f>H7/H18</f>
        <v>#REF!</v>
      </c>
    </row>
    <row r="16" spans="1:8" x14ac:dyDescent="0.2">
      <c r="A16" s="34">
        <v>14</v>
      </c>
      <c r="B16" s="18" t="s">
        <v>58</v>
      </c>
      <c r="C16" s="62" t="e">
        <f>(#REF!*#REF!+#REF!*#REF!+#REF!*#REF!+#REF!*#REF!+#REF!*#REF!+#REF!*#REF!+#REF!*#REF!)*#REF!</f>
        <v>#REF!</v>
      </c>
      <c r="D16" s="86" t="e">
        <f>IF(OR((#REF!+#REF!+#REF!+#REF!)&gt;0,(#REF!+#REF!)&gt;0.05),$E$101,IF(OR(#REF!&lt;1,#REF!&gt;0),LOOKUP(C16,$E$100:$F$100,$E$101:$F$101),LOOKUP(C16,$E$100:$G$100,$E$101:$G$101)))</f>
        <v>#REF!</v>
      </c>
    </row>
    <row r="17" spans="1:256" x14ac:dyDescent="0.2">
      <c r="A17" s="34">
        <v>15</v>
      </c>
      <c r="B17" s="55" t="s">
        <v>73</v>
      </c>
      <c r="C17" s="62" t="e">
        <f>(#REF!*#REF!+#REF!*#REF!+#REF!*#REF!+#REF!*#REF!+#REF!*#REF!+#REF!*#REF!+#REF!*#REF!)*#REF!</f>
        <v>#REF!</v>
      </c>
      <c r="D17" s="74" t="e">
        <f>IF(OR((#REF!+#REF!+#REF!+#REF!)&gt;0,(#REF!+#REF!)&gt;0.05),$E$101,IF(OR(#REF!&lt;1,#REF!&gt;0),LOOKUP(C17,$E$100:$F$100,$E$101:$F$101),LOOKUP(C17,$E$100:$G$100,$E$101:$G$101)))</f>
        <v>#REF!</v>
      </c>
    </row>
    <row r="18" spans="1:256" x14ac:dyDescent="0.2">
      <c r="A18" s="34">
        <v>16</v>
      </c>
      <c r="B18" s="18" t="s">
        <v>150</v>
      </c>
      <c r="C18" s="62" t="e">
        <f>(#REF!*#REF!+#REF!*#REF!+#REF!*#REF!+#REF!*#REF!+#REF!*#REF!+#REF!*#REF!+#REF!*#REF!)*#REF!</f>
        <v>#REF!</v>
      </c>
      <c r="D18" s="71" t="e">
        <f>IF(OR((#REF!+#REF!+#REF!+#REF!)&gt;0,(#REF!+#REF!)&gt;0.05),$E$101,IF(OR(#REF!&lt;1,#REF!&gt;0),LOOKUP(C18,$E$100:$F$100,$E$101:$F$101),LOOKUP(C18,$E$100:$G$100,$E$101:$G$101)))</f>
        <v>#REF!</v>
      </c>
      <c r="G18" s="49" t="s">
        <v>89</v>
      </c>
      <c r="H18" s="60" t="e">
        <f>AVERAGE(C3:C24)</f>
        <v>#REF!</v>
      </c>
    </row>
    <row r="19" spans="1:256" s="51" customFormat="1" x14ac:dyDescent="0.2">
      <c r="A19" s="34">
        <v>17</v>
      </c>
      <c r="B19" s="18" t="s">
        <v>123</v>
      </c>
      <c r="C19" s="62" t="e">
        <f>(#REF!*#REF!+#REF!*#REF!+#REF!*#REF!+#REF!*#REF!+#REF!*#REF!+#REF!*#REF!+#REF!*#REF!)*#REF!</f>
        <v>#REF!</v>
      </c>
      <c r="D19" s="74" t="e">
        <f>IF(OR((#REF!+#REF!+#REF!+#REF!)&gt;0,(#REF!+#REF!)&gt;0.05),$E$101,IF(OR(#REF!&lt;1,#REF!&gt;0),LOOKUP(C19,$E$100:$F$100,$E$101:$F$101),LOOKUP(C19,$E$100:$G$100,$E$101:$G$101)))</f>
        <v>#REF!</v>
      </c>
      <c r="H19" s="49"/>
      <c r="IV19"/>
    </row>
    <row r="20" spans="1:256" x14ac:dyDescent="0.2">
      <c r="A20" s="34">
        <v>18</v>
      </c>
      <c r="B20" s="18" t="s">
        <v>97</v>
      </c>
      <c r="C20" s="62" t="e">
        <f>(#REF!*#REF!+#REF!*#REF!+#REF!*#REF!+#REF!*#REF!+#REF!*#REF!+#REF!*#REF!+#REF!*#REF!)*#REF!</f>
        <v>#REF!</v>
      </c>
      <c r="D20" s="61" t="e">
        <f>IF(OR((#REF!+#REF!+#REF!+#REF!)&gt;0,(#REF!+#REF!)&gt;0.05),$E$101,IF(OR(#REF!&lt;1,#REF!&gt;0),LOOKUP(C20,$E$100:$F$100,$E$101:$F$101),LOOKUP(C20,$E$100:$G$100,$E$101:$G$101)))</f>
        <v>#REF!</v>
      </c>
    </row>
    <row r="21" spans="1:256" x14ac:dyDescent="0.2">
      <c r="A21" s="34">
        <v>19</v>
      </c>
      <c r="B21" s="92" t="s">
        <v>68</v>
      </c>
      <c r="C21" s="62" t="e">
        <f>(#REF!*#REF!+#REF!*#REF!+#REF!*#REF!+#REF!*#REF!+#REF!*#REF!+#REF!*#REF!+#REF!*#REF!)*#REF!</f>
        <v>#REF!</v>
      </c>
      <c r="D21" s="69" t="e">
        <f>IF(OR((#REF!+#REF!+#REF!+#REF!)&gt;0,(#REF!+#REF!)&gt;0.05),$E$101,IF(OR(#REF!&lt;1,#REF!&gt;0),LOOKUP(C21,$E$100:$F$100,$E$101:$F$101),LOOKUP(C21,$E$100:$G$100,$E$101:$G$101)))</f>
        <v>#REF!</v>
      </c>
    </row>
    <row r="22" spans="1:256" x14ac:dyDescent="0.2">
      <c r="A22" s="66">
        <v>20</v>
      </c>
      <c r="B22" s="55" t="s">
        <v>157</v>
      </c>
      <c r="C22" s="62" t="e">
        <f>(#REF!*#REF!+#REF!*#REF!+#REF!*#REF!+#REF!*#REF!+#REF!*#REF!+#REF!*#REF!+#REF!*#REF!)*#REF!</f>
        <v>#REF!</v>
      </c>
      <c r="D22" s="74" t="e">
        <f>IF(OR((#REF!+#REF!+#REF!+#REF!)&gt;0,(#REF!+#REF!)&gt;0.05),$E$101,IF(OR(#REF!&lt;1,#REF!&gt;0),LOOKUP(C22,$E$100:$F$100,$E$101:$F$101),LOOKUP(C22,$E$100:$G$100,$E$101:$G$101)))</f>
        <v>#REF!</v>
      </c>
    </row>
    <row r="23" spans="1:256" x14ac:dyDescent="0.2">
      <c r="A23" s="66">
        <v>21</v>
      </c>
      <c r="B23" s="18" t="s">
        <v>80</v>
      </c>
      <c r="C23" s="62" t="e">
        <f>(#REF!*#REF!+#REF!*#REF!+#REF!*#REF!+#REF!*#REF!+#REF!*#REF!+#REF!*#REF!+#REF!*#REF!)*#REF!</f>
        <v>#REF!</v>
      </c>
      <c r="D23" s="74" t="e">
        <f>IF(OR((#REF!+#REF!+#REF!+#REF!)&gt;0,(#REF!+#REF!)&gt;0.05),$E$101,IF(OR(#REF!&lt;1,#REF!&gt;0),LOOKUP(C23,$E$100:$F$100,$E$101:$F$101),LOOKUP(C23,$E$100:$G$100,$E$101:$G$101)))</f>
        <v>#REF!</v>
      </c>
    </row>
    <row r="24" spans="1:256" x14ac:dyDescent="0.2">
      <c r="A24" s="34">
        <v>22</v>
      </c>
      <c r="B24" s="92" t="s">
        <v>98</v>
      </c>
      <c r="C24" s="62" t="e">
        <f>(#REF!*#REF!+#REF!*#REF!+#REF!*#REF!+#REF!*#REF!+#REF!*#REF!+#REF!*#REF!+#REF!*#REF!)*#REF!</f>
        <v>#REF!</v>
      </c>
      <c r="D24" s="61" t="e">
        <f>IF(OR((#REF!+#REF!+#REF!+#REF!)&gt;0,(#REF!+#REF!)&gt;0.05),$E$101,IF(OR(#REF!&lt;1,#REF!&gt;0),LOOKUP(C24,$E$100:$F$100,$E$101:$F$101),LOOKUP(C24,$E$100:$G$100,$E$101:$G$101)))</f>
        <v>#REF!</v>
      </c>
    </row>
    <row r="25" spans="1:256" x14ac:dyDescent="0.2">
      <c r="A25" s="34">
        <v>23</v>
      </c>
      <c r="B25" s="78" t="s">
        <v>142</v>
      </c>
      <c r="C25" s="62" t="e">
        <f>(#REF!*#REF!+#REF!*#REF!+#REF!*#REF!+#REF!*#REF!+#REF!*#REF!+#REF!*#REF!+#REF!*#REF!)*#REF!</f>
        <v>#REF!</v>
      </c>
      <c r="D25" s="75" t="e">
        <f>IF(OR((#REF!+#REF!+#REF!+#REF!)&gt;0,(#REF!+#REF!)&gt;0.05),$E$101,IF(OR(#REF!&lt;1,#REF!&gt;0),LOOKUP(C25,$E$100:$F$100,$E$101:$F$101),LOOKUP(C25,$E$100:$G$100,$E$101:$G$101)))</f>
        <v>#REF!</v>
      </c>
    </row>
    <row r="26" spans="1:256" x14ac:dyDescent="0.2">
      <c r="A26" s="34">
        <v>24</v>
      </c>
      <c r="B26" s="18" t="s">
        <v>140</v>
      </c>
      <c r="C26" s="62" t="e">
        <f>(#REF!*#REF!+#REF!*#REF!+#REF!*#REF!+#REF!*#REF!+#REF!*#REF!+#REF!*#REF!+#REF!*#REF!)*#REF!</f>
        <v>#REF!</v>
      </c>
      <c r="D26" s="77" t="e">
        <f>IF(OR((#REF!+#REF!+#REF!+#REF!)&gt;0,(#REF!+#REF!)&gt;0.05),$E$101,IF(OR(#REF!&lt;1,#REF!&gt;0),LOOKUP(C26,$E$100:$F$100,$E$101:$F$101),LOOKUP(C26,$E$100:$G$100,$E$101:$G$101)))</f>
        <v>#REF!</v>
      </c>
    </row>
    <row r="27" spans="1:256" s="51" customFormat="1" x14ac:dyDescent="0.2">
      <c r="A27" s="34">
        <v>25</v>
      </c>
      <c r="B27" s="18" t="s">
        <v>54</v>
      </c>
      <c r="C27" s="62" t="e">
        <f>(#REF!*#REF!+#REF!*#REF!+#REF!*#REF!+#REF!*#REF!+#REF!*#REF!+#REF!*#REF!+#REF!*#REF!)*#REF!</f>
        <v>#REF!</v>
      </c>
      <c r="D27" s="74" t="e">
        <f>IF(OR((#REF!+#REF!+#REF!+#REF!)&gt;0,(#REF!+#REF!)&gt;0.05),$E$101,IF(OR(#REF!&lt;1,#REF!&gt;0),LOOKUP(C27,$E$100:$F$100,$E$101:$F$101),LOOKUP(C27,$E$100:$G$100,$E$101:$G$101)))</f>
        <v>#REF!</v>
      </c>
      <c r="IV27"/>
    </row>
    <row r="28" spans="1:256" x14ac:dyDescent="0.2">
      <c r="A28" s="34">
        <v>26</v>
      </c>
      <c r="B28" s="18" t="s">
        <v>48</v>
      </c>
      <c r="C28" s="62" t="e">
        <f>(#REF!*#REF!+#REF!*#REF!+#REF!*#REF!+#REF!*#REF!+#REF!*#REF!+#REF!*#REF!+#REF!*#REF!)*#REF!</f>
        <v>#REF!</v>
      </c>
      <c r="D28" s="75" t="e">
        <f>IF(OR((#REF!+#REF!+#REF!+#REF!)&gt;0,(#REF!+#REF!)&gt;0.05),$E$101,IF(OR(#REF!&lt;1,#REF!&gt;0),LOOKUP(C28,$E$100:$F$100,$E$101:$F$101),LOOKUP(C28,$E$100:$G$100,$E$101:$G$101)))</f>
        <v>#REF!</v>
      </c>
    </row>
    <row r="29" spans="1:256" x14ac:dyDescent="0.2">
      <c r="A29" s="34">
        <v>27</v>
      </c>
      <c r="B29" s="55" t="s">
        <v>53</v>
      </c>
      <c r="C29" s="62" t="e">
        <f>(#REF!*#REF!+#REF!*#REF!+#REF!*#REF!+#REF!*#REF!+#REF!*#REF!+#REF!*#REF!+#REF!*#REF!)*#REF!</f>
        <v>#REF!</v>
      </c>
      <c r="D29" s="61" t="e">
        <f>IF(OR((#REF!+#REF!+#REF!+#REF!)&gt;0,(#REF!+#REF!)&gt;0.05),$E$101,IF(OR(#REF!&lt;1,#REF!&gt;0),LOOKUP(C29,$E$100:$F$100,$E$101:$F$101),LOOKUP(C29,$E$100:$G$100,$E$101:$G$101)))</f>
        <v>#REF!</v>
      </c>
    </row>
    <row r="30" spans="1:256" x14ac:dyDescent="0.2">
      <c r="A30" s="34">
        <v>28</v>
      </c>
      <c r="B30" s="92" t="s">
        <v>47</v>
      </c>
      <c r="C30" s="62" t="e">
        <f>(#REF!*#REF!+#REF!*#REF!+#REF!*#REF!+#REF!*#REF!+#REF!*#REF!+#REF!*#REF!+#REF!*#REF!)*#REF!</f>
        <v>#REF!</v>
      </c>
      <c r="D30" s="67" t="e">
        <f>IF(OR((#REF!+#REF!+#REF!+#REF!)&gt;0,(#REF!+#REF!)&gt;0.05),$E$101,IF(OR(#REF!&lt;1,#REF!&gt;0),LOOKUP(C30,$E$100:$F$100,$E$101:$F$101),LOOKUP(C30,$E$100:$G$100,$E$101:$G$101)))</f>
        <v>#REF!</v>
      </c>
    </row>
    <row r="31" spans="1:256" x14ac:dyDescent="0.2">
      <c r="A31" s="34">
        <v>29</v>
      </c>
      <c r="B31" s="18" t="s">
        <v>103</v>
      </c>
      <c r="C31" s="62" t="e">
        <f>(#REF!*#REF!+#REF!*#REF!+#REF!*#REF!+#REF!*#REF!+#REF!*#REF!+#REF!*#REF!+#REF!*#REF!)*#REF!</f>
        <v>#REF!</v>
      </c>
      <c r="D31" s="82" t="e">
        <f>IF(OR((#REF!+#REF!+#REF!+#REF!)&gt;0,(#REF!+#REF!)&gt;0.05),$E$101,IF(OR(#REF!&lt;1,#REF!&gt;0),LOOKUP(C31,$E$100:$F$100,$E$101:$F$101),LOOKUP(C31,$E$100:$G$100,$E$101:$G$101)))</f>
        <v>#REF!</v>
      </c>
    </row>
    <row r="32" spans="1:256" x14ac:dyDescent="0.2">
      <c r="A32" s="34">
        <v>30</v>
      </c>
      <c r="B32" s="92" t="s">
        <v>72</v>
      </c>
      <c r="C32" s="62" t="e">
        <f>(#REF!*#REF!+#REF!*#REF!+#REF!*#REF!+#REF!*#REF!+#REF!*#REF!+#REF!*#REF!+#REF!*#REF!)*#REF!</f>
        <v>#REF!</v>
      </c>
      <c r="D32" s="93" t="e">
        <f>IF(OR((#REF!+#REF!+#REF!+#REF!)&gt;0,(#REF!+#REF!)&gt;0.05),$E$101,IF(OR(#REF!&lt;1,#REF!&gt;0),LOOKUP(C32,$E$100:$F$100,$E$101:$F$101),LOOKUP(C32,$E$100:$G$100,$E$101:$G$101)))</f>
        <v>#REF!</v>
      </c>
      <c r="F32" s="50"/>
    </row>
    <row r="33" spans="1:256" x14ac:dyDescent="0.2">
      <c r="A33" s="34">
        <v>31</v>
      </c>
      <c r="B33" s="92" t="s">
        <v>43</v>
      </c>
      <c r="C33" s="62" t="e">
        <f>(#REF!*#REF!+#REF!*#REF!+#REF!*#REF!+#REF!*#REF!+#REF!*#REF!+#REF!*#REF!+#REF!*#REF!)*#REF!</f>
        <v>#REF!</v>
      </c>
      <c r="D33" s="86" t="e">
        <f>IF(OR((#REF!+#REF!+#REF!+#REF!)&gt;0,(#REF!+#REF!)&gt;0.05),$E$101,IF(OR(#REF!&lt;1,#REF!&gt;0),LOOKUP(C33,$E$100:$F$100,$E$101:$F$101),LOOKUP(C33,$E$100:$G$100,$E$101:$G$101)))</f>
        <v>#REF!</v>
      </c>
    </row>
    <row r="34" spans="1:256" x14ac:dyDescent="0.2">
      <c r="A34" s="34">
        <v>32</v>
      </c>
      <c r="B34" s="18" t="s">
        <v>121</v>
      </c>
      <c r="C34" s="62" t="e">
        <f>(#REF!*#REF!+#REF!*#REF!+#REF!*#REF!+#REF!*#REF!+#REF!*#REF!+#REF!*#REF!+#REF!*#REF!)*#REF!</f>
        <v>#REF!</v>
      </c>
      <c r="D34" s="83" t="e">
        <f>IF(OR((#REF!+#REF!+#REF!+#REF!)&gt;0,(#REF!+#REF!)&gt;0.05),$E$101,IF(OR(#REF!&lt;1,#REF!&gt;0),LOOKUP(C34,$E$100:$F$100,$E$101:$F$101),LOOKUP(C34,$E$100:$G$100,$E$101:$G$101)))</f>
        <v>#REF!</v>
      </c>
      <c r="F34" s="50"/>
    </row>
    <row r="35" spans="1:256" x14ac:dyDescent="0.2">
      <c r="A35" s="34">
        <v>33</v>
      </c>
      <c r="B35" s="18" t="s">
        <v>102</v>
      </c>
      <c r="C35" s="62" t="e">
        <f>(#REF!*#REF!+#REF!*#REF!+#REF!*#REF!+#REF!*#REF!+#REF!*#REF!+#REF!*#REF!+#REF!*#REF!)*#REF!</f>
        <v>#REF!</v>
      </c>
      <c r="D35" s="61" t="e">
        <f>IF(OR((#REF!+#REF!+#REF!+#REF!)&gt;0,(#REF!+#REF!)&gt;0.05),$E$101,IF(OR(#REF!&lt;1,#REF!&gt;0),LOOKUP(C35,$E$100:$F$100,$E$101:$F$101),LOOKUP(C35,$E$100:$G$100,$E$101:$G$101)))</f>
        <v>#REF!</v>
      </c>
    </row>
    <row r="36" spans="1:256" x14ac:dyDescent="0.2">
      <c r="A36" s="34">
        <v>34</v>
      </c>
      <c r="B36" s="92" t="s">
        <v>112</v>
      </c>
      <c r="C36" s="62" t="e">
        <f>(#REF!*#REF!+#REF!*#REF!+#REF!*#REF!+#REF!*#REF!+#REF!*#REF!+#REF!*#REF!+#REF!*#REF!)*#REF!</f>
        <v>#REF!</v>
      </c>
      <c r="D36" s="71" t="e">
        <f>IF(OR((#REF!+#REF!+#REF!+#REF!)&gt;0,(#REF!+#REF!)&gt;0.05),$E$101,IF(OR(#REF!&lt;1,#REF!&gt;0),LOOKUP(C36,$E$100:$F$100,$E$101:$F$101),LOOKUP(C36,$E$100:$G$100,$E$101:$G$101)))</f>
        <v>#REF!</v>
      </c>
    </row>
    <row r="37" spans="1:256" x14ac:dyDescent="0.2">
      <c r="A37" s="34">
        <v>35</v>
      </c>
      <c r="B37" s="55" t="s">
        <v>74</v>
      </c>
      <c r="C37" s="62" t="e">
        <f>(#REF!*#REF!+#REF!*#REF!+#REF!*#REF!+#REF!*#REF!+#REF!*#REF!+#REF!*#REF!+#REF!*#REF!)*#REF!</f>
        <v>#REF!</v>
      </c>
      <c r="D37" s="13" t="e">
        <f>IF(OR((#REF!+#REF!+#REF!+#REF!)&gt;0,(#REF!+#REF!)&gt;0.05),$E$101,IF(OR(#REF!&lt;1,#REF!&gt;0),LOOKUP(C37,$E$100:$F$100,$E$101:$F$101),LOOKUP(C37,$E$100:$G$100,$E$101:$G$101)))</f>
        <v>#REF!</v>
      </c>
    </row>
    <row r="38" spans="1:256" s="51" customFormat="1" x14ac:dyDescent="0.2">
      <c r="A38" s="34">
        <v>36</v>
      </c>
      <c r="B38" s="92" t="s">
        <v>56</v>
      </c>
      <c r="C38" s="62" t="e">
        <f>(#REF!*#REF!+#REF!*#REF!+#REF!*#REF!+#REF!*#REF!+#REF!*#REF!+#REF!*#REF!+#REF!*#REF!)*#REF!</f>
        <v>#REF!</v>
      </c>
      <c r="D38" s="64" t="e">
        <f>IF(OR((#REF!+#REF!+#REF!+#REF!)&gt;0,(#REF!+#REF!)&gt;0.05),$E$101,IF(OR(#REF!&lt;1,#REF!&gt;0),LOOKUP(C38,$E$100:$F$100,$E$101:$F$101),LOOKUP(C38,$E$100:$G$100,$E$101:$G$101)))</f>
        <v>#REF!</v>
      </c>
      <c r="IV38"/>
    </row>
    <row r="39" spans="1:256" s="51" customFormat="1" x14ac:dyDescent="0.2">
      <c r="A39" s="34">
        <v>37</v>
      </c>
      <c r="B39" s="18" t="s">
        <v>22</v>
      </c>
      <c r="C39" s="62" t="e">
        <f>(#REF!*#REF!+#REF!*#REF!+#REF!*#REF!+#REF!*#REF!+#REF!*#REF!+#REF!*#REF!+#REF!*#REF!)*#REF!</f>
        <v>#REF!</v>
      </c>
      <c r="D39" s="65" t="e">
        <f>IF(OR((#REF!+#REF!+#REF!+#REF!)&gt;0,(#REF!+#REF!)&gt;0.05),$E$101,IF(OR(#REF!&lt;1,#REF!&gt;0),LOOKUP(C39,$E$100:$F$100,$E$101:$F$101),LOOKUP(C39,$E$100:$G$100,$E$101:$G$101)))</f>
        <v>#REF!</v>
      </c>
      <c r="IV39"/>
    </row>
    <row r="40" spans="1:256" x14ac:dyDescent="0.2">
      <c r="A40" s="34">
        <v>38</v>
      </c>
      <c r="B40" s="92" t="s">
        <v>155</v>
      </c>
      <c r="C40" s="62" t="e">
        <f>(#REF!*#REF!+#REF!*#REF!+#REF!*#REF!+#REF!*#REF!+#REF!*#REF!+#REF!*#REF!+#REF!*#REF!)*#REF!</f>
        <v>#REF!</v>
      </c>
      <c r="D40" s="13" t="e">
        <f>IF(OR((#REF!+#REF!+#REF!+#REF!)&gt;0,(#REF!+#REF!)&gt;0.05),$E$101,IF(OR(#REF!&lt;1,#REF!&gt;0),LOOKUP(C40,$E$100:$F$100,$E$101:$F$101),LOOKUP(C40,$E$100:$G$100,$E$101:$G$101)))</f>
        <v>#REF!</v>
      </c>
    </row>
    <row r="41" spans="1:256" x14ac:dyDescent="0.2">
      <c r="A41" s="34">
        <v>39</v>
      </c>
      <c r="B41" s="92" t="s">
        <v>152</v>
      </c>
      <c r="C41" s="62" t="e">
        <f>(#REF!*#REF!+#REF!*#REF!+#REF!*#REF!+#REF!*#REF!+#REF!*#REF!+#REF!*#REF!+#REF!*#REF!)*#REF!</f>
        <v>#REF!</v>
      </c>
      <c r="D41" s="13" t="e">
        <f>IF(OR((#REF!+#REF!+#REF!+#REF!)&gt;0,(#REF!+#REF!)&gt;0.05),$E$101,IF(OR(#REF!&lt;1,#REF!&gt;0),LOOKUP(C41,$E$100:$F$100,$E$101:$F$101),LOOKUP(C41,$E$100:$G$100,$E$101:$G$101)))</f>
        <v>#REF!</v>
      </c>
    </row>
    <row r="42" spans="1:256" x14ac:dyDescent="0.2">
      <c r="A42" s="66">
        <v>40</v>
      </c>
      <c r="B42" s="92" t="s">
        <v>113</v>
      </c>
      <c r="C42" s="62" t="e">
        <f>(#REF!*#REF!+#REF!*#REF!+#REF!*#REF!+#REF!*#REF!+#REF!*#REF!+#REF!*#REF!+#REF!*#REF!)*#REF!</f>
        <v>#REF!</v>
      </c>
      <c r="D42" s="61" t="e">
        <f>IF(OR((#REF!+#REF!+#REF!+#REF!)&gt;0,(#REF!+#REF!)&gt;0.05),$E$101,IF(OR(#REF!&lt;1,#REF!&gt;0),LOOKUP(C42,$E$100:$F$100,$E$101:$F$101),LOOKUP(C42,$E$100:$G$100,$E$101:$G$101)))</f>
        <v>#REF!</v>
      </c>
    </row>
    <row r="43" spans="1:256" x14ac:dyDescent="0.2">
      <c r="A43" s="34">
        <v>41</v>
      </c>
      <c r="B43" s="18" t="s">
        <v>146</v>
      </c>
      <c r="C43" s="62" t="e">
        <f>(#REF!*#REF!+#REF!*#REF!+#REF!*#REF!+#REF!*#REF!+#REF!*#REF!+#REF!*#REF!+#REF!*#REF!)*#REF!</f>
        <v>#REF!</v>
      </c>
      <c r="D43" s="69" t="e">
        <f>IF(OR((#REF!+#REF!+#REF!+#REF!)&gt;0,(#REF!+#REF!)&gt;0.05),$E$101,IF(OR(#REF!&lt;1,#REF!&gt;0),LOOKUP(C43,$E$100:$F$100,$E$101:$F$101),LOOKUP(C43,$E$100:$G$100,$E$101:$G$101)))</f>
        <v>#REF!</v>
      </c>
    </row>
    <row r="44" spans="1:256" x14ac:dyDescent="0.2">
      <c r="A44" s="34">
        <v>42</v>
      </c>
      <c r="B44" s="92" t="s">
        <v>69</v>
      </c>
      <c r="C44" s="62" t="e">
        <f>(#REF!*#REF!+#REF!*#REF!+#REF!*#REF!+#REF!*#REF!+#REF!*#REF!+#REF!*#REF!+#REF!*#REF!)*#REF!</f>
        <v>#REF!</v>
      </c>
      <c r="D44" s="67" t="e">
        <f>IF(OR((#REF!+#REF!+#REF!+#REF!)&gt;0,(#REF!+#REF!)&gt;0.05),$E$101,IF(OR(#REF!&lt;1,#REF!&gt;0),LOOKUP(C44,$E$100:$F$100,$E$101:$F$101),LOOKUP(C44,$E$100:$G$100,$E$101:$G$101)))</f>
        <v>#REF!</v>
      </c>
    </row>
    <row r="45" spans="1:256" x14ac:dyDescent="0.2">
      <c r="A45" s="34">
        <v>43</v>
      </c>
      <c r="B45" s="18" t="s">
        <v>86</v>
      </c>
      <c r="C45" s="62" t="e">
        <f>(#REF!*#REF!+#REF!*#REF!+#REF!*#REF!+#REF!*#REF!+#REF!*#REF!+#REF!*#REF!+#REF!*#REF!)*#REF!</f>
        <v>#REF!</v>
      </c>
      <c r="D45" s="69" t="e">
        <f>IF(OR((#REF!+#REF!+#REF!+#REF!)&gt;0,(#REF!+#REF!)&gt;0.05),$E$101,IF(OR(#REF!&lt;1,#REF!&gt;0),LOOKUP(C45,$E$100:$F$100,$E$101:$F$101),LOOKUP(C45,$E$100:$G$100,$E$101:$G$101)))</f>
        <v>#REF!</v>
      </c>
    </row>
    <row r="46" spans="1:256" x14ac:dyDescent="0.2">
      <c r="A46" s="34">
        <v>44</v>
      </c>
      <c r="B46" s="18" t="s">
        <v>136</v>
      </c>
      <c r="C46" s="62" t="e">
        <f>(#REF!*#REF!+#REF!*#REF!+#REF!*#REF!+#REF!*#REF!+#REF!*#REF!+#REF!*#REF!+#REF!*#REF!)*#REF!</f>
        <v>#REF!</v>
      </c>
      <c r="D46" s="67" t="e">
        <f>IF(OR((#REF!+#REF!+#REF!+#REF!)&gt;0,(#REF!+#REF!)&gt;0.05),$E$101,IF(OR(#REF!&lt;1,#REF!&gt;0),LOOKUP(C46,$E$100:$F$100,$E$101:$F$101),LOOKUP(C46,$E$100:$G$100,$E$101:$G$101)))</f>
        <v>#REF!</v>
      </c>
    </row>
    <row r="47" spans="1:256" x14ac:dyDescent="0.2">
      <c r="A47" s="34">
        <v>45</v>
      </c>
      <c r="B47" s="55" t="s">
        <v>34</v>
      </c>
      <c r="C47" s="62" t="e">
        <f>(#REF!*#REF!+#REF!*#REF!+#REF!*#REF!+#REF!*#REF!+#REF!*#REF!+#REF!*#REF!+#REF!*#REF!)*#REF!</f>
        <v>#REF!</v>
      </c>
      <c r="D47" s="70" t="e">
        <f>IF(OR((#REF!+#REF!+#REF!+#REF!)&gt;0,(#REF!+#REF!)&gt;0.05),$E$101,IF(OR(#REF!&lt;1,#REF!&gt;0),LOOKUP(C47,$E$100:$F$100,$E$101:$F$101),LOOKUP(C47,$E$100:$G$100,$E$101:$G$101)))</f>
        <v>#REF!</v>
      </c>
    </row>
    <row r="48" spans="1:256" x14ac:dyDescent="0.2">
      <c r="A48" s="34">
        <v>46</v>
      </c>
      <c r="B48" s="55" t="s">
        <v>63</v>
      </c>
      <c r="C48" s="62" t="e">
        <f>(#REF!*#REF!+#REF!*#REF!+#REF!*#REF!+#REF!*#REF!+#REF!*#REF!+#REF!*#REF!+#REF!*#REF!)*#REF!</f>
        <v>#REF!</v>
      </c>
      <c r="D48" s="75" t="e">
        <f>IF(OR((#REF!+#REF!+#REF!+#REF!)&gt;0,(#REF!+#REF!)&gt;0.05),$E$101,IF(OR(#REF!&lt;1,#REF!&gt;0),LOOKUP(C48,$E$100:$F$100,$E$101:$F$101),LOOKUP(C48,$E$100:$G$100,$E$101:$G$101)))</f>
        <v>#REF!</v>
      </c>
    </row>
    <row r="49" spans="1:256" x14ac:dyDescent="0.2">
      <c r="A49" s="66">
        <v>47</v>
      </c>
      <c r="B49" s="92" t="s">
        <v>44</v>
      </c>
      <c r="C49" s="62" t="e">
        <f>(#REF!*#REF!+#REF!*#REF!+#REF!*#REF!+#REF!*#REF!+#REF!*#REF!+#REF!*#REF!+#REF!*#REF!)*#REF!</f>
        <v>#REF!</v>
      </c>
      <c r="D49" s="82" t="e">
        <f>IF(OR((#REF!+#REF!+#REF!+#REF!)&gt;0,(#REF!+#REF!)&gt;0.05),$E$101,IF(OR(#REF!&lt;1,#REF!&gt;0),LOOKUP(C49,$E$100:$F$100,$E$101:$F$101),LOOKUP(C49,$E$100:$G$100,$E$101:$G$101)))</f>
        <v>#REF!</v>
      </c>
    </row>
    <row r="50" spans="1:256" s="51" customFormat="1" x14ac:dyDescent="0.2">
      <c r="A50" s="34">
        <v>48</v>
      </c>
      <c r="B50" s="18" t="s">
        <v>40</v>
      </c>
      <c r="C50" s="62" t="e">
        <f>(#REF!*#REF!+#REF!*#REF!+#REF!*#REF!+#REF!*#REF!+#REF!*#REF!+#REF!*#REF!+#REF!*#REF!)*#REF!</f>
        <v>#REF!</v>
      </c>
      <c r="D50" s="70" t="e">
        <f>IF(OR((#REF!+#REF!+#REF!+#REF!)&gt;0,(#REF!+#REF!)&gt;0.05),$E$101,IF(OR(#REF!&lt;1,#REF!&gt;0),LOOKUP(C50,$E$100:$F$100,$E$101:$F$101),LOOKUP(C50,$E$100:$G$100,$E$101:$G$101)))</f>
        <v>#REF!</v>
      </c>
      <c r="IV50"/>
    </row>
    <row r="51" spans="1:256" x14ac:dyDescent="0.2">
      <c r="A51" s="34">
        <v>49</v>
      </c>
      <c r="B51" s="18" t="s">
        <v>49</v>
      </c>
      <c r="C51" s="62" t="e">
        <f>(#REF!*#REF!+#REF!*#REF!+#REF!*#REF!+#REF!*#REF!+#REF!*#REF!+#REF!*#REF!+#REF!*#REF!)*#REF!</f>
        <v>#REF!</v>
      </c>
      <c r="D51" s="86" t="e">
        <f>IF(OR((#REF!+#REF!+#REF!+#REF!)&gt;0,(#REF!+#REF!)&gt;0.05),$E$101,IF(OR(#REF!&lt;1,#REF!&gt;0),LOOKUP(C51,$E$100:$F$100,$E$101:$F$101),LOOKUP(C51,$E$100:$G$100,$E$101:$G$101)))</f>
        <v>#REF!</v>
      </c>
    </row>
    <row r="52" spans="1:256" x14ac:dyDescent="0.2">
      <c r="A52" s="34">
        <v>50</v>
      </c>
      <c r="B52" s="18" t="s">
        <v>133</v>
      </c>
      <c r="C52" s="62" t="e">
        <f>(#REF!*#REF!+#REF!*#REF!+#REF!*#REF!+#REF!*#REF!+#REF!*#REF!+#REF!*#REF!+#REF!*#REF!)*#REF!</f>
        <v>#REF!</v>
      </c>
      <c r="D52" s="86" t="e">
        <f>IF(OR((#REF!+#REF!+#REF!+#REF!)&gt;0,(#REF!+#REF!)&gt;0.05),$E$101,IF(OR(#REF!&lt;1,#REF!&gt;0),LOOKUP(C52,$E$100:$F$100,$E$101:$F$101),LOOKUP(C52,$E$100:$G$100,$E$101:$G$101)))</f>
        <v>#REF!</v>
      </c>
    </row>
    <row r="53" spans="1:256" x14ac:dyDescent="0.2">
      <c r="A53" s="34">
        <v>51</v>
      </c>
      <c r="B53" s="92" t="s">
        <v>139</v>
      </c>
      <c r="C53" s="62" t="e">
        <f>(#REF!*#REF!+#REF!*#REF!+#REF!*#REF!+#REF!*#REF!+#REF!*#REF!+#REF!*#REF!+#REF!*#REF!)*#REF!</f>
        <v>#REF!</v>
      </c>
      <c r="D53" s="83" t="e">
        <f>IF(OR((#REF!+#REF!+#REF!+#REF!)&gt;0,(#REF!+#REF!)&gt;0.05),$E$101,IF(OR(#REF!&lt;1,#REF!&gt;0),LOOKUP(C53,$E$100:$F$100,$E$101:$F$101),LOOKUP(C53,$E$100:$G$100,$E$101:$G$101)))</f>
        <v>#REF!</v>
      </c>
    </row>
    <row r="54" spans="1:256" x14ac:dyDescent="0.2">
      <c r="A54" s="34">
        <v>52</v>
      </c>
      <c r="B54" s="55" t="s">
        <v>51</v>
      </c>
      <c r="C54" s="62" t="e">
        <f>(#REF!*#REF!+#REF!*#REF!+#REF!*#REF!+#REF!*#REF!+#REF!*#REF!+#REF!*#REF!+#REF!*#REF!)*#REF!</f>
        <v>#REF!</v>
      </c>
      <c r="D54" s="67" t="e">
        <f>IF(OR((#REF!+#REF!+#REF!+#REF!)&gt;0,(#REF!+#REF!)&gt;0.05),$E$101,IF(OR(#REF!&lt;1,#REF!&gt;0),LOOKUP(C54,$E$100:$F$100,$E$101:$F$101),LOOKUP(C54,$E$100:$G$100,$E$101:$G$101)))</f>
        <v>#REF!</v>
      </c>
    </row>
    <row r="55" spans="1:256" x14ac:dyDescent="0.2">
      <c r="A55" s="34">
        <v>53</v>
      </c>
      <c r="B55" s="18" t="s">
        <v>70</v>
      </c>
      <c r="C55" s="62" t="e">
        <f>(#REF!*#REF!+#REF!*#REF!+#REF!*#REF!+#REF!*#REF!+#REF!*#REF!+#REF!*#REF!+#REF!*#REF!)*#REF!</f>
        <v>#REF!</v>
      </c>
      <c r="D55" s="71" t="e">
        <f>IF(OR((#REF!+#REF!+#REF!+#REF!)&gt;0,(#REF!+#REF!)&gt;0.05),$E$101,IF(OR(#REF!&lt;1,#REF!&gt;0),LOOKUP(C55,$E$100:$F$100,$E$101:$F$101),LOOKUP(C55,$E$100:$G$100,$E$101:$G$101)))</f>
        <v>#REF!</v>
      </c>
    </row>
    <row r="56" spans="1:256" x14ac:dyDescent="0.2">
      <c r="A56" s="34">
        <v>54</v>
      </c>
      <c r="B56" s="55" t="s">
        <v>46</v>
      </c>
      <c r="C56" s="62" t="e">
        <f>(#REF!*#REF!+#REF!*#REF!+#REF!*#REF!+#REF!*#REF!+#REF!*#REF!+#REF!*#REF!+#REF!*#REF!)*#REF!</f>
        <v>#REF!</v>
      </c>
      <c r="D56" s="73" t="e">
        <f>IF(OR((#REF!+#REF!+#REF!+#REF!)&gt;0,(#REF!+#REF!)&gt;0.05),$E$101,IF(OR(#REF!&lt;1,#REF!&gt;0),LOOKUP(C56,$E$100:$F$100,$E$101:$F$101),LOOKUP(C56,$E$100:$G$100,$E$101:$G$101)))</f>
        <v>#REF!</v>
      </c>
    </row>
    <row r="57" spans="1:256" x14ac:dyDescent="0.2">
      <c r="A57" s="34">
        <v>54</v>
      </c>
      <c r="B57" s="92" t="s">
        <v>55</v>
      </c>
      <c r="C57" s="62" t="e">
        <f>(#REF!*#REF!+#REF!*#REF!+#REF!*#REF!+#REF!*#REF!+#REF!*#REF!+#REF!*#REF!+#REF!*#REF!)*#REF!</f>
        <v>#REF!</v>
      </c>
      <c r="D57" s="71" t="e">
        <f>IF(OR((#REF!+#REF!+#REF!+#REF!)&gt;0,(#REF!+#REF!)&gt;0.05),$E$101,IF(OR(#REF!&lt;1,#REF!&gt;0),LOOKUP(C57,$E$100:$F$100,$E$101:$F$101),LOOKUP(C57,$E$100:$G$100,$E$101:$G$101)))</f>
        <v>#REF!</v>
      </c>
    </row>
    <row r="58" spans="1:256" x14ac:dyDescent="0.2">
      <c r="A58" s="34">
        <v>56</v>
      </c>
      <c r="B58" s="92" t="s">
        <v>120</v>
      </c>
      <c r="C58" s="62" t="e">
        <f>(#REF!*#REF!+#REF!*#REF!+#REF!*#REF!+#REF!*#REF!+#REF!*#REF!+#REF!*#REF!+#REF!*#REF!)*#REF!</f>
        <v>#REF!</v>
      </c>
      <c r="D58" s="61" t="e">
        <f>IF(OR((#REF!+#REF!+#REF!+#REF!)&gt;0,(#REF!+#REF!)&gt;0.05),$E$101,IF(OR(#REF!&lt;1,#REF!&gt;0),LOOKUP(C58,$E$100:$F$100,$E$101:$F$101),LOOKUP(C58,$E$100:$G$100,$E$101:$G$101)))</f>
        <v>#REF!</v>
      </c>
    </row>
    <row r="59" spans="1:256" x14ac:dyDescent="0.2">
      <c r="A59" s="66">
        <v>57</v>
      </c>
      <c r="B59" s="18" t="s">
        <v>153</v>
      </c>
      <c r="C59" s="62" t="e">
        <f>(#REF!*#REF!+#REF!*#REF!+#REF!*#REF!+#REF!*#REF!+#REF!*#REF!+#REF!*#REF!+#REF!*#REF!)*#REF!</f>
        <v>#REF!</v>
      </c>
      <c r="D59" s="61" t="e">
        <f>IF(OR((#REF!+#REF!+#REF!+#REF!)&gt;0,(#REF!+#REF!)&gt;0.05),$E$101,IF(OR(#REF!&lt;1,#REF!&gt;0),LOOKUP(C59,$E$100:$F$100,$E$101:$F$101),LOOKUP(C59,$E$100:$G$100,$E$101:$G$101)))</f>
        <v>#REF!</v>
      </c>
    </row>
    <row r="60" spans="1:256" x14ac:dyDescent="0.2">
      <c r="A60" s="34">
        <v>58</v>
      </c>
      <c r="B60" s="92" t="s">
        <v>60</v>
      </c>
      <c r="C60" s="62" t="e">
        <f>(#REF!*#REF!+#REF!*#REF!+#REF!*#REF!+#REF!*#REF!+#REF!*#REF!+#REF!*#REF!+#REF!*#REF!)*#REF!</f>
        <v>#REF!</v>
      </c>
      <c r="D60" s="76" t="e">
        <f>IF(OR((#REF!+#REF!+#REF!+#REF!)&gt;0,(#REF!+#REF!)&gt;0.05),$E$101,IF(OR(#REF!&lt;1,#REF!&gt;0),LOOKUP(C60,$E$100:$F$100,$E$101:$F$101),LOOKUP(C60,$E$100:$G$100,$E$101:$G$101)))</f>
        <v>#REF!</v>
      </c>
    </row>
    <row r="61" spans="1:256" x14ac:dyDescent="0.2">
      <c r="A61" s="34">
        <v>59</v>
      </c>
      <c r="B61" s="92" t="s">
        <v>45</v>
      </c>
      <c r="C61" s="62" t="e">
        <f>(#REF!*#REF!+#REF!*#REF!+#REF!*#REF!+#REF!*#REF!+#REF!*#REF!+#REF!*#REF!+#REF!*#REF!)*#REF!</f>
        <v>#REF!</v>
      </c>
      <c r="D61" s="77" t="e">
        <f>IF(OR((#REF!+#REF!+#REF!+#REF!)&gt;0,(#REF!+#REF!)&gt;0.05),$E$101,IF(OR(#REF!&lt;1,#REF!&gt;0),LOOKUP(C61,$E$100:$F$100,$E$101:$F$101),LOOKUP(C61,$E$100:$G$100,$E$101:$G$101)))</f>
        <v>#REF!</v>
      </c>
    </row>
    <row r="62" spans="1:256" x14ac:dyDescent="0.2">
      <c r="A62" s="34">
        <v>60</v>
      </c>
      <c r="B62" s="92" t="s">
        <v>105</v>
      </c>
      <c r="C62" s="62" t="e">
        <f>(#REF!*#REF!+#REF!*#REF!+#REF!*#REF!+#REF!*#REF!+#REF!*#REF!+#REF!*#REF!+#REF!*#REF!)*#REF!</f>
        <v>#REF!</v>
      </c>
      <c r="D62" s="79" t="e">
        <f>IF(OR((#REF!+#REF!+#REF!+#REF!)&gt;0,(#REF!+#REF!)&gt;0.05),$E$101,IF(OR(#REF!&lt;1,#REF!&gt;0),LOOKUP(C62,$E$100:$F$100,$E$101:$F$101),LOOKUP(C62,$E$100:$G$100,$E$101:$G$101)))</f>
        <v>#REF!</v>
      </c>
    </row>
    <row r="63" spans="1:256" x14ac:dyDescent="0.2">
      <c r="A63" s="66">
        <v>61</v>
      </c>
      <c r="B63" s="92" t="s">
        <v>156</v>
      </c>
      <c r="C63" s="62" t="e">
        <f>(#REF!*#REF!+#REF!*#REF!+#REF!*#REF!+#REF!*#REF!+#REF!*#REF!+#REF!*#REF!+#REF!*#REF!)*#REF!</f>
        <v>#REF!</v>
      </c>
      <c r="D63" s="86" t="e">
        <f>IF(OR((#REF!+#REF!+#REF!+#REF!)&gt;0,(#REF!+#REF!)&gt;0.05),$E$101,IF(OR(#REF!&lt;1,#REF!&gt;0),LOOKUP(C63,$E$100:$F$100,$E$101:$F$101),LOOKUP(C63,$E$100:$G$100,$E$101:$G$101)))</f>
        <v>#REF!</v>
      </c>
    </row>
    <row r="64" spans="1:256" x14ac:dyDescent="0.2">
      <c r="A64" s="34">
        <v>62</v>
      </c>
      <c r="B64" s="92" t="s">
        <v>82</v>
      </c>
      <c r="C64" s="62" t="e">
        <f>(#REF!*#REF!+#REF!*#REF!+#REF!*#REF!+#REF!*#REF!+#REF!*#REF!+#REF!*#REF!+#REF!*#REF!)*#REF!</f>
        <v>#REF!</v>
      </c>
      <c r="D64" s="84" t="e">
        <f>IF(OR((#REF!+#REF!+#REF!+#REF!)&gt;0,(#REF!+#REF!)&gt;0.05),$E$101,IF(OR(#REF!&lt;1,#REF!&gt;0),LOOKUP(C64,$E$100:$F$100,$E$101:$F$101),LOOKUP(C64,$E$100:$G$100,$E$101:$G$101)))</f>
        <v>#REF!</v>
      </c>
    </row>
    <row r="65" spans="1:256" x14ac:dyDescent="0.2">
      <c r="A65" s="34">
        <v>63</v>
      </c>
      <c r="B65" s="18" t="s">
        <v>76</v>
      </c>
      <c r="C65" s="62" t="e">
        <f>(#REF!*#REF!+#REF!*#REF!+#REF!*#REF!+#REF!*#REF!+#REF!*#REF!+#REF!*#REF!+#REF!*#REF!)*#REF!</f>
        <v>#REF!</v>
      </c>
      <c r="D65" s="86" t="e">
        <f>IF(OR((#REF!+#REF!+#REF!+#REF!)&gt;0,(#REF!+#REF!)&gt;0.05),$E$101,IF(OR(#REF!&lt;1,#REF!&gt;0),LOOKUP(C65,$E$100:$F$100,$E$101:$F$101),LOOKUP(C65,$E$100:$G$100,$E$101:$G$101)))</f>
        <v>#REF!</v>
      </c>
    </row>
    <row r="66" spans="1:256" x14ac:dyDescent="0.2">
      <c r="A66" s="66">
        <v>64</v>
      </c>
      <c r="B66" s="92" t="s">
        <v>42</v>
      </c>
      <c r="C66" s="62" t="e">
        <f>(#REF!*#REF!+#REF!*#REF!+#REF!*#REF!+#REF!*#REF!+#REF!*#REF!+#REF!*#REF!+#REF!*#REF!)*#REF!</f>
        <v>#REF!</v>
      </c>
      <c r="D66" s="61" t="e">
        <f>IF(OR((#REF!+#REF!+#REF!+#REF!)&gt;0,(#REF!+#REF!)&gt;0.05),$E$101,IF(OR(#REF!&lt;1,#REF!&gt;0),LOOKUP(C66,$E$100:$F$100,$E$101:$F$101),LOOKUP(C66,$E$100:$G$100,$E$101:$G$101)))</f>
        <v>#REF!</v>
      </c>
    </row>
    <row r="67" spans="1:256" x14ac:dyDescent="0.2">
      <c r="A67" s="66">
        <v>65</v>
      </c>
      <c r="B67" s="92" t="s">
        <v>85</v>
      </c>
      <c r="C67" s="62" t="e">
        <f>(#REF!*#REF!+#REF!*#REF!+#REF!*#REF!+#REF!*#REF!+#REF!*#REF!+#REF!*#REF!+#REF!*#REF!)*#REF!</f>
        <v>#REF!</v>
      </c>
      <c r="D67" s="86" t="e">
        <f>IF(OR((#REF!+#REF!+#REF!+#REF!)&gt;0,(#REF!+#REF!)&gt;0.05),$E$101,IF(OR(#REF!&lt;1,#REF!&gt;0),LOOKUP(C67,$E$100:$F$100,$E$101:$F$101),LOOKUP(C67,$E$100:$G$100,$E$101:$G$101)))</f>
        <v>#REF!</v>
      </c>
    </row>
    <row r="68" spans="1:256" x14ac:dyDescent="0.2">
      <c r="A68" s="34">
        <v>66</v>
      </c>
      <c r="B68" s="92" t="s">
        <v>109</v>
      </c>
      <c r="C68" s="62" t="e">
        <f>(#REF!*#REF!+#REF!*#REF!+#REF!*#REF!+#REF!*#REF!+#REF!*#REF!+#REF!*#REF!+#REF!*#REF!)*#REF!</f>
        <v>#REF!</v>
      </c>
      <c r="D68" s="84" t="e">
        <f>IF(OR((#REF!+#REF!+#REF!+#REF!)&gt;0,(#REF!+#REF!)&gt;0.05),$E$101,IF(OR(#REF!&lt;1,#REF!&gt;0),LOOKUP(C68,$E$100:$F$100,$E$101:$F$101),LOOKUP(C68,$E$100:$G$100,$E$101:$G$101)))</f>
        <v>#REF!</v>
      </c>
    </row>
    <row r="69" spans="1:256" x14ac:dyDescent="0.2">
      <c r="A69" s="34">
        <v>67</v>
      </c>
      <c r="B69" s="92" t="s">
        <v>62</v>
      </c>
      <c r="C69" s="62" t="e">
        <f>(#REF!*#REF!+#REF!*#REF!+#REF!*#REF!+#REF!*#REF!+#REF!*#REF!+#REF!*#REF!+#REF!*#REF!)*#REF!</f>
        <v>#REF!</v>
      </c>
      <c r="D69" s="84" t="e">
        <f>IF(OR((#REF!+#REF!+#REF!+#REF!)&gt;0,(#REF!+#REF!)&gt;0.05),$E$101,IF(OR(#REF!&lt;1,#REF!&gt;0),LOOKUP(C69,$E$100:$F$100,$E$101:$F$101),LOOKUP(C69,$E$100:$G$100,$E$101:$G$101)))</f>
        <v>#REF!</v>
      </c>
    </row>
    <row r="70" spans="1:256" x14ac:dyDescent="0.2">
      <c r="A70" s="66">
        <v>68</v>
      </c>
      <c r="B70" s="68" t="s">
        <v>36</v>
      </c>
      <c r="C70" s="62" t="e">
        <f>(#REF!*#REF!+#REF!*#REF!+#REF!*#REF!+#REF!*#REF!+#REF!*#REF!+#REF!*#REF!+#REF!*#REF!)*#REF!</f>
        <v>#REF!</v>
      </c>
      <c r="D70" s="86" t="e">
        <f>IF(OR((#REF!+#REF!+#REF!+#REF!)&gt;0,(#REF!+#REF!)&gt;0.05),$E$101,IF(OR(#REF!&lt;1,#REF!&gt;0),LOOKUP(C70,$E$100:$F$100,$E$101:$F$101),LOOKUP(C70,$E$100:$G$100,$E$101:$G$101)))</f>
        <v>#REF!</v>
      </c>
    </row>
    <row r="71" spans="1:256" x14ac:dyDescent="0.2">
      <c r="A71" s="66">
        <v>69</v>
      </c>
      <c r="B71" s="78" t="s">
        <v>78</v>
      </c>
      <c r="C71" s="62" t="e">
        <f>(#REF!*#REF!+#REF!*#REF!+#REF!*#REF!+#REF!*#REF!+#REF!*#REF!+#REF!*#REF!+#REF!*#REF!)*#REF!</f>
        <v>#REF!</v>
      </c>
      <c r="D71" s="86" t="e">
        <f>IF(OR((#REF!+#REF!+#REF!+#REF!)&gt;0,(#REF!+#REF!)&gt;0.05),$E$101,IF(OR(#REF!&lt;1,#REF!&gt;0),LOOKUP(C71,$E$100:$F$100,$E$101:$F$101),LOOKUP(C71,$E$100:$G$100,$E$101:$G$101)))</f>
        <v>#REF!</v>
      </c>
    </row>
    <row r="72" spans="1:256" x14ac:dyDescent="0.2">
      <c r="A72" s="34">
        <v>70</v>
      </c>
      <c r="B72" s="92" t="s">
        <v>122</v>
      </c>
      <c r="C72" s="62" t="e">
        <f>(#REF!*#REF!+#REF!*#REF!+#REF!*#REF!+#REF!*#REF!+#REF!*#REF!+#REF!*#REF!+#REF!*#REF!)*#REF!</f>
        <v>#REF!</v>
      </c>
      <c r="D72" s="86" t="e">
        <f>IF(OR((#REF!+#REF!+#REF!+#REF!)&gt;0,(#REF!+#REF!)&gt;0.05),$E$101,IF(OR(#REF!&lt;1,#REF!&gt;0),LOOKUP(C72,$E$100:$F$100,$E$101:$F$101),LOOKUP(C72,$E$100:$G$100,$E$101:$G$101)))</f>
        <v>#REF!</v>
      </c>
    </row>
    <row r="73" spans="1:256" x14ac:dyDescent="0.2">
      <c r="A73" s="34">
        <v>71</v>
      </c>
      <c r="B73" s="92" t="s">
        <v>57</v>
      </c>
      <c r="C73" s="62" t="e">
        <f>(#REF!*#REF!+#REF!*#REF!+#REF!*#REF!+#REF!*#REF!+#REF!*#REF!+#REF!*#REF!+#REF!*#REF!)*#REF!</f>
        <v>#REF!</v>
      </c>
      <c r="D73" s="61" t="e">
        <f>IF(OR((#REF!+#REF!+#REF!+#REF!)&gt;0,(#REF!+#REF!)&gt;0.05),$E$101,IF(OR(#REF!&lt;1,#REF!&gt;0),LOOKUP(C73,$E$100:$F$100,$E$101:$F$101),LOOKUP(C73,$E$100:$G$100,$E$101:$G$101)))</f>
        <v>#REF!</v>
      </c>
    </row>
    <row r="74" spans="1:256" s="51" customFormat="1" x14ac:dyDescent="0.2">
      <c r="A74" s="34">
        <v>72</v>
      </c>
      <c r="B74" s="92" t="s">
        <v>134</v>
      </c>
      <c r="C74" s="62" t="e">
        <f>(#REF!*#REF!+#REF!*#REF!+#REF!*#REF!+#REF!*#REF!+#REF!*#REF!+#REF!*#REF!+#REF!*#REF!)*#REF!</f>
        <v>#REF!</v>
      </c>
      <c r="D74" s="86" t="e">
        <f>IF(OR((#REF!+#REF!+#REF!+#REF!)&gt;0,(#REF!+#REF!)&gt;0.05),$E$101,IF(OR(#REF!&lt;1,#REF!&gt;0),LOOKUP(C74,$E$100:$F$100,$E$101:$F$101),LOOKUP(C74,$E$100:$G$100,$E$101:$G$101)))</f>
        <v>#REF!</v>
      </c>
      <c r="IV74"/>
    </row>
    <row r="75" spans="1:256" x14ac:dyDescent="0.2">
      <c r="A75" s="34">
        <v>73</v>
      </c>
      <c r="B75" s="92" t="s">
        <v>10</v>
      </c>
      <c r="C75" s="62" t="e">
        <f>(#REF!*#REF!+#REF!*#REF!+#REF!*#REF!+#REF!*#REF!+#REF!*#REF!+#REF!*#REF!+#REF!*#REF!)*#REF!</f>
        <v>#REF!</v>
      </c>
      <c r="D75" s="61" t="e">
        <f>IF(OR((#REF!+#REF!+#REF!+#REF!)&gt;0,(#REF!+#REF!)&gt;0.05),$E$101,IF(OR(#REF!&lt;1,#REF!&gt;0),LOOKUP(C75,$E$100:$F$100,$E$101:$F$101),LOOKUP(C75,$E$100:$G$100,$E$101:$G$101)))</f>
        <v>#REF!</v>
      </c>
    </row>
    <row r="76" spans="1:256" x14ac:dyDescent="0.2">
      <c r="A76" s="34">
        <v>74</v>
      </c>
      <c r="B76" s="92" t="s">
        <v>71</v>
      </c>
      <c r="C76" s="62" t="e">
        <f>(#REF!*#REF!+#REF!*#REF!+#REF!*#REF!+#REF!*#REF!+#REF!*#REF!+#REF!*#REF!+#REF!*#REF!)*#REF!</f>
        <v>#REF!</v>
      </c>
      <c r="D76" s="81" t="e">
        <f>IF(OR((#REF!+#REF!+#REF!+#REF!)&gt;0,(#REF!+#REF!)&gt;0.05),$E$101,IF(OR(#REF!&lt;1,#REF!&gt;0),LOOKUP(C76,$E$100:$F$100,$E$101:$F$101),LOOKUP(C76,$E$100:$G$100,$E$101:$G$101)))</f>
        <v>#REF!</v>
      </c>
    </row>
    <row r="77" spans="1:256" x14ac:dyDescent="0.2">
      <c r="A77" s="34">
        <v>75</v>
      </c>
      <c r="B77" s="18" t="s">
        <v>41</v>
      </c>
      <c r="C77" s="62" t="e">
        <f>(#REF!*#REF!+#REF!*#REF!+#REF!*#REF!+#REF!*#REF!+#REF!*#REF!+#REF!*#REF!+#REF!*#REF!)*#REF!</f>
        <v>#REF!</v>
      </c>
      <c r="D77" s="61" t="e">
        <f>IF(OR((#REF!+#REF!+#REF!+#REF!)&gt;0,(#REF!+#REF!)&gt;0.05),$E$101,IF(OR(#REF!&lt;1,#REF!&gt;0),LOOKUP(C77,$E$100:$F$100,$E$101:$F$101),LOOKUP(C77,$E$100:$G$100,$E$101:$G$101)))</f>
        <v>#REF!</v>
      </c>
    </row>
    <row r="78" spans="1:256" x14ac:dyDescent="0.2">
      <c r="A78" s="66">
        <v>76</v>
      </c>
      <c r="B78" s="92" t="s">
        <v>38</v>
      </c>
      <c r="C78" s="62" t="e">
        <f>(#REF!*#REF!+#REF!*#REF!+#REF!*#REF!+#REF!*#REF!+#REF!*#REF!+#REF!*#REF!+#REF!*#REF!)*#REF!</f>
        <v>#REF!</v>
      </c>
      <c r="D78" s="86" t="e">
        <f>IF(OR((#REF!+#REF!+#REF!+#REF!)&gt;0,(#REF!+#REF!)&gt;0.05),$E$101,IF(OR(#REF!&lt;1,#REF!&gt;0),LOOKUP(C78,$E$100:$F$100,$E$101:$F$101),LOOKUP(C78,$E$100:$G$100,$E$101:$G$101)))</f>
        <v>#REF!</v>
      </c>
    </row>
    <row r="79" spans="1:256" x14ac:dyDescent="0.2">
      <c r="A79" s="66">
        <v>77</v>
      </c>
      <c r="B79" s="68" t="s">
        <v>88</v>
      </c>
      <c r="C79" s="62" t="e">
        <f>(#REF!*#REF!+#REF!*#REF!+#REF!*#REF!+#REF!*#REF!+#REF!*#REF!+#REF!*#REF!+#REF!*#REF!)*#REF!</f>
        <v>#REF!</v>
      </c>
      <c r="D79" s="61" t="e">
        <f>IF(OR((#REF!+#REF!+#REF!+#REF!)&gt;0,(#REF!+#REF!)&gt;0.05),$E$101,IF(OR(#REF!&lt;1,#REF!&gt;0),LOOKUP(C79,$E$100:$F$100,$E$101:$F$101),LOOKUP(C79,$E$100:$G$100,$E$101:$G$101)))</f>
        <v>#REF!</v>
      </c>
      <c r="F79" s="50"/>
    </row>
    <row r="80" spans="1:256" s="51" customFormat="1" x14ac:dyDescent="0.2">
      <c r="A80" s="34">
        <v>78</v>
      </c>
      <c r="B80" s="91" t="s">
        <v>101</v>
      </c>
      <c r="C80" s="62" t="e">
        <f>(#REF!*#REF!+#REF!*#REF!+#REF!*#REF!+#REF!*#REF!+#REF!*#REF!+#REF!*#REF!+#REF!*#REF!)*#REF!</f>
        <v>#REF!</v>
      </c>
      <c r="D80" s="61" t="e">
        <f>IF(OR((#REF!+#REF!+#REF!+#REF!)&gt;0,(#REF!+#REF!)&gt;0.05),$E$101,IF(OR(#REF!&lt;1,#REF!&gt;0),LOOKUP(C80,$E$100:$F$100,$E$101:$F$101),LOOKUP(C80,$E$100:$G$100,$E$101:$G$101)))</f>
        <v>#REF!</v>
      </c>
      <c r="H80" s="49"/>
      <c r="IV80"/>
    </row>
    <row r="81" spans="1:7" x14ac:dyDescent="0.2">
      <c r="A81" s="66">
        <v>79</v>
      </c>
      <c r="B81" s="92" t="s">
        <v>151</v>
      </c>
      <c r="C81" s="62" t="e">
        <f>(#REF!*#REF!+#REF!*#REF!+#REF!*#REF!+#REF!*#REF!+#REF!*#REF!+#REF!*#REF!+#REF!*#REF!)*#REF!</f>
        <v>#REF!</v>
      </c>
      <c r="D81" s="86" t="e">
        <f>IF(OR((#REF!+#REF!+#REF!+#REF!)&gt;0,(#REF!+#REF!)&gt;0.05),$E$101,IF(OR(#REF!&lt;1,#REF!&gt;0),LOOKUP(C81,$E$100:$F$100,$E$101:$F$101),LOOKUP(C81,$E$100:$G$100,$E$101:$G$101)))</f>
        <v>#REF!</v>
      </c>
    </row>
    <row r="82" spans="1:7" x14ac:dyDescent="0.2">
      <c r="A82" s="66">
        <v>80</v>
      </c>
      <c r="B82" s="92" t="s">
        <v>95</v>
      </c>
      <c r="C82" s="62" t="e">
        <f>(#REF!*#REF!+#REF!*#REF!+#REF!*#REF!+#REF!*#REF!+#REF!*#REF!+#REF!*#REF!+#REF!*#REF!)*#REF!</f>
        <v>#REF!</v>
      </c>
      <c r="D82" s="61" t="e">
        <f>IF(OR((#REF!+#REF!+#REF!+#REF!)&gt;0,(#REF!+#REF!)&gt;0.05),$E$101,IF(OR(#REF!&lt;1,#REF!&gt;0),LOOKUP(C82,$E$100:$F$100,$E$101:$F$101),LOOKUP(C82,$E$100:$G$100,$E$101:$G$101)))</f>
        <v>#REF!</v>
      </c>
    </row>
    <row r="83" spans="1:7" x14ac:dyDescent="0.2">
      <c r="A83" s="34">
        <v>81</v>
      </c>
      <c r="B83" s="91" t="s">
        <v>52</v>
      </c>
      <c r="C83" s="62" t="e">
        <f>(#REF!*#REF!+#REF!*#REF!+#REF!*#REF!+#REF!*#REF!+#REF!*#REF!+#REF!*#REF!+#REF!*#REF!)*#REF!</f>
        <v>#REF!</v>
      </c>
      <c r="D83" s="61" t="e">
        <f>IF(OR((#REF!+#REF!+#REF!+#REF!)&gt;0,(#REF!+#REF!)&gt;0.05),$E$101,IF(OR(#REF!&lt;1,#REF!&gt;0),LOOKUP(C83,$E$100:$F$100,$E$101:$F$101),LOOKUP(C83,$E$100:$G$100,$E$101:$G$101)))</f>
        <v>#REF!</v>
      </c>
    </row>
    <row r="84" spans="1:7" x14ac:dyDescent="0.2">
      <c r="A84" s="66">
        <v>82</v>
      </c>
      <c r="B84" s="92" t="s">
        <v>135</v>
      </c>
      <c r="C84" s="62" t="e">
        <f>(#REF!*#REF!+#REF!*#REF!+#REF!*#REF!+#REF!*#REF!+#REF!*#REF!+#REF!*#REF!+#REF!*#REF!)*#REF!</f>
        <v>#REF!</v>
      </c>
      <c r="D84" s="71" t="e">
        <f>IF(OR((#REF!+#REF!+#REF!+#REF!)&gt;0,(#REF!+#REF!)&gt;0.05),$E$101,IF(OR(#REF!&lt;1,#REF!&gt;0),LOOKUP(C84,$E$100:$F$100,$E$101:$F$101),LOOKUP(C84,$E$100:$G$100,$E$101:$G$101)))</f>
        <v>#REF!</v>
      </c>
    </row>
    <row r="85" spans="1:7" x14ac:dyDescent="0.2">
      <c r="A85" s="66">
        <v>83</v>
      </c>
      <c r="B85" s="91" t="s">
        <v>50</v>
      </c>
      <c r="C85" s="62" t="e">
        <f>(#REF!*#REF!+#REF!*#REF!+#REF!*#REF!+#REF!*#REF!+#REF!*#REF!+#REF!*#REF!+#REF!*#REF!)*#REF!</f>
        <v>#REF!</v>
      </c>
      <c r="D85" s="61" t="e">
        <f>IF(OR((#REF!+#REF!+#REF!+#REF!)&gt;0,(#REF!+#REF!)&gt;0.05),$E$101,IF(OR(#REF!&lt;1,#REF!&gt;0),LOOKUP(C85,$E$100:$F$100,$E$101:$F$101),LOOKUP(C85,$E$100:$G$100,$E$101:$G$101)))</f>
        <v>#REF!</v>
      </c>
    </row>
    <row r="86" spans="1:7" x14ac:dyDescent="0.2">
      <c r="A86" s="66">
        <v>84</v>
      </c>
      <c r="B86" s="92" t="s">
        <v>84</v>
      </c>
      <c r="C86" s="62" t="e">
        <f>(#REF!*#REF!+#REF!*#REF!+#REF!*#REF!+#REF!*#REF!+#REF!*#REF!+#REF!*#REF!+#REF!*#REF!)*#REF!</f>
        <v>#REF!</v>
      </c>
      <c r="D86" s="61" t="e">
        <f>IF(OR((#REF!+#REF!+#REF!+#REF!)&gt;0,(#REF!+#REF!)&gt;0.05),$E$101,IF(OR(#REF!&lt;1,#REF!&gt;0),LOOKUP(C86,$E$100:$F$100,$E$101:$F$101),LOOKUP(C86,$E$100:$G$100,$E$101:$G$101)))</f>
        <v>#REF!</v>
      </c>
    </row>
    <row r="87" spans="1:7" x14ac:dyDescent="0.2">
      <c r="A87" s="34">
        <v>85</v>
      </c>
      <c r="B87" s="92" t="s">
        <v>39</v>
      </c>
      <c r="C87" s="62" t="e">
        <f>(#REF!*#REF!+#REF!*#REF!+#REF!*#REF!+#REF!*#REF!+#REF!*#REF!+#REF!*#REF!+#REF!*#REF!)*#REF!</f>
        <v>#REF!</v>
      </c>
      <c r="D87" s="61" t="e">
        <f>IF(OR((#REF!+#REF!+#REF!+#REF!)&gt;0,(#REF!+#REF!)&gt;0.05),$E$101,IF(OR(#REF!&lt;1,#REF!&gt;0),LOOKUP(C87,$E$100:$F$100,$E$101:$F$101),LOOKUP(C87,$E$100:$G$100,$E$101:$G$101)))</f>
        <v>#REF!</v>
      </c>
    </row>
    <row r="88" spans="1:7" ht="7.5" customHeight="1" x14ac:dyDescent="0.2">
      <c r="B88" s="49"/>
    </row>
    <row r="89" spans="1:7" ht="29.25" customHeight="1" x14ac:dyDescent="0.2">
      <c r="A89" s="55"/>
      <c r="B89" s="126" t="s">
        <v>7</v>
      </c>
      <c r="C89" s="126"/>
      <c r="D89" s="126"/>
    </row>
    <row r="90" spans="1:7" ht="25.5" customHeight="1" x14ac:dyDescent="0.2">
      <c r="A90" s="63"/>
      <c r="B90" s="126" t="s">
        <v>20</v>
      </c>
      <c r="C90" s="126"/>
      <c r="D90" s="126"/>
    </row>
    <row r="91" spans="1:7" ht="30.75" customHeight="1" x14ac:dyDescent="0.2">
      <c r="A91" s="58"/>
      <c r="B91" s="126" t="s">
        <v>202</v>
      </c>
      <c r="C91" s="126"/>
      <c r="D91" s="126"/>
    </row>
    <row r="92" spans="1:7" x14ac:dyDescent="0.2">
      <c r="A92" s="57"/>
    </row>
    <row r="96" spans="1:7" ht="12.75" customHeight="1" x14ac:dyDescent="0.2">
      <c r="C96" s="27" t="s">
        <v>117</v>
      </c>
      <c r="D96" s="27"/>
      <c r="E96" s="50">
        <v>0</v>
      </c>
      <c r="F96" s="50" t="e">
        <f>(AVERAGE(C3:C87)-2/3*SQRT(_xlfn.VAR.P(C3:C87)))</f>
        <v>#REF!</v>
      </c>
      <c r="G96" s="50" t="e">
        <f>(AVERAGE(C3:C87)+2/3*SQRT(_xlfn.VAR.P(C3:C87)))</f>
        <v>#REF!</v>
      </c>
    </row>
    <row r="97" spans="3:7" x14ac:dyDescent="0.2">
      <c r="C97" s="27"/>
      <c r="D97" s="27"/>
      <c r="E97" s="49">
        <v>3</v>
      </c>
      <c r="F97" s="49">
        <v>2</v>
      </c>
      <c r="G97" s="49">
        <v>1</v>
      </c>
    </row>
    <row r="100" spans="3:7" ht="12.75" customHeight="1" x14ac:dyDescent="0.2">
      <c r="C100" s="27" t="s">
        <v>129</v>
      </c>
      <c r="D100" s="27"/>
      <c r="E100" s="50">
        <v>0</v>
      </c>
      <c r="F100" s="50" t="e">
        <f>IF(F96&lt;70,F96,70)</f>
        <v>#REF!</v>
      </c>
      <c r="G100" s="50" t="e">
        <f>IF(G96&lt;85,ROUND(G96,1),85)</f>
        <v>#REF!</v>
      </c>
    </row>
    <row r="101" spans="3:7" x14ac:dyDescent="0.2">
      <c r="C101" s="27"/>
      <c r="D101" s="27"/>
      <c r="E101" s="49">
        <v>3</v>
      </c>
      <c r="F101" s="49">
        <v>2</v>
      </c>
      <c r="G101" s="49">
        <v>1</v>
      </c>
    </row>
  </sheetData>
  <autoFilter ref="B2:D87">
    <sortState ref="B3:D87">
      <sortCondition descending="1" ref="C2:C87"/>
    </sortState>
  </autoFilter>
  <mergeCells count="4">
    <mergeCell ref="A1:D1"/>
    <mergeCell ref="B89:D89"/>
    <mergeCell ref="B90:D90"/>
    <mergeCell ref="B91:D91"/>
  </mergeCells>
  <conditionalFormatting sqref="D3:D87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pageMargins left="0.5" right="0.46000000834465027" top="0.23000000417232513" bottom="0.43000000715255737" header="0.18986110389232635" footer="0.31000000238418579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1"/>
  <sheetViews>
    <sheetView view="pageBreakPreview" zoomScaleNormal="90" zoomScaleSheetLayoutView="100" workbookViewId="0">
      <pane xSplit="1" ySplit="2" topLeftCell="B3" activePane="bottomRight" state="frozen"/>
      <selection pane="topRight"/>
      <selection pane="bottomLeft"/>
      <selection pane="bottomRight" sqref="A1:D1"/>
    </sheetView>
  </sheetViews>
  <sheetFormatPr defaultColWidth="8.7109375" defaultRowHeight="12.75" x14ac:dyDescent="0.2"/>
  <cols>
    <col min="1" max="1" width="15.85546875" style="52" customWidth="1"/>
    <col min="2" max="2" width="40.28515625" style="52" bestFit="1" customWidth="1"/>
    <col min="3" max="3" width="15.85546875" style="52" customWidth="1"/>
    <col min="4" max="4" width="17.7109375" style="12" customWidth="1"/>
    <col min="5" max="5" width="11.5703125" style="52" customWidth="1"/>
    <col min="6" max="6" width="18.28515625" style="52" bestFit="1" customWidth="1"/>
    <col min="7" max="7" width="21.42578125" style="52" bestFit="1" customWidth="1"/>
    <col min="8" max="255" width="9.140625" style="52" customWidth="1"/>
    <col min="257" max="16384" width="8.7109375" style="52"/>
  </cols>
  <sheetData>
    <row r="1" spans="1:255" ht="27" customHeight="1" x14ac:dyDescent="0.2">
      <c r="A1" s="127" t="s">
        <v>201</v>
      </c>
      <c r="B1" s="127"/>
      <c r="C1" s="127"/>
      <c r="D1" s="127"/>
    </row>
    <row r="2" spans="1:255" ht="63.75" x14ac:dyDescent="0.2">
      <c r="A2" s="21" t="s">
        <v>5</v>
      </c>
      <c r="B2" s="21" t="s">
        <v>100</v>
      </c>
      <c r="C2" s="21" t="s">
        <v>96</v>
      </c>
      <c r="D2" s="21" t="s">
        <v>4</v>
      </c>
    </row>
    <row r="3" spans="1:255" x14ac:dyDescent="0.2">
      <c r="A3" s="34">
        <v>41</v>
      </c>
      <c r="B3" s="18" t="e">
        <f>#REF!</f>
        <v>#REF!</v>
      </c>
      <c r="C3" s="62" t="e">
        <f>(#REF!*#REF!+#REF!*#REF!+#REF!*#REF!+#REF!*#REF!+#REF!*#REF!+#REF!*#REF!+#REF!*#REF!)*#REF!</f>
        <v>#REF!</v>
      </c>
      <c r="D3" s="88" t="e">
        <f>IF(OR((#REF!+#REF!+#REF!)&gt;0,(#REF!+#REF!)&gt;0.05),$E$101,IF(OR(#REF!&lt;1,#REF!&gt;0),LOOKUP(C3,$E$100:$F$100,$E$101:$F$101),LOOKUP(C3,$E$100:$G$100,$E$101:$G$101)))</f>
        <v>#REF!</v>
      </c>
    </row>
    <row r="4" spans="1:255" x14ac:dyDescent="0.2">
      <c r="A4" s="34">
        <v>27</v>
      </c>
      <c r="B4" s="92" t="e">
        <f>#REF!</f>
        <v>#REF!</v>
      </c>
      <c r="C4" s="62" t="e">
        <f>(#REF!*#REF!+#REF!*#REF!+#REF!*#REF!+#REF!*#REF!+#REF!*#REF!+#REF!*#REF!+#REF!*#REF!)*#REF!</f>
        <v>#REF!</v>
      </c>
      <c r="D4" s="88" t="e">
        <f>IF(OR((#REF!+#REF!+#REF!)&gt;0,(#REF!+#REF!)&gt;0.05),$E$101,IF(OR(#REF!&lt;1,#REF!&gt;0),LOOKUP(C4,$E$100:$F$100,$E$101:$F$101),LOOKUP(C4,$E$100:$G$100,$E$101:$G$101)))</f>
        <v>#REF!</v>
      </c>
    </row>
    <row r="5" spans="1:255" x14ac:dyDescent="0.2">
      <c r="A5" s="66">
        <v>20</v>
      </c>
      <c r="B5" s="92" t="e">
        <f>#REF!</f>
        <v>#REF!</v>
      </c>
      <c r="C5" s="62" t="e">
        <f>(#REF!*#REF!+#REF!*#REF!+#REF!*#REF!+#REF!*#REF!+#REF!*#REF!+#REF!*#REF!+#REF!*#REF!)*#REF!</f>
        <v>#REF!</v>
      </c>
      <c r="D5" s="88" t="e">
        <f>IF(OR((#REF!+#REF!+#REF!)&gt;0,(#REF!+#REF!)&gt;0.05),$E$101,IF(OR(#REF!&lt;1,#REF!&gt;0),LOOKUP(C5,$E$100:$F$100,$E$101:$F$101),LOOKUP(C5,$E$100:$G$100,$E$101:$G$101)))</f>
        <v>#REF!</v>
      </c>
    </row>
    <row r="6" spans="1:255" x14ac:dyDescent="0.2">
      <c r="A6" s="34">
        <v>14</v>
      </c>
      <c r="B6" s="18" t="e">
        <f>#REF!</f>
        <v>#REF!</v>
      </c>
      <c r="C6" s="62" t="e">
        <f>(#REF!*#REF!+#REF!*#REF!+#REF!*#REF!+#REF!*#REF!+#REF!*#REF!+#REF!*#REF!+#REF!*#REF!)*#REF!</f>
        <v>#REF!</v>
      </c>
      <c r="D6" s="88" t="e">
        <f>IF(OR((#REF!+#REF!+#REF!)&gt;0,(#REF!+#REF!)&gt;0.05),$E$101,IF(OR(#REF!&lt;1,#REF!&gt;0),LOOKUP(C6,$E$100:$F$100,$E$101:$F$101),LOOKUP(C6,$E$100:$G$100,$E$101:$G$101)))</f>
        <v>#REF!</v>
      </c>
    </row>
    <row r="7" spans="1:255" x14ac:dyDescent="0.2">
      <c r="A7" s="34">
        <v>36</v>
      </c>
      <c r="B7" s="92" t="e">
        <f>#REF!</f>
        <v>#REF!</v>
      </c>
      <c r="C7" s="62" t="e">
        <f>(#REF!*#REF!+#REF!*#REF!+#REF!*#REF!+#REF!*#REF!+#REF!*#REF!+#REF!*#REF!+#REF!*#REF!)*#REF!</f>
        <v>#REF!</v>
      </c>
      <c r="D7" s="88" t="e">
        <f>IF(OR((#REF!+#REF!+#REF!)&gt;0,(#REF!+#REF!)&gt;0.05),$E$101,IF(OR(#REF!&lt;1,#REF!&gt;0),LOOKUP(C7,$E$100:$F$100,$E$101:$F$101),LOOKUP(C7,$E$100:$G$100,$E$101:$G$101)))</f>
        <v>#REF!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x14ac:dyDescent="0.2">
      <c r="A8" s="34">
        <v>54</v>
      </c>
      <c r="B8" s="92" t="e">
        <f>#REF!</f>
        <v>#REF!</v>
      </c>
      <c r="C8" s="62" t="e">
        <f>(#REF!*#REF!+#REF!*#REF!+#REF!*#REF!+#REF!*#REF!+#REF!*#REF!+#REF!*#REF!+#REF!*#REF!)*#REF!</f>
        <v>#REF!</v>
      </c>
      <c r="D8" s="88" t="e">
        <f>IF(OR((#REF!+#REF!+#REF!)&gt;0,(#REF!+#REF!)&gt;0.05),$E$101,IF(OR(#REF!&lt;1,#REF!&gt;0),LOOKUP(C8,$E$100:$F$100,$E$101:$F$101),LOOKUP(C8,$E$100:$G$100,$E$101:$G$101)))</f>
        <v>#REF!</v>
      </c>
    </row>
    <row r="9" spans="1:255" x14ac:dyDescent="0.2">
      <c r="A9" s="66">
        <v>64</v>
      </c>
      <c r="B9" s="92" t="e">
        <f>#REF!</f>
        <v>#REF!</v>
      </c>
      <c r="C9" s="62" t="e">
        <f>(#REF!*#REF!+#REF!*#REF!+#REF!*#REF!+#REF!*#REF!+#REF!*#REF!+#REF!*#REF!+#REF!*#REF!)*#REF!</f>
        <v>#REF!</v>
      </c>
      <c r="D9" s="88" t="e">
        <f>IF(OR((#REF!+#REF!+#REF!)&gt;0,(#REF!+#REF!)&gt;0.05),$E$101,IF(OR(#REF!&lt;1,#REF!&gt;0),LOOKUP(C9,$E$100:$F$100,$E$101:$F$101),LOOKUP(C9,$E$100:$G$100,$E$101:$G$101)))</f>
        <v>#REF!</v>
      </c>
    </row>
    <row r="10" spans="1:255" x14ac:dyDescent="0.2">
      <c r="A10" s="66">
        <v>13</v>
      </c>
      <c r="B10" s="18" t="e">
        <f>#REF!</f>
        <v>#REF!</v>
      </c>
      <c r="C10" s="62" t="e">
        <f>(#REF!*#REF!+#REF!*#REF!+#REF!*#REF!+#REF!*#REF!+#REF!*#REF!+#REF!*#REF!+#REF!*#REF!)*#REF!</f>
        <v>#REF!</v>
      </c>
      <c r="D10" s="88" t="e">
        <f>IF(OR((#REF!+#REF!+#REF!)&gt;0,(#REF!+#REF!)&gt;0.05),$E$101,IF(OR(#REF!&lt;1,#REF!&gt;0),LOOKUP(C10,$E$100:$F$100,$E$101:$F$101),LOOKUP(C10,$E$100:$G$100,$E$101:$G$101)))</f>
        <v>#REF!</v>
      </c>
      <c r="G10" s="52" t="s">
        <v>125</v>
      </c>
      <c r="H10" s="60" t="e">
        <f>H2/H13</f>
        <v>#DIV/0!</v>
      </c>
    </row>
    <row r="11" spans="1:255" x14ac:dyDescent="0.2">
      <c r="A11" s="34">
        <v>52</v>
      </c>
      <c r="B11" s="92" t="e">
        <f>#REF!</f>
        <v>#REF!</v>
      </c>
      <c r="C11" s="62" t="e">
        <f>(#REF!*#REF!+#REF!*#REF!+#REF!*#REF!+#REF!*#REF!+#REF!*#REF!+#REF!*#REF!+#REF!*#REF!)*#REF!</f>
        <v>#REF!</v>
      </c>
      <c r="D11" s="88" t="e">
        <f>IF(OR((#REF!+#REF!+#REF!)&gt;0,(#REF!+#REF!)&gt;0.05),$E$101,IF(OR(#REF!&lt;1,#REF!&gt;0),LOOKUP(C11,$E$100:$F$100,$E$101:$F$101),LOOKUP(C11,$E$100:$G$100,$E$101:$G$101)))</f>
        <v>#REF!</v>
      </c>
    </row>
    <row r="12" spans="1:255" x14ac:dyDescent="0.2">
      <c r="A12" s="34">
        <v>28</v>
      </c>
      <c r="B12" s="92" t="e">
        <f>#REF!</f>
        <v>#REF!</v>
      </c>
      <c r="C12" s="62" t="e">
        <f>(#REF!*#REF!+#REF!*#REF!+#REF!*#REF!+#REF!*#REF!+#REF!*#REF!+#REF!*#REF!+#REF!*#REF!)*#REF!</f>
        <v>#REF!</v>
      </c>
      <c r="D12" s="88" t="e">
        <f>IF(OR((#REF!+#REF!+#REF!)&gt;0,(#REF!+#REF!)&gt;0.05),$E$101,IF(OR(#REF!&lt;1,#REF!&gt;0),LOOKUP(C12,$E$100:$F$100,$E$101:$F$101),LOOKUP(C12,$E$100:$G$100,$E$101:$G$101)))</f>
        <v>#REF!</v>
      </c>
    </row>
    <row r="13" spans="1:255" x14ac:dyDescent="0.2">
      <c r="A13" s="66">
        <v>83</v>
      </c>
      <c r="B13" s="94" t="e">
        <f>#REF!</f>
        <v>#REF!</v>
      </c>
      <c r="C13" s="62" t="e">
        <f>(#REF!*#REF!+#REF!*#REF!+#REF!*#REF!+#REF!*#REF!+#REF!*#REF!+#REF!*#REF!+#REF!*#REF!)*#REF!</f>
        <v>#REF!</v>
      </c>
      <c r="D13" s="88" t="e">
        <f>IF(OR((#REF!+#REF!+#REF!)&gt;0,(#REF!+#REF!)&gt;0.05),$E$101,IF(OR(#REF!&lt;1,#REF!&gt;0),LOOKUP(C13,$E$100:$F$100,$E$101:$F$101),LOOKUP(C13,$E$100:$G$100,$E$101:$G$101)))</f>
        <v>#REF!</v>
      </c>
    </row>
    <row r="14" spans="1:255" x14ac:dyDescent="0.2">
      <c r="A14" s="34">
        <v>26</v>
      </c>
      <c r="B14" s="18" t="e">
        <f>#REF!</f>
        <v>#REF!</v>
      </c>
      <c r="C14" s="62" t="e">
        <f>(#REF!*#REF!+#REF!*#REF!+#REF!*#REF!+#REF!*#REF!+#REF!*#REF!+#REF!*#REF!+#REF!*#REF!)*#REF!</f>
        <v>#REF!</v>
      </c>
      <c r="D14" s="88" t="e">
        <f>IF(OR((#REF!+#REF!+#REF!)&gt;0,(#REF!+#REF!)&gt;0.05),$E$101,IF(OR(#REF!&lt;1,#REF!&gt;0),LOOKUP(C14,$E$100:$F$100,$E$101:$F$101),LOOKUP(C14,$E$100:$G$100,$E$101:$G$101)))</f>
        <v>#REF!</v>
      </c>
    </row>
    <row r="15" spans="1:255" x14ac:dyDescent="0.2">
      <c r="A15" s="34">
        <v>54</v>
      </c>
      <c r="B15" s="92" t="e">
        <f>#REF!</f>
        <v>#REF!</v>
      </c>
      <c r="C15" s="62" t="e">
        <f>(#REF!*#REF!+#REF!*#REF!+#REF!*#REF!+#REF!*#REF!+#REF!*#REF!+#REF!*#REF!+#REF!*#REF!)*#REF!</f>
        <v>#REF!</v>
      </c>
      <c r="D15" s="88" t="e">
        <f>IF(OR((#REF!+#REF!+#REF!)&gt;0,(#REF!+#REF!)&gt;0.05),$E$101,IF(OR(#REF!&lt;1,#REF!&gt;0),LOOKUP(C15,$E$100:$F$100,$E$101:$F$101),LOOKUP(C15,$E$100:$G$100,$E$101:$G$101)))</f>
        <v>#REF!</v>
      </c>
    </row>
    <row r="16" spans="1:255" x14ac:dyDescent="0.2">
      <c r="A16" s="34">
        <v>67</v>
      </c>
      <c r="B16" s="92" t="e">
        <f>#REF!</f>
        <v>#REF!</v>
      </c>
      <c r="C16" s="62" t="e">
        <f>(#REF!*#REF!+#REF!*#REF!+#REF!*#REF!+#REF!*#REF!+#REF!*#REF!+#REF!*#REF!+#REF!*#REF!)*#REF!</f>
        <v>#REF!</v>
      </c>
      <c r="D16" s="88" t="e">
        <f>IF(OR((#REF!+#REF!+#REF!)&gt;0,(#REF!+#REF!)&gt;0.05),$E$101,IF(OR(#REF!&lt;1,#REF!&gt;0),LOOKUP(C16,$E$100:$F$100,$E$101:$F$101),LOOKUP(C16,$E$100:$G$100,$E$101:$G$101)))</f>
        <v>#REF!</v>
      </c>
    </row>
    <row r="17" spans="1:256" x14ac:dyDescent="0.2">
      <c r="A17" s="34">
        <v>46</v>
      </c>
      <c r="B17" s="55" t="e">
        <f>#REF!</f>
        <v>#REF!</v>
      </c>
      <c r="C17" s="62" t="e">
        <f>(#REF!*#REF!+#REF!*#REF!+#REF!*#REF!+#REF!*#REF!+#REF!*#REF!+#REF!*#REF!+#REF!*#REF!)*#REF!</f>
        <v>#REF!</v>
      </c>
      <c r="D17" s="88" t="e">
        <f>IF(OR((#REF!+#REF!+#REF!)&gt;0,(#REF!+#REF!)&gt;0.05),$E$101,IF(OR(#REF!&lt;1,#REF!&gt;0),LOOKUP(C17,$E$100:$F$100,$E$101:$F$101),LOOKUP(C17,$E$100:$G$100,$E$101:$G$101)))</f>
        <v>#REF!</v>
      </c>
    </row>
    <row r="18" spans="1:256" x14ac:dyDescent="0.2">
      <c r="A18" s="66">
        <v>47</v>
      </c>
      <c r="B18" s="92" t="e">
        <f>#REF!</f>
        <v>#REF!</v>
      </c>
      <c r="C18" s="62" t="e">
        <f>(#REF!*#REF!+#REF!*#REF!+#REF!*#REF!+#REF!*#REF!+#REF!*#REF!+#REF!*#REF!+#REF!*#REF!)*#REF!</f>
        <v>#REF!</v>
      </c>
      <c r="D18" s="88" t="e">
        <f>IF(OR((#REF!+#REF!+#REF!)&gt;0,(#REF!+#REF!)&gt;0.05),$E$101,IF(OR(#REF!&lt;1,#REF!&gt;0),LOOKUP(C18,$E$100:$F$100,$E$101:$F$101),LOOKUP(C18,$E$100:$G$100,$E$101:$G$101)))</f>
        <v>#REF!</v>
      </c>
    </row>
    <row r="19" spans="1:256" s="51" customFormat="1" x14ac:dyDescent="0.2">
      <c r="A19" s="34">
        <v>49</v>
      </c>
      <c r="B19" s="18" t="e">
        <f>#REF!</f>
        <v>#REF!</v>
      </c>
      <c r="C19" s="62" t="e">
        <f>(#REF!*#REF!+#REF!*#REF!+#REF!*#REF!+#REF!*#REF!+#REF!*#REF!+#REF!*#REF!+#REF!*#REF!)*#REF!</f>
        <v>#REF!</v>
      </c>
      <c r="D19" s="88" t="e">
        <f>IF(OR((#REF!+#REF!+#REF!)&gt;0,(#REF!+#REF!)&gt;0.05),$E$101,IF(OR(#REF!&lt;1,#REF!&gt;0),LOOKUP(C19,$E$100:$F$100,$E$101:$F$101),LOOKUP(C19,$E$100:$G$100,$E$101:$G$101)))</f>
        <v>#REF!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/>
    </row>
    <row r="20" spans="1:256" x14ac:dyDescent="0.2">
      <c r="A20" s="34">
        <v>37</v>
      </c>
      <c r="B20" s="18" t="e">
        <f>#REF!</f>
        <v>#REF!</v>
      </c>
      <c r="C20" s="62" t="e">
        <f>(#REF!*#REF!+#REF!*#REF!+#REF!*#REF!+#REF!*#REF!+#REF!*#REF!+#REF!*#REF!+#REF!*#REF!)*#REF!</f>
        <v>#REF!</v>
      </c>
      <c r="D20" s="88" t="e">
        <f>IF(OR((#REF!+#REF!+#REF!)&gt;0,(#REF!+#REF!)&gt;0.05),$E$101,IF(OR(#REF!&lt;1,#REF!&gt;0),LOOKUP(C20,$E$100:$F$100,$E$101:$F$101),LOOKUP(C20,$E$100:$G$100,$E$101:$G$101)))</f>
        <v>#REF!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</row>
    <row r="21" spans="1:256" x14ac:dyDescent="0.2">
      <c r="A21" s="66">
        <v>68</v>
      </c>
      <c r="B21" s="68" t="e">
        <f>#REF!</f>
        <v>#REF!</v>
      </c>
      <c r="C21" s="62" t="e">
        <f>(#REF!*#REF!+#REF!*#REF!+#REF!*#REF!+#REF!*#REF!+#REF!*#REF!+#REF!*#REF!+#REF!*#REF!)*#REF!</f>
        <v>#REF!</v>
      </c>
      <c r="D21" s="88" t="e">
        <f>IF(OR((#REF!+#REF!+#REF!)&gt;0,(#REF!+#REF!)&gt;0.05),$E$101,IF(OR(#REF!&lt;1,#REF!&gt;0),LOOKUP(C21,$E$100:$F$100,$E$101:$F$101),LOOKUP(C21,$E$100:$G$100,$E$101:$G$101)))</f>
        <v>#REF!</v>
      </c>
    </row>
    <row r="22" spans="1:256" x14ac:dyDescent="0.2">
      <c r="A22" s="34">
        <v>56</v>
      </c>
      <c r="B22" s="55" t="e">
        <f>#REF!</f>
        <v>#REF!</v>
      </c>
      <c r="C22" s="62" t="e">
        <f>(#REF!*#REF!+#REF!*#REF!+#REF!*#REF!+#REF!*#REF!+#REF!*#REF!+#REF!*#REF!+#REF!*#REF!)*#REF!</f>
        <v>#REF!</v>
      </c>
      <c r="D22" s="88" t="e">
        <f>IF(OR((#REF!+#REF!+#REF!)&gt;0,(#REF!+#REF!)&gt;0.05),$E$101,IF(OR(#REF!&lt;1,#REF!&gt;0),LOOKUP(C22,$E$100:$F$100,$E$101:$F$101),LOOKUP(C22,$E$100:$G$100,$E$101:$G$101)))</f>
        <v>#REF!</v>
      </c>
    </row>
    <row r="23" spans="1:256" x14ac:dyDescent="0.2">
      <c r="A23" s="34">
        <v>10</v>
      </c>
      <c r="B23" s="18" t="e">
        <f>#REF!</f>
        <v>#REF!</v>
      </c>
      <c r="C23" s="62" t="e">
        <f>(#REF!*#REF!+#REF!*#REF!+#REF!*#REF!+#REF!*#REF!+#REF!*#REF!+#REF!*#REF!+#REF!*#REF!)*#REF!</f>
        <v>#REF!</v>
      </c>
      <c r="D23" s="88" t="e">
        <f>IF(OR((#REF!+#REF!+#REF!)&gt;0,(#REF!+#REF!)&gt;0.05),$E$101,IF(OR(#REF!&lt;1,#REF!&gt;0),LOOKUP(C23,$E$100:$F$100,$E$101:$F$101),LOOKUP(C23,$E$100:$G$100,$E$101:$G$101)))</f>
        <v>#REF!</v>
      </c>
    </row>
    <row r="24" spans="1:256" x14ac:dyDescent="0.2">
      <c r="A24" s="34">
        <v>31</v>
      </c>
      <c r="B24" s="92" t="e">
        <f>#REF!</f>
        <v>#REF!</v>
      </c>
      <c r="C24" s="62" t="e">
        <f>(#REF!*#REF!+#REF!*#REF!+#REF!*#REF!+#REF!*#REF!+#REF!*#REF!+#REF!*#REF!+#REF!*#REF!)*#REF!</f>
        <v>#REF!</v>
      </c>
      <c r="D24" s="88" t="e">
        <f>IF(OR((#REF!+#REF!+#REF!)&gt;0,(#REF!+#REF!)&gt;0.05),$E$101,IF(OR(#REF!&lt;1,#REF!&gt;0),LOOKUP(C24,$E$100:$F$100,$E$101:$F$101),LOOKUP(C24,$E$100:$G$100,$E$101:$G$101)))</f>
        <v>#REF!</v>
      </c>
    </row>
    <row r="25" spans="1:256" x14ac:dyDescent="0.2">
      <c r="A25" s="34">
        <v>5</v>
      </c>
      <c r="B25" s="78" t="e">
        <f>#REF!</f>
        <v>#REF!</v>
      </c>
      <c r="C25" s="62" t="e">
        <f>(#REF!*#REF!+#REF!*#REF!+#REF!*#REF!+#REF!*#REF!+#REF!*#REF!+#REF!*#REF!+#REF!*#REF!)*#REF!</f>
        <v>#REF!</v>
      </c>
      <c r="D25" s="88" t="e">
        <f>IF(OR((#REF!+#REF!+#REF!)&gt;0,(#REF!+#REF!)&gt;0.05),$E$101,IF(OR(#REF!&lt;1,#REF!&gt;0),LOOKUP(C25,$E$100:$F$100,$E$101:$F$101),LOOKUP(C25,$E$100:$G$100,$E$101:$G$101)))</f>
        <v>#REF!</v>
      </c>
      <c r="G25" s="52" t="s">
        <v>65</v>
      </c>
      <c r="H25" s="60" t="e">
        <f>AVERAGE(C87:C105)</f>
        <v>#REF!</v>
      </c>
    </row>
    <row r="26" spans="1:256" x14ac:dyDescent="0.2">
      <c r="A26" s="34">
        <v>39</v>
      </c>
      <c r="B26" s="92" t="e">
        <f>#REF!</f>
        <v>#REF!</v>
      </c>
      <c r="C26" s="62" t="e">
        <f>(#REF!*#REF!+#REF!*#REF!+#REF!*#REF!+#REF!*#REF!+#REF!*#REF!+#REF!*#REF!+#REF!*#REF!)*#REF!</f>
        <v>#REF!</v>
      </c>
      <c r="D26" s="88" t="e">
        <f>IF(OR((#REF!+#REF!+#REF!)&gt;0,(#REF!+#REF!)&gt;0.05),$E$101,IF(OR(#REF!&lt;1,#REF!&gt;0),LOOKUP(C26,$E$100:$F$100,$E$101:$F$101),LOOKUP(C26,$E$100:$G$100,$E$101:$G$101)))</f>
        <v>#REF!</v>
      </c>
    </row>
    <row r="27" spans="1:256" s="51" customFormat="1" x14ac:dyDescent="0.2">
      <c r="A27" s="34">
        <v>58</v>
      </c>
      <c r="B27" s="92" t="e">
        <f>#REF!</f>
        <v>#REF!</v>
      </c>
      <c r="C27" s="62" t="e">
        <f>(#REF!*#REF!+#REF!*#REF!+#REF!*#REF!+#REF!*#REF!+#REF!*#REF!+#REF!*#REF!+#REF!*#REF!)*#REF!</f>
        <v>#REF!</v>
      </c>
      <c r="D27" s="88" t="e">
        <f>IF(OR((#REF!+#REF!+#REF!)&gt;0,(#REF!+#REF!)&gt;0.05),$E$101,IF(OR(#REF!&lt;1,#REF!&gt;0),LOOKUP(C27,$E$100:$F$100,$E$101:$F$101),LOOKUP(C27,$E$100:$G$100,$E$101:$G$101)))</f>
        <v>#REF!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/>
    </row>
    <row r="28" spans="1:256" x14ac:dyDescent="0.2">
      <c r="A28" s="34">
        <v>51</v>
      </c>
      <c r="B28" s="92" t="e">
        <f>#REF!</f>
        <v>#REF!</v>
      </c>
      <c r="C28" s="62" t="e">
        <f>(#REF!*#REF!+#REF!*#REF!+#REF!*#REF!+#REF!*#REF!+#REF!*#REF!+#REF!*#REF!+#REF!*#REF!)*#REF!</f>
        <v>#REF!</v>
      </c>
      <c r="D28" s="88" t="e">
        <f>IF(OR((#REF!+#REF!+#REF!)&gt;0,(#REF!+#REF!)&gt;0.05),$E$101,IF(OR(#REF!&lt;1,#REF!&gt;0),LOOKUP(C28,$E$100:$F$100,$E$101:$F$101),LOOKUP(C28,$E$100:$G$100,$E$101:$G$101)))</f>
        <v>#REF!</v>
      </c>
    </row>
    <row r="29" spans="1:256" x14ac:dyDescent="0.2">
      <c r="A29" s="34">
        <v>81</v>
      </c>
      <c r="B29" s="91" t="e">
        <f>#REF!</f>
        <v>#REF!</v>
      </c>
      <c r="C29" s="62" t="e">
        <f>(#REF!*#REF!+#REF!*#REF!+#REF!*#REF!+#REF!*#REF!+#REF!*#REF!+#REF!*#REF!+#REF!*#REF!)*#REF!</f>
        <v>#REF!</v>
      </c>
      <c r="D29" s="88" t="e">
        <f>IF(OR((#REF!+#REF!+#REF!)&gt;0,(#REF!+#REF!)&gt;0.05),$E$101,IF(OR(#REF!&lt;1,#REF!&gt;0),LOOKUP(C29,$E$100:$F$100,$E$101:$F$101),LOOKUP(C29,$E$100:$G$100,$E$101:$G$101)))</f>
        <v>#REF!</v>
      </c>
    </row>
    <row r="30" spans="1:256" x14ac:dyDescent="0.2">
      <c r="A30" s="34">
        <v>4</v>
      </c>
      <c r="B30" s="90" t="e">
        <f>#REF!</f>
        <v>#REF!</v>
      </c>
      <c r="C30" s="62" t="e">
        <f>(#REF!*#REF!+#REF!*#REF!+#REF!*#REF!+#REF!*#REF!+#REF!*#REF!+#REF!*#REF!+#REF!*#REF!)*#REF!</f>
        <v>#REF!</v>
      </c>
      <c r="D30" s="88" t="e">
        <f>IF(OR((#REF!+#REF!+#REF!)&gt;0,(#REF!+#REF!)&gt;0.05),$E$101,IF(OR(#REF!&lt;1,#REF!&gt;0),LOOKUP(C30,$E$100:$F$100,$E$101:$F$101),LOOKUP(C30,$E$100:$G$100,$E$101:$G$101)))</f>
        <v>#REF!</v>
      </c>
    </row>
    <row r="31" spans="1:256" x14ac:dyDescent="0.2">
      <c r="A31" s="34">
        <v>50</v>
      </c>
      <c r="B31" s="18" t="e">
        <f>#REF!</f>
        <v>#REF!</v>
      </c>
      <c r="C31" s="62" t="e">
        <f>(#REF!*#REF!+#REF!*#REF!+#REF!*#REF!+#REF!*#REF!+#REF!*#REF!+#REF!*#REF!+#REF!*#REF!)*#REF!</f>
        <v>#REF!</v>
      </c>
      <c r="D31" s="88" t="e">
        <f>IF(OR((#REF!+#REF!+#REF!)&gt;0,(#REF!+#REF!)&gt;0.05),$E$101,IF(OR(#REF!&lt;1,#REF!&gt;0),LOOKUP(C31,$E$100:$F$100,$E$101:$F$101),LOOKUP(C31,$E$100:$G$100,$E$101:$G$101)))</f>
        <v>#REF!</v>
      </c>
    </row>
    <row r="32" spans="1:256" x14ac:dyDescent="0.2">
      <c r="A32" s="34">
        <v>59</v>
      </c>
      <c r="B32" s="92" t="e">
        <f>#REF!</f>
        <v>#REF!</v>
      </c>
      <c r="C32" s="62" t="e">
        <f>(#REF!*#REF!+#REF!*#REF!+#REF!*#REF!+#REF!*#REF!+#REF!*#REF!+#REF!*#REF!+#REF!*#REF!)*#REF!</f>
        <v>#REF!</v>
      </c>
      <c r="D32" s="88" t="e">
        <f>IF(OR((#REF!+#REF!+#REF!)&gt;0,(#REF!+#REF!)&gt;0.05),$E$101,IF(OR(#REF!&lt;1,#REF!&gt;0),LOOKUP(C32,$E$100:$F$100,$E$101:$F$101),LOOKUP(C32,$E$100:$G$100,$E$101:$G$101)))</f>
        <v>#REF!</v>
      </c>
    </row>
    <row r="33" spans="1:256" x14ac:dyDescent="0.2">
      <c r="A33" s="66">
        <v>76</v>
      </c>
      <c r="B33" s="92" t="e">
        <f>#REF!</f>
        <v>#REF!</v>
      </c>
      <c r="C33" s="62" t="e">
        <f>(#REF!*#REF!+#REF!*#REF!+#REF!*#REF!+#REF!*#REF!+#REF!*#REF!+#REF!*#REF!+#REF!*#REF!)*#REF!</f>
        <v>#REF!</v>
      </c>
      <c r="D33" s="88" t="e">
        <f>IF(OR((#REF!+#REF!+#REF!)&gt;0,(#REF!+#REF!)&gt;0.05),$E$101,IF(OR(#REF!&lt;1,#REF!&gt;0),LOOKUP(C33,$E$100:$F$100,$E$101:$F$101),LOOKUP(C33,$E$100:$G$100,$E$101:$G$101)))</f>
        <v>#REF!</v>
      </c>
    </row>
    <row r="34" spans="1:256" x14ac:dyDescent="0.2">
      <c r="A34" s="34">
        <v>33</v>
      </c>
      <c r="B34" s="18" t="e">
        <f>#REF!</f>
        <v>#REF!</v>
      </c>
      <c r="C34" s="62" t="e">
        <f>(#REF!*#REF!+#REF!*#REF!+#REF!*#REF!+#REF!*#REF!+#REF!*#REF!+#REF!*#REF!+#REF!*#REF!)*#REF!</f>
        <v>#REF!</v>
      </c>
      <c r="D34" s="88" t="e">
        <f>IF(OR((#REF!+#REF!+#REF!)&gt;0,(#REF!+#REF!)&gt;0.05),$E$101,IF(OR(#REF!&lt;1,#REF!&gt;0),LOOKUP(C34,$E$100:$F$100,$E$101:$F$101),LOOKUP(C34,$E$100:$G$100,$E$101:$G$101)))</f>
        <v>#REF!</v>
      </c>
    </row>
    <row r="35" spans="1:256" x14ac:dyDescent="0.2">
      <c r="A35" s="34">
        <v>25</v>
      </c>
      <c r="B35" s="18" t="e">
        <f>#REF!</f>
        <v>#REF!</v>
      </c>
      <c r="C35" s="62" t="e">
        <f>(#REF!*#REF!+#REF!*#REF!+#REF!*#REF!+#REF!*#REF!+#REF!*#REF!+#REF!*#REF!+#REF!*#REF!)*#REF!</f>
        <v>#REF!</v>
      </c>
      <c r="D35" s="88" t="e">
        <f>IF(OR((#REF!+#REF!+#REF!)&gt;0,(#REF!+#REF!)&gt;0.05),$E$101,IF(OR(#REF!&lt;1,#REF!&gt;0),LOOKUP(C35,$E$100:$F$100,$E$101:$F$101),LOOKUP(C35,$E$100:$G$100,$E$101:$G$101)))</f>
        <v>#REF!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</row>
    <row r="36" spans="1:256" x14ac:dyDescent="0.2">
      <c r="A36" s="34">
        <v>44</v>
      </c>
      <c r="B36" s="18" t="e">
        <f>#REF!</f>
        <v>#REF!</v>
      </c>
      <c r="C36" s="62" t="e">
        <f>(#REF!*#REF!+#REF!*#REF!+#REF!*#REF!+#REF!*#REF!+#REF!*#REF!+#REF!*#REF!+#REF!*#REF!)*#REF!</f>
        <v>#REF!</v>
      </c>
      <c r="D36" s="88" t="e">
        <f>IF(OR((#REF!+#REF!+#REF!)&gt;0,(#REF!+#REF!)&gt;0.05),$E$101,IF(OR(#REF!&lt;1,#REF!&gt;0),LOOKUP(C36,$E$100:$F$100,$E$101:$F$101),LOOKUP(C36,$E$100:$G$100,$E$101:$G$101)))</f>
        <v>#REF!</v>
      </c>
    </row>
    <row r="37" spans="1:256" x14ac:dyDescent="0.2">
      <c r="A37" s="34">
        <v>23</v>
      </c>
      <c r="B37" s="78" t="e">
        <f>#REF!</f>
        <v>#REF!</v>
      </c>
      <c r="C37" s="62" t="e">
        <f>(#REF!*#REF!+#REF!*#REF!+#REF!*#REF!+#REF!*#REF!+#REF!*#REF!+#REF!*#REF!+#REF!*#REF!)*#REF!</f>
        <v>#REF!</v>
      </c>
      <c r="D37" s="88" t="e">
        <f>IF(OR((#REF!+#REF!+#REF!)&gt;0,(#REF!+#REF!)&gt;0.05),$E$101,IF(OR(#REF!&lt;1,#REF!&gt;0),LOOKUP(C37,$E$100:$F$100,$E$101:$F$101),LOOKUP(C37,$E$100:$G$100,$E$101:$G$101)))</f>
        <v>#REF!</v>
      </c>
    </row>
    <row r="38" spans="1:256" s="51" customFormat="1" x14ac:dyDescent="0.2">
      <c r="A38" s="34">
        <v>6</v>
      </c>
      <c r="B38" s="18" t="e">
        <f>#REF!</f>
        <v>#REF!</v>
      </c>
      <c r="C38" s="62" t="e">
        <f>(#REF!*#REF!+#REF!*#REF!+#REF!*#REF!+#REF!*#REF!+#REF!*#REF!+#REF!*#REF!+#REF!*#REF!)*#REF!</f>
        <v>#REF!</v>
      </c>
      <c r="D38" s="88" t="e">
        <f>IF(OR((#REF!+#REF!+#REF!)&gt;0,(#REF!+#REF!)&gt;0.05),$E$101,IF(OR(#REF!&lt;1,#REF!&gt;0),LOOKUP(C38,$E$100:$F$100,$E$101:$F$101),LOOKUP(C38,$E$100:$G$100,$E$101:$G$101)))</f>
        <v>#REF!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/>
    </row>
    <row r="39" spans="1:256" s="51" customFormat="1" x14ac:dyDescent="0.2">
      <c r="A39" s="66">
        <v>40</v>
      </c>
      <c r="B39" s="92" t="e">
        <f>#REF!</f>
        <v>#REF!</v>
      </c>
      <c r="C39" s="62" t="e">
        <f>(#REF!*#REF!+#REF!*#REF!+#REF!*#REF!+#REF!*#REF!+#REF!*#REF!+#REF!*#REF!+#REF!*#REF!)*#REF!</f>
        <v>#REF!</v>
      </c>
      <c r="D39" s="88" t="e">
        <f>IF(OR((#REF!+#REF!+#REF!)&gt;0,(#REF!+#REF!)&gt;0.05),$E$101,IF(OR(#REF!&lt;1,#REF!&gt;0),LOOKUP(C39,$E$100:$F$100,$E$101:$F$101),LOOKUP(C39,$E$100:$G$100,$E$101:$G$101)))</f>
        <v>#REF!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/>
    </row>
    <row r="40" spans="1:256" x14ac:dyDescent="0.2">
      <c r="A40" s="34">
        <v>71</v>
      </c>
      <c r="B40" s="92" t="e">
        <f>#REF!</f>
        <v>#REF!</v>
      </c>
      <c r="C40" s="62" t="e">
        <f>(#REF!*#REF!+#REF!*#REF!+#REF!*#REF!+#REF!*#REF!+#REF!*#REF!+#REF!*#REF!+#REF!*#REF!)*#REF!</f>
        <v>#REF!</v>
      </c>
      <c r="D40" s="88" t="e">
        <f>IF(OR((#REF!+#REF!+#REF!)&gt;0,(#REF!+#REF!)&gt;0.05),$E$101,IF(OR(#REF!&lt;1,#REF!&gt;0),LOOKUP(C40,$E$100:$F$100,$E$101:$F$101),LOOKUP(C40,$E$100:$G$100,$E$101:$G$101)))</f>
        <v>#REF!</v>
      </c>
    </row>
    <row r="41" spans="1:256" x14ac:dyDescent="0.2">
      <c r="A41" s="66">
        <v>57</v>
      </c>
      <c r="B41" s="18" t="e">
        <f>#REF!</f>
        <v>#REF!</v>
      </c>
      <c r="C41" s="62" t="e">
        <f>(#REF!*#REF!+#REF!*#REF!+#REF!*#REF!+#REF!*#REF!+#REF!*#REF!+#REF!*#REF!+#REF!*#REF!)*#REF!</f>
        <v>#REF!</v>
      </c>
      <c r="D41" s="88" t="e">
        <f>IF(OR((#REF!+#REF!+#REF!)&gt;0,(#REF!+#REF!)&gt;0.05),$E$101,IF(OR(#REF!&lt;1,#REF!&gt;0),LOOKUP(C41,$E$100:$F$100,$E$101:$F$101),LOOKUP(C41,$E$100:$G$100,$E$101:$G$101)))</f>
        <v>#REF!</v>
      </c>
    </row>
    <row r="42" spans="1:256" x14ac:dyDescent="0.2">
      <c r="A42" s="34">
        <v>78</v>
      </c>
      <c r="B42" s="94" t="e">
        <f>#REF!</f>
        <v>#REF!</v>
      </c>
      <c r="C42" s="62" t="e">
        <f>(#REF!*#REF!+#REF!*#REF!+#REF!*#REF!+#REF!*#REF!+#REF!*#REF!+#REF!*#REF!+#REF!*#REF!)*#REF!</f>
        <v>#REF!</v>
      </c>
      <c r="D42" s="88" t="e">
        <f>IF(OR((#REF!+#REF!+#REF!)&gt;0,(#REF!+#REF!)&gt;0.05),$E$101,IF(OR(#REF!&lt;1,#REF!&gt;0),LOOKUP(C42,$E$100:$F$100,$E$101:$F$101),LOOKUP(C42,$E$100:$G$100,$E$101:$G$101)))</f>
        <v>#REF!</v>
      </c>
      <c r="E42" s="51"/>
      <c r="F42" s="51"/>
      <c r="G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</row>
    <row r="43" spans="1:256" x14ac:dyDescent="0.2">
      <c r="A43" s="34">
        <v>22</v>
      </c>
      <c r="B43" s="92" t="e">
        <f>#REF!</f>
        <v>#REF!</v>
      </c>
      <c r="C43" s="62" t="e">
        <f>(#REF!*#REF!+#REF!*#REF!+#REF!*#REF!+#REF!*#REF!+#REF!*#REF!+#REF!*#REF!+#REF!*#REF!)*#REF!</f>
        <v>#REF!</v>
      </c>
      <c r="D43" s="88" t="e">
        <f>IF(OR((#REF!+#REF!+#REF!)&gt;0,(#REF!+#REF!)&gt;0.05),$E$101,IF(OR(#REF!&lt;1,#REF!&gt;0),LOOKUP(C43,$E$100:$F$100,$E$101:$F$101),LOOKUP(C43,$E$100:$G$100,$E$101:$G$101)))</f>
        <v>#REF!</v>
      </c>
    </row>
    <row r="44" spans="1:256" x14ac:dyDescent="0.2">
      <c r="A44" s="34">
        <v>73</v>
      </c>
      <c r="B44" s="92" t="e">
        <f>#REF!</f>
        <v>#REF!</v>
      </c>
      <c r="C44" s="62" t="e">
        <f>(#REF!*#REF!+#REF!*#REF!+#REF!*#REF!+#REF!*#REF!+#REF!*#REF!+#REF!*#REF!+#REF!*#REF!)*#REF!</f>
        <v>#REF!</v>
      </c>
      <c r="D44" s="88" t="e">
        <f>IF(OR((#REF!+#REF!+#REF!)&gt;0,(#REF!+#REF!)&gt;0.05),$E$101,IF(OR(#REF!&lt;1,#REF!&gt;0),LOOKUP(C44,$E$100:$F$100,$E$101:$F$101),LOOKUP(C44,$E$100:$G$100,$E$101:$G$101)))</f>
        <v>#REF!</v>
      </c>
    </row>
    <row r="45" spans="1:256" x14ac:dyDescent="0.2">
      <c r="A45" s="66">
        <v>79</v>
      </c>
      <c r="B45" s="92" t="e">
        <f>#REF!</f>
        <v>#REF!</v>
      </c>
      <c r="C45" s="62" t="e">
        <f>(#REF!*#REF!+#REF!*#REF!+#REF!*#REF!+#REF!*#REF!+#REF!*#REF!+#REF!*#REF!+#REF!*#REF!)*#REF!</f>
        <v>#REF!</v>
      </c>
      <c r="D45" s="88" t="e">
        <f>IF(OR((#REF!+#REF!+#REF!)&gt;0,(#REF!+#REF!)&gt;0.05),$E$101,IF(OR(#REF!&lt;1,#REF!&gt;0),LOOKUP(C45,$E$100:$F$100,$E$101:$F$101),LOOKUP(C45,$E$100:$G$100,$E$101:$G$101)))</f>
        <v>#REF!</v>
      </c>
    </row>
    <row r="46" spans="1:256" x14ac:dyDescent="0.2">
      <c r="A46" s="34">
        <v>7</v>
      </c>
      <c r="B46" s="18" t="e">
        <f>#REF!</f>
        <v>#REF!</v>
      </c>
      <c r="C46" s="62" t="e">
        <f>(#REF!*#REF!+#REF!*#REF!+#REF!*#REF!+#REF!*#REF!+#REF!*#REF!+#REF!*#REF!+#REF!*#REF!)*#REF!</f>
        <v>#REF!</v>
      </c>
      <c r="D46" s="88" t="e">
        <f>IF(OR((#REF!+#REF!+#REF!)&gt;0,(#REF!+#REF!)&gt;0.05),$E$101,IF(OR(#REF!&lt;1,#REF!&gt;0),LOOKUP(C46,$E$100:$F$100,$E$101:$F$101),LOOKUP(C46,$E$100:$G$100,$E$101:$G$101)))</f>
        <v>#REF!</v>
      </c>
    </row>
    <row r="47" spans="1:256" x14ac:dyDescent="0.2">
      <c r="A47" s="66">
        <v>61</v>
      </c>
      <c r="B47" s="55" t="e">
        <f>#REF!</f>
        <v>#REF!</v>
      </c>
      <c r="C47" s="62" t="e">
        <f>(#REF!*#REF!+#REF!*#REF!+#REF!*#REF!+#REF!*#REF!+#REF!*#REF!+#REF!*#REF!+#REF!*#REF!)*#REF!</f>
        <v>#REF!</v>
      </c>
      <c r="D47" s="88" t="e">
        <f>IF(OR((#REF!+#REF!+#REF!)&gt;0,(#REF!+#REF!)&gt;0.05),$E$101,IF(OR(#REF!&lt;1,#REF!&gt;0),LOOKUP(C47,$E$100:$F$100,$E$101:$F$101),LOOKUP(C47,$E$100:$G$100,$E$101:$G$101)))</f>
        <v>#REF!</v>
      </c>
    </row>
    <row r="48" spans="1:256" x14ac:dyDescent="0.2">
      <c r="A48" s="34">
        <v>74</v>
      </c>
      <c r="B48" s="55" t="e">
        <f>#REF!</f>
        <v>#REF!</v>
      </c>
      <c r="C48" s="62" t="e">
        <f>(#REF!*#REF!+#REF!*#REF!+#REF!*#REF!+#REF!*#REF!+#REF!*#REF!+#REF!*#REF!+#REF!*#REF!)*#REF!</f>
        <v>#REF!</v>
      </c>
      <c r="D48" s="88" t="e">
        <f>IF(OR((#REF!+#REF!+#REF!)&gt;0,(#REF!+#REF!)&gt;0.05),$E$101,IF(OR(#REF!&lt;1,#REF!&gt;0),LOOKUP(C48,$E$100:$F$100,$E$101:$F$101),LOOKUP(C48,$E$100:$G$100,$E$101:$G$101)))</f>
        <v>#REF!</v>
      </c>
    </row>
    <row r="49" spans="1:256" x14ac:dyDescent="0.2">
      <c r="A49" s="66">
        <v>84</v>
      </c>
      <c r="B49" s="92" t="e">
        <f>#REF!</f>
        <v>#REF!</v>
      </c>
      <c r="C49" s="62" t="e">
        <f>(#REF!*#REF!+#REF!*#REF!+#REF!*#REF!+#REF!*#REF!+#REF!*#REF!+#REF!*#REF!+#REF!*#REF!)*#REF!</f>
        <v>#REF!</v>
      </c>
      <c r="D49" s="88" t="e">
        <f>IF(OR((#REF!+#REF!+#REF!)&gt;0,(#REF!+#REF!)&gt;0.05),$E$101,IF(OR(#REF!&lt;1,#REF!&gt;0),LOOKUP(C49,$E$100:$F$100,$E$101:$F$101),LOOKUP(C49,$E$100:$G$100,$E$101:$G$101)))</f>
        <v>#REF!</v>
      </c>
    </row>
    <row r="50" spans="1:256" s="51" customFormat="1" x14ac:dyDescent="0.2">
      <c r="A50" s="34">
        <v>16</v>
      </c>
      <c r="B50" s="18" t="e">
        <f>#REF!</f>
        <v>#REF!</v>
      </c>
      <c r="C50" s="62" t="e">
        <f>(#REF!*#REF!+#REF!*#REF!+#REF!*#REF!+#REF!*#REF!+#REF!*#REF!+#REF!*#REF!+#REF!*#REF!)*#REF!</f>
        <v>#REF!</v>
      </c>
      <c r="D50" s="88" t="e">
        <f>IF(OR((#REF!+#REF!+#REF!)&gt;0,(#REF!+#REF!)&gt;0.05),$E$101,IF(OR(#REF!&lt;1,#REF!&gt;0),LOOKUP(C50,$E$100:$F$100,$E$101:$F$101),LOOKUP(C50,$E$100:$G$100,$E$101:$G$101)))</f>
        <v>#REF!</v>
      </c>
      <c r="E50" s="52"/>
      <c r="F50" s="52"/>
      <c r="G50" s="52" t="s">
        <v>89</v>
      </c>
      <c r="H50" s="60" t="e">
        <f>AVERAGE(C35:C56)</f>
        <v>#REF!</v>
      </c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/>
    </row>
    <row r="51" spans="1:256" x14ac:dyDescent="0.2">
      <c r="A51" s="34">
        <v>38</v>
      </c>
      <c r="B51" s="92" t="e">
        <f>#REF!</f>
        <v>#REF!</v>
      </c>
      <c r="C51" s="62" t="e">
        <f>(#REF!*#REF!+#REF!*#REF!+#REF!*#REF!+#REF!*#REF!+#REF!*#REF!+#REF!*#REF!+#REF!*#REF!)*#REF!</f>
        <v>#REF!</v>
      </c>
      <c r="D51" s="88" t="e">
        <f>IF(OR((#REF!+#REF!+#REF!)&gt;0,(#REF!+#REF!)&gt;0.05),$E$101,IF(OR(#REF!&lt;1,#REF!&gt;0),LOOKUP(C51,$E$100:$F$100,$E$101:$F$101),LOOKUP(C51,$E$100:$G$100,$E$101:$G$101)))</f>
        <v>#REF!</v>
      </c>
    </row>
    <row r="52" spans="1:256" x14ac:dyDescent="0.2">
      <c r="A52" s="34">
        <v>1</v>
      </c>
      <c r="B52" s="18" t="e">
        <f>#REF!</f>
        <v>#REF!</v>
      </c>
      <c r="C52" s="62" t="e">
        <f>(#REF!*#REF!+#REF!*#REF!+#REF!*#REF!+#REF!*#REF!+#REF!*#REF!+#REF!*#REF!+#REF!*#REF!)*#REF!</f>
        <v>#REF!</v>
      </c>
      <c r="D52" s="88" t="e">
        <f>IF(OR((#REF!+#REF!+#REF!)&gt;0,(#REF!+#REF!)&gt;0.05),$E$101,IF(OR(#REF!&lt;1,#REF!&gt;0),LOOKUP(C52,$E$100:$F$100,$E$101:$F$101),LOOKUP(C52,$E$100:$G$100,$E$101:$G$101)))</f>
        <v>#REF!</v>
      </c>
      <c r="G52" s="52" t="s">
        <v>90</v>
      </c>
      <c r="H52" s="50" t="e">
        <f>AVERAGE(C52:C136)</f>
        <v>#REF!</v>
      </c>
    </row>
    <row r="53" spans="1:256" x14ac:dyDescent="0.2">
      <c r="A53" s="34">
        <v>66</v>
      </c>
      <c r="B53" s="92" t="e">
        <f>#REF!</f>
        <v>#REF!</v>
      </c>
      <c r="C53" s="62" t="e">
        <f>(#REF!*#REF!+#REF!*#REF!+#REF!*#REF!+#REF!*#REF!+#REF!*#REF!+#REF!*#REF!+#REF!*#REF!)*#REF!</f>
        <v>#REF!</v>
      </c>
      <c r="D53" s="88" t="e">
        <f>IF(OR((#REF!+#REF!+#REF!)&gt;0,(#REF!+#REF!)&gt;0.05),$E$101,IF(OR(#REF!&lt;1,#REF!&gt;0),LOOKUP(C53,$E$100:$F$100,$E$101:$F$101),LOOKUP(C53,$E$100:$G$100,$E$101:$G$101)))</f>
        <v>#REF!</v>
      </c>
    </row>
    <row r="54" spans="1:256" x14ac:dyDescent="0.2">
      <c r="A54" s="34">
        <v>48</v>
      </c>
      <c r="B54" s="78" t="e">
        <f>#REF!</f>
        <v>#REF!</v>
      </c>
      <c r="C54" s="62" t="e">
        <f>(#REF!*#REF!+#REF!*#REF!+#REF!*#REF!+#REF!*#REF!+#REF!*#REF!+#REF!*#REF!+#REF!*#REF!)*#REF!</f>
        <v>#REF!</v>
      </c>
      <c r="D54" s="88" t="e">
        <f>IF(OR((#REF!+#REF!+#REF!)&gt;0,(#REF!+#REF!)&gt;0.05),$E$101,IF(OR(#REF!&lt;1,#REF!&gt;0),LOOKUP(C54,$E$100:$F$100,$E$101:$F$101),LOOKUP(C54,$E$100:$G$100,$E$101:$G$101)))</f>
        <v>#REF!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</row>
    <row r="55" spans="1:256" x14ac:dyDescent="0.2">
      <c r="A55" s="34">
        <v>12</v>
      </c>
      <c r="B55" s="18" t="e">
        <f>#REF!</f>
        <v>#REF!</v>
      </c>
      <c r="C55" s="62" t="e">
        <f>(#REF!*#REF!+#REF!*#REF!+#REF!*#REF!+#REF!*#REF!+#REF!*#REF!+#REF!*#REF!+#REF!*#REF!)*#REF!</f>
        <v>#REF!</v>
      </c>
      <c r="D55" s="88" t="e">
        <f>IF(OR((#REF!+#REF!+#REF!)&gt;0,(#REF!+#REF!)&gt;0.05),$E$101,IF(OR(#REF!&lt;1,#REF!&gt;0),LOOKUP(C55,$E$100:$F$100,$E$101:$F$101),LOOKUP(C55,$E$100:$G$100,$E$101:$G$101)))</f>
        <v>#REF!</v>
      </c>
    </row>
    <row r="56" spans="1:256" x14ac:dyDescent="0.2">
      <c r="A56" s="34">
        <v>3</v>
      </c>
      <c r="B56" s="78" t="e">
        <f>#REF!</f>
        <v>#REF!</v>
      </c>
      <c r="C56" s="62" t="e">
        <f>(#REF!*#REF!+#REF!*#REF!+#REF!*#REF!+#REF!*#REF!+#REF!*#REF!+#REF!*#REF!+#REF!*#REF!)*#REF!</f>
        <v>#REF!</v>
      </c>
      <c r="D56" s="88" t="e">
        <f>IF(OR((#REF!+#REF!+#REF!)&gt;0,(#REF!+#REF!)&gt;0.05),$E$101,IF(OR(#REF!&lt;1,#REF!&gt;0),LOOKUP(C56,$E$100:$F$100,$E$101:$F$101),LOOKUP(C56,$E$100:$G$100,$E$101:$G$101)))</f>
        <v>#REF!</v>
      </c>
    </row>
    <row r="57" spans="1:256" x14ac:dyDescent="0.2">
      <c r="A57" s="34">
        <v>35</v>
      </c>
      <c r="B57" s="92" t="e">
        <f>#REF!</f>
        <v>#REF!</v>
      </c>
      <c r="C57" s="62" t="e">
        <f>(#REF!*#REF!+#REF!*#REF!+#REF!*#REF!+#REF!*#REF!+#REF!*#REF!+#REF!*#REF!+#REF!*#REF!)*#REF!</f>
        <v>#REF!</v>
      </c>
      <c r="D57" s="88" t="e">
        <f>IF(OR((#REF!+#REF!+#REF!)&gt;0,(#REF!+#REF!)&gt;0.05),$E$101,IF(OR(#REF!&lt;1,#REF!&gt;0),LOOKUP(C57,$E$100:$F$100,$E$101:$F$101),LOOKUP(C57,$E$100:$G$100,$E$101:$G$101)))</f>
        <v>#REF!</v>
      </c>
    </row>
    <row r="58" spans="1:256" x14ac:dyDescent="0.2">
      <c r="A58" s="66">
        <v>21</v>
      </c>
      <c r="B58" s="18" t="e">
        <f>#REF!</f>
        <v>#REF!</v>
      </c>
      <c r="C58" s="62" t="e">
        <f>(#REF!*#REF!+#REF!*#REF!+#REF!*#REF!+#REF!*#REF!+#REF!*#REF!+#REF!*#REF!+#REF!*#REF!)*#REF!</f>
        <v>#REF!</v>
      </c>
      <c r="D58" s="88" t="e">
        <f>IF(OR((#REF!+#REF!+#REF!)&gt;0,(#REF!+#REF!)&gt;0.05),$E$101,IF(OR(#REF!&lt;1,#REF!&gt;0),LOOKUP(C58,$E$100:$F$100,$E$101:$F$101),LOOKUP(C58,$E$100:$G$100,$E$101:$G$101)))</f>
        <v>#REF!</v>
      </c>
    </row>
    <row r="59" spans="1:256" x14ac:dyDescent="0.2">
      <c r="A59" s="34">
        <v>43</v>
      </c>
      <c r="B59" s="18" t="e">
        <f>#REF!</f>
        <v>#REF!</v>
      </c>
      <c r="C59" s="62" t="e">
        <f>(#REF!*#REF!+#REF!*#REF!+#REF!*#REF!+#REF!*#REF!+#REF!*#REF!+#REF!*#REF!+#REF!*#REF!)*#REF!</f>
        <v>#REF!</v>
      </c>
      <c r="D59" s="88" t="e">
        <f>IF(OR((#REF!+#REF!+#REF!)&gt;0,(#REF!+#REF!)&gt;0.05),$E$101,IF(OR(#REF!&lt;1,#REF!&gt;0),LOOKUP(C59,$E$100:$F$100,$E$101:$F$101),LOOKUP(C59,$E$100:$G$100,$E$101:$G$101)))</f>
        <v>#REF!</v>
      </c>
    </row>
    <row r="60" spans="1:256" x14ac:dyDescent="0.2">
      <c r="A60" s="34">
        <v>62</v>
      </c>
      <c r="B60" s="92" t="e">
        <f>#REF!</f>
        <v>#REF!</v>
      </c>
      <c r="C60" s="62" t="e">
        <f>(#REF!*#REF!+#REF!*#REF!+#REF!*#REF!+#REF!*#REF!+#REF!*#REF!+#REF!*#REF!+#REF!*#REF!)*#REF!</f>
        <v>#REF!</v>
      </c>
      <c r="D60" s="88" t="e">
        <f>IF(OR((#REF!+#REF!+#REF!)&gt;0,(#REF!+#REF!)&gt;0.05),$E$101,IF(OR(#REF!&lt;1,#REF!&gt;0),LOOKUP(C60,$E$100:$F$100,$E$101:$F$101),LOOKUP(C60,$E$100:$G$100,$E$101:$G$101)))</f>
        <v>#REF!</v>
      </c>
    </row>
    <row r="61" spans="1:256" x14ac:dyDescent="0.2">
      <c r="A61" s="66">
        <v>77</v>
      </c>
      <c r="B61" s="68" t="e">
        <f>#REF!</f>
        <v>#REF!</v>
      </c>
      <c r="C61" s="62" t="e">
        <f>(#REF!*#REF!+#REF!*#REF!+#REF!*#REF!+#REF!*#REF!+#REF!*#REF!+#REF!*#REF!+#REF!*#REF!)*#REF!</f>
        <v>#REF!</v>
      </c>
      <c r="D61" s="88" t="e">
        <f>IF(OR((#REF!+#REF!+#REF!)&gt;0,(#REF!+#REF!)&gt;0.05),$E$101,IF(OR(#REF!&lt;1,#REF!&gt;0),LOOKUP(C61,$E$100:$F$100,$E$101:$F$101),LOOKUP(C61,$E$100:$G$100,$E$101:$G$101)))</f>
        <v>#REF!</v>
      </c>
      <c r="F61" s="50"/>
    </row>
    <row r="62" spans="1:256" x14ac:dyDescent="0.2">
      <c r="A62" s="34">
        <v>24</v>
      </c>
      <c r="B62" s="18" t="e">
        <f>#REF!</f>
        <v>#REF!</v>
      </c>
      <c r="C62" s="62" t="e">
        <f>(#REF!*#REF!+#REF!*#REF!+#REF!*#REF!+#REF!*#REF!+#REF!*#REF!+#REF!*#REF!+#REF!*#REF!)*#REF!</f>
        <v>#REF!</v>
      </c>
      <c r="D62" s="88" t="e">
        <f>IF(OR((#REF!+#REF!+#REF!)&gt;0,(#REF!+#REF!)&gt;0.05),$E$101,IF(OR(#REF!&lt;1,#REF!&gt;0),LOOKUP(C62,$E$100:$F$100,$E$101:$F$101),LOOKUP(C62,$E$100:$G$100,$E$101:$G$101)))</f>
        <v>#REF!</v>
      </c>
    </row>
    <row r="63" spans="1:256" x14ac:dyDescent="0.2">
      <c r="A63" s="34">
        <v>42</v>
      </c>
      <c r="B63" s="92" t="e">
        <f>#REF!</f>
        <v>#REF!</v>
      </c>
      <c r="C63" s="62" t="e">
        <f>(#REF!*#REF!+#REF!*#REF!+#REF!*#REF!+#REF!*#REF!+#REF!*#REF!+#REF!*#REF!+#REF!*#REF!)*#REF!</f>
        <v>#REF!</v>
      </c>
      <c r="D63" s="88" t="e">
        <f>IF(OR((#REF!+#REF!+#REF!)&gt;0,(#REF!+#REF!)&gt;0.05),$E$101,IF(OR(#REF!&lt;1,#REF!&gt;0),LOOKUP(C63,$E$100:$F$100,$E$101:$F$101),LOOKUP(C63,$E$100:$G$100,$E$101:$G$101)))</f>
        <v>#REF!</v>
      </c>
    </row>
    <row r="64" spans="1:256" x14ac:dyDescent="0.2">
      <c r="A64" s="34">
        <v>9</v>
      </c>
      <c r="B64" s="18" t="e">
        <f>#REF!</f>
        <v>#REF!</v>
      </c>
      <c r="C64" s="62" t="e">
        <f>(#REF!*#REF!+#REF!*#REF!+#REF!*#REF!+#REF!*#REF!+#REF!*#REF!+#REF!*#REF!+#REF!*#REF!)*#REF!</f>
        <v>#REF!</v>
      </c>
      <c r="D64" s="88" t="e">
        <f>IF(OR((#REF!+#REF!+#REF!)&gt;0,(#REF!+#REF!)&gt;0.05),$E$101,IF(OR(#REF!&lt;1,#REF!&gt;0),LOOKUP(C64,$E$100:$F$100,$E$101:$F$101),LOOKUP(C64,$E$100:$G$100,$E$101:$G$101)))</f>
        <v>#REF!</v>
      </c>
    </row>
    <row r="65" spans="1:256" x14ac:dyDescent="0.2">
      <c r="A65" s="34">
        <v>45</v>
      </c>
      <c r="B65" s="92" t="e">
        <f>#REF!</f>
        <v>#REF!</v>
      </c>
      <c r="C65" s="62" t="e">
        <f>(#REF!*#REF!+#REF!*#REF!+#REF!*#REF!+#REF!*#REF!+#REF!*#REF!+#REF!*#REF!+#REF!*#REF!)*#REF!</f>
        <v>#REF!</v>
      </c>
      <c r="D65" s="88" t="e">
        <f>IF(OR((#REF!+#REF!+#REF!)&gt;0,(#REF!+#REF!)&gt;0.05),$E$101,IF(OR(#REF!&lt;1,#REF!&gt;0),LOOKUP(C65,$E$100:$F$100,$E$101:$F$101),LOOKUP(C65,$E$100:$G$100,$E$101:$G$101)))</f>
        <v>#REF!</v>
      </c>
    </row>
    <row r="66" spans="1:256" x14ac:dyDescent="0.2">
      <c r="A66" s="34">
        <v>18</v>
      </c>
      <c r="B66" s="18" t="e">
        <f>#REF!</f>
        <v>#REF!</v>
      </c>
      <c r="C66" s="62" t="e">
        <f>(#REF!*#REF!+#REF!*#REF!+#REF!*#REF!+#REF!*#REF!+#REF!*#REF!+#REF!*#REF!+#REF!*#REF!)*#REF!</f>
        <v>#REF!</v>
      </c>
      <c r="D66" s="88" t="e">
        <f>IF(OR((#REF!+#REF!+#REF!)&gt;0,(#REF!+#REF!)&gt;0.05),$E$101,IF(OR(#REF!&lt;1,#REF!&gt;0),LOOKUP(C66,$E$100:$F$100,$E$101:$F$101),LOOKUP(C66,$E$100:$G$100,$E$101:$G$101)))</f>
        <v>#REF!</v>
      </c>
    </row>
    <row r="67" spans="1:256" x14ac:dyDescent="0.2">
      <c r="A67" s="66">
        <v>11</v>
      </c>
      <c r="B67" s="18" t="e">
        <f>#REF!</f>
        <v>#REF!</v>
      </c>
      <c r="C67" s="62" t="e">
        <f>(#REF!*#REF!+#REF!*#REF!+#REF!*#REF!+#REF!*#REF!+#REF!*#REF!+#REF!*#REF!+#REF!*#REF!)*#REF!</f>
        <v>#REF!</v>
      </c>
      <c r="D67" s="88" t="e">
        <f>IF(OR((#REF!+#REF!+#REF!)&gt;0,(#REF!+#REF!)&gt;0.05),$E$101,IF(OR(#REF!&lt;1,#REF!&gt;0),LOOKUP(C67,$E$100:$F$100,$E$101:$F$101),LOOKUP(C67,$E$100:$G$100,$E$101:$G$101)))</f>
        <v>#REF!</v>
      </c>
    </row>
    <row r="68" spans="1:256" x14ac:dyDescent="0.2">
      <c r="A68" s="34">
        <v>15</v>
      </c>
      <c r="B68" s="92" t="e">
        <f>#REF!</f>
        <v>#REF!</v>
      </c>
      <c r="C68" s="62" t="e">
        <f>(#REF!*#REF!+#REF!*#REF!+#REF!*#REF!+#REF!*#REF!+#REF!*#REF!+#REF!*#REF!+#REF!*#REF!)*#REF!</f>
        <v>#REF!</v>
      </c>
      <c r="D68" s="88" t="e">
        <f>IF(OR((#REF!+#REF!+#REF!)&gt;0,(#REF!+#REF!)&gt;0.05),$E$101,IF(OR(#REF!&lt;1,#REF!&gt;0),LOOKUP(C68,$E$100:$F$100,$E$101:$F$101),LOOKUP(C68,$E$100:$G$100,$E$101:$G$101)))</f>
        <v>#REF!</v>
      </c>
    </row>
    <row r="69" spans="1:256" x14ac:dyDescent="0.2">
      <c r="A69" s="34">
        <v>34</v>
      </c>
      <c r="B69" s="92" t="e">
        <f>#REF!</f>
        <v>#REF!</v>
      </c>
      <c r="C69" s="62" t="e">
        <f>(#REF!*#REF!+#REF!*#REF!+#REF!*#REF!+#REF!*#REF!+#REF!*#REF!+#REF!*#REF!+#REF!*#REF!)*#REF!</f>
        <v>#REF!</v>
      </c>
      <c r="D69" s="88" t="e">
        <f>IF(OR((#REF!+#REF!+#REF!)&gt;0,(#REF!+#REF!)&gt;0.05),$E$101,IF(OR(#REF!&lt;1,#REF!&gt;0),LOOKUP(C69,$E$100:$F$100,$E$101:$F$101),LOOKUP(C69,$E$100:$G$100,$E$101:$G$101)))</f>
        <v>#REF!</v>
      </c>
    </row>
    <row r="70" spans="1:256" x14ac:dyDescent="0.2">
      <c r="A70" s="66">
        <v>69</v>
      </c>
      <c r="B70" s="18" t="e">
        <f>#REF!</f>
        <v>#REF!</v>
      </c>
      <c r="C70" s="62" t="e">
        <f>(#REF!*#REF!+#REF!*#REF!+#REF!*#REF!+#REF!*#REF!+#REF!*#REF!+#REF!*#REF!+#REF!*#REF!)*#REF!</f>
        <v>#REF!</v>
      </c>
      <c r="D70" s="88" t="e">
        <f>IF(OR((#REF!+#REF!+#REF!)&gt;0,(#REF!+#REF!)&gt;0.05),$E$101,IF(OR(#REF!&lt;1,#REF!&gt;0),LOOKUP(C70,$E$100:$F$100,$E$101:$F$101),LOOKUP(C70,$E$100:$G$100,$E$101:$G$101)))</f>
        <v>#REF!</v>
      </c>
    </row>
    <row r="71" spans="1:256" x14ac:dyDescent="0.2">
      <c r="A71" s="34">
        <v>17</v>
      </c>
      <c r="B71" s="78" t="e">
        <f>#REF!</f>
        <v>#REF!</v>
      </c>
      <c r="C71" s="62" t="e">
        <f>(#REF!*#REF!+#REF!*#REF!+#REF!*#REF!+#REF!*#REF!+#REF!*#REF!+#REF!*#REF!+#REF!*#REF!)*#REF!</f>
        <v>#REF!</v>
      </c>
      <c r="D71" s="88" t="e">
        <f>IF(OR((#REF!+#REF!+#REF!)&gt;0,(#REF!+#REF!)&gt;0.05),$E$101,IF(OR(#REF!&lt;1,#REF!&gt;0),LOOKUP(C71,$E$100:$F$100,$E$101:$F$101),LOOKUP(C71,$E$100:$G$100,$E$101:$G$101)))</f>
        <v>#REF!</v>
      </c>
      <c r="E71" s="51"/>
      <c r="F71" s="51"/>
      <c r="G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  <c r="IT71" s="51"/>
      <c r="IU71" s="51"/>
    </row>
    <row r="72" spans="1:256" x14ac:dyDescent="0.2">
      <c r="A72" s="34">
        <v>75</v>
      </c>
      <c r="B72" s="18" t="e">
        <f>#REF!</f>
        <v>#REF!</v>
      </c>
      <c r="C72" s="62" t="e">
        <f>(#REF!*#REF!+#REF!*#REF!+#REF!*#REF!+#REF!*#REF!+#REF!*#REF!+#REF!*#REF!+#REF!*#REF!)*#REF!</f>
        <v>#REF!</v>
      </c>
      <c r="D72" s="88" t="e">
        <f>IF(OR((#REF!+#REF!+#REF!)&gt;0,(#REF!+#REF!)&gt;0.05),$E$101,IF(OR(#REF!&lt;1,#REF!&gt;0),LOOKUP(C72,$E$100:$F$100,$E$101:$F$101),LOOKUP(C72,$E$100:$G$100,$E$101:$G$101)))</f>
        <v>#REF!</v>
      </c>
    </row>
    <row r="73" spans="1:256" x14ac:dyDescent="0.2">
      <c r="A73" s="34">
        <v>53</v>
      </c>
      <c r="B73" s="18" t="e">
        <f>#REF!</f>
        <v>#REF!</v>
      </c>
      <c r="C73" s="62" t="e">
        <f>(#REF!*#REF!+#REF!*#REF!+#REF!*#REF!+#REF!*#REF!+#REF!*#REF!+#REF!*#REF!+#REF!*#REF!)*#REF!</f>
        <v>#REF!</v>
      </c>
      <c r="D73" s="88" t="e">
        <f>IF(OR((#REF!+#REF!+#REF!)&gt;0,(#REF!+#REF!)&gt;0.05),$E$101,IF(OR(#REF!&lt;1,#REF!&gt;0),LOOKUP(C73,$E$100:$F$100,$E$101:$F$101),LOOKUP(C73,$E$100:$G$100,$E$101:$G$101)))</f>
        <v>#REF!</v>
      </c>
    </row>
    <row r="74" spans="1:256" s="51" customFormat="1" x14ac:dyDescent="0.2">
      <c r="A74" s="34">
        <v>8</v>
      </c>
      <c r="B74" s="18" t="e">
        <f>#REF!</f>
        <v>#REF!</v>
      </c>
      <c r="C74" s="62" t="e">
        <f>(#REF!*#REF!+#REF!*#REF!+#REF!*#REF!+#REF!*#REF!+#REF!*#REF!+#REF!*#REF!+#REF!*#REF!)*#REF!</f>
        <v>#REF!</v>
      </c>
      <c r="D74" s="88" t="e">
        <f>IF(OR((#REF!+#REF!+#REF!)&gt;0,(#REF!+#REF!)&gt;0.05),$E$101,IF(OR(#REF!&lt;1,#REF!&gt;0),LOOKUP(C74,$E$100:$F$100,$E$101:$F$101),LOOKUP(C74,$E$100:$G$100,$E$101:$G$101)))</f>
        <v>#REF!</v>
      </c>
      <c r="E74" s="52"/>
      <c r="F74" s="52"/>
      <c r="G74" s="72" t="s">
        <v>144</v>
      </c>
      <c r="H74" s="50" t="e">
        <f>AVERAGE(C92:C130)</f>
        <v>#DIV/0!</v>
      </c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52"/>
      <c r="IL74" s="52"/>
      <c r="IM74" s="52"/>
      <c r="IN74" s="52"/>
      <c r="IO74" s="52"/>
      <c r="IP74" s="52"/>
      <c r="IQ74" s="52"/>
      <c r="IR74" s="52"/>
      <c r="IS74" s="52"/>
      <c r="IT74" s="52"/>
      <c r="IU74" s="52"/>
      <c r="IV74"/>
    </row>
    <row r="75" spans="1:256" x14ac:dyDescent="0.2">
      <c r="A75" s="34">
        <v>63</v>
      </c>
      <c r="B75" s="18" t="e">
        <f>#REF!</f>
        <v>#REF!</v>
      </c>
      <c r="C75" s="62" t="e">
        <f>(#REF!*#REF!+#REF!*#REF!+#REF!*#REF!+#REF!*#REF!+#REF!*#REF!+#REF!*#REF!+#REF!*#REF!)*#REF!</f>
        <v>#REF!</v>
      </c>
      <c r="D75" s="88" t="e">
        <f>IF(OR((#REF!+#REF!+#REF!)&gt;0,(#REF!+#REF!)&gt;0.05),$E$101,IF(OR(#REF!&lt;1,#REF!&gt;0),LOOKUP(C75,$E$100:$F$100,$E$101:$F$101),LOOKUP(C75,$E$100:$G$100,$E$101:$G$101)))</f>
        <v>#REF!</v>
      </c>
    </row>
    <row r="76" spans="1:256" x14ac:dyDescent="0.2">
      <c r="A76" s="34">
        <v>2</v>
      </c>
      <c r="B76" s="18" t="e">
        <f>#REF!</f>
        <v>#REF!</v>
      </c>
      <c r="C76" s="62" t="e">
        <f>(#REF!*#REF!+#REF!*#REF!+#REF!*#REF!+#REF!*#REF!+#REF!*#REF!+#REF!*#REF!+#REF!*#REF!)*#REF!</f>
        <v>#REF!</v>
      </c>
      <c r="D76" s="88" t="e">
        <f>IF(OR((#REF!+#REF!+#REF!)&gt;0,(#REF!+#REF!)&gt;0.05),$E$101,IF(OR(#REF!&lt;1,#REF!&gt;0),LOOKUP(C76,$E$100:$F$100,$E$101:$F$101),LOOKUP(C76,$E$100:$G$100,$E$101:$G$101)))</f>
        <v>#REF!</v>
      </c>
    </row>
    <row r="77" spans="1:256" x14ac:dyDescent="0.2">
      <c r="A77" s="34">
        <v>32</v>
      </c>
      <c r="B77" s="18" t="e">
        <f>#REF!</f>
        <v>#REF!</v>
      </c>
      <c r="C77" s="62" t="e">
        <f>(#REF!*#REF!+#REF!*#REF!+#REF!*#REF!+#REF!*#REF!+#REF!*#REF!+#REF!*#REF!+#REF!*#REF!)*#REF!</f>
        <v>#REF!</v>
      </c>
      <c r="D77" s="88" t="e">
        <f>IF(OR((#REF!+#REF!+#REF!)&gt;0,(#REF!+#REF!)&gt;0.05),$E$101,IF(OR(#REF!&lt;1,#REF!&gt;0),LOOKUP(C77,$E$100:$F$100,$E$101:$F$101),LOOKUP(C77,$E$100:$G$100,$E$101:$G$101)))</f>
        <v>#REF!</v>
      </c>
      <c r="F77" s="50"/>
    </row>
    <row r="78" spans="1:256" x14ac:dyDescent="0.2">
      <c r="A78" s="34">
        <v>70</v>
      </c>
      <c r="B78" s="92" t="e">
        <f>#REF!</f>
        <v>#REF!</v>
      </c>
      <c r="C78" s="62" t="e">
        <f>(#REF!*#REF!+#REF!*#REF!+#REF!*#REF!+#REF!*#REF!+#REF!*#REF!+#REF!*#REF!+#REF!*#REF!)*#REF!</f>
        <v>#REF!</v>
      </c>
      <c r="D78" s="88" t="e">
        <f>IF(OR((#REF!+#REF!+#REF!)&gt;0,(#REF!+#REF!)&gt;0.05),$E$101,IF(OR(#REF!&lt;1,#REF!&gt;0),LOOKUP(C78,$E$100:$F$100,$E$101:$F$101),LOOKUP(C78,$E$100:$G$100,$E$101:$G$101)))</f>
        <v>#REF!</v>
      </c>
    </row>
    <row r="79" spans="1:256" x14ac:dyDescent="0.2">
      <c r="A79" s="34">
        <v>72</v>
      </c>
      <c r="B79" s="92" t="e">
        <f>#REF!</f>
        <v>#REF!</v>
      </c>
      <c r="C79" s="62" t="e">
        <f>(#REF!*#REF!+#REF!*#REF!+#REF!*#REF!+#REF!*#REF!+#REF!*#REF!+#REF!*#REF!+#REF!*#REF!)*#REF!</f>
        <v>#REF!</v>
      </c>
      <c r="D79" s="88" t="e">
        <f>IF(OR((#REF!+#REF!+#REF!)&gt;0,(#REF!+#REF!)&gt;0.05),$E$101,IF(OR(#REF!&lt;1,#REF!&gt;0),LOOKUP(C79,$E$100:$F$100,$E$101:$F$101),LOOKUP(C79,$E$100:$G$100,$E$101:$G$101)))</f>
        <v>#REF!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  <c r="IU79" s="51"/>
    </row>
    <row r="80" spans="1:256" s="51" customFormat="1" x14ac:dyDescent="0.2">
      <c r="A80" s="34">
        <v>60</v>
      </c>
      <c r="B80" s="55" t="e">
        <f>#REF!</f>
        <v>#REF!</v>
      </c>
      <c r="C80" s="62" t="e">
        <f>(#REF!*#REF!+#REF!*#REF!+#REF!*#REF!+#REF!*#REF!+#REF!*#REF!+#REF!*#REF!+#REF!*#REF!)*#REF!</f>
        <v>#REF!</v>
      </c>
      <c r="D80" s="88" t="e">
        <f>IF(OR((#REF!+#REF!+#REF!)&gt;0,(#REF!+#REF!)&gt;0.05),$E$101,IF(OR(#REF!&lt;1,#REF!&gt;0),LOOKUP(C80,$E$100:$F$100,$E$101:$F$101),LOOKUP(C80,$E$100:$G$100,$E$101:$G$101)))</f>
        <v>#REF!</v>
      </c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  <c r="HQ80" s="52"/>
      <c r="HR80" s="52"/>
      <c r="HS80" s="52"/>
      <c r="HT80" s="52"/>
      <c r="HU80" s="52"/>
      <c r="HV80" s="52"/>
      <c r="HW80" s="52"/>
      <c r="HX80" s="52"/>
      <c r="HY80" s="52"/>
      <c r="HZ80" s="52"/>
      <c r="IA80" s="52"/>
      <c r="IB80" s="52"/>
      <c r="IC80" s="52"/>
      <c r="ID80" s="52"/>
      <c r="IE80" s="52"/>
      <c r="IF80" s="52"/>
      <c r="IG80" s="52"/>
      <c r="IH80" s="52"/>
      <c r="II80" s="52"/>
      <c r="IJ80" s="52"/>
      <c r="IK80" s="52"/>
      <c r="IL80" s="52"/>
      <c r="IM80" s="52"/>
      <c r="IN80" s="52"/>
      <c r="IO80" s="52"/>
      <c r="IP80" s="52"/>
      <c r="IQ80" s="52"/>
      <c r="IR80" s="52"/>
      <c r="IS80" s="52"/>
      <c r="IT80" s="52"/>
      <c r="IU80" s="52"/>
      <c r="IV80"/>
    </row>
    <row r="81" spans="1:7" x14ac:dyDescent="0.2">
      <c r="A81" s="34">
        <v>29</v>
      </c>
      <c r="B81" s="18" t="e">
        <f>#REF!</f>
        <v>#REF!</v>
      </c>
      <c r="C81" s="62" t="e">
        <f>(#REF!*#REF!+#REF!*#REF!+#REF!*#REF!+#REF!*#REF!+#REF!*#REF!+#REF!*#REF!+#REF!*#REF!)*#REF!</f>
        <v>#REF!</v>
      </c>
      <c r="D81" s="88" t="e">
        <f>IF(OR((#REF!+#REF!+#REF!)&gt;0,(#REF!+#REF!)&gt;0.05),$E$101,IF(OR(#REF!&lt;1,#REF!&gt;0),LOOKUP(C81,$E$100:$F$100,$E$101:$F$101),LOOKUP(C81,$E$100:$G$100,$E$101:$G$101)))</f>
        <v>#REF!</v>
      </c>
    </row>
    <row r="82" spans="1:7" x14ac:dyDescent="0.2">
      <c r="A82" s="66">
        <v>65</v>
      </c>
      <c r="B82" s="92" t="e">
        <f>#REF!</f>
        <v>#REF!</v>
      </c>
      <c r="C82" s="62" t="e">
        <f>(#REF!*#REF!+#REF!*#REF!+#REF!*#REF!+#REF!*#REF!+#REF!*#REF!+#REF!*#REF!+#REF!*#REF!)*#REF!</f>
        <v>#REF!</v>
      </c>
      <c r="D82" s="88" t="e">
        <f>IF(OR((#REF!+#REF!+#REF!)&gt;0,(#REF!+#REF!)&gt;0.05),$E$101,IF(OR(#REF!&lt;1,#REF!&gt;0),LOOKUP(C82,$E$100:$F$100,$E$101:$F$101),LOOKUP(C82,$E$100:$G$100,$E$101:$G$101)))</f>
        <v>#REF!</v>
      </c>
    </row>
    <row r="83" spans="1:7" x14ac:dyDescent="0.2">
      <c r="A83" s="34">
        <v>30</v>
      </c>
      <c r="B83" s="55" t="e">
        <f>#REF!</f>
        <v>#REF!</v>
      </c>
      <c r="C83" s="62" t="e">
        <f>(#REF!*#REF!+#REF!*#REF!+#REF!*#REF!+#REF!*#REF!+#REF!*#REF!+#REF!*#REF!+#REF!*#REF!)*#REF!</f>
        <v>#REF!</v>
      </c>
      <c r="D83" s="88" t="e">
        <f>IF(OR((#REF!+#REF!+#REF!)&gt;0,(#REF!+#REF!)&gt;0.05),$E$101,IF(OR(#REF!&lt;1,#REF!&gt;0),LOOKUP(C83,$E$100:$F$100,$E$101:$F$101),LOOKUP(C83,$E$100:$G$100,$E$101:$G$101)))</f>
        <v>#REF!</v>
      </c>
      <c r="F83" s="50"/>
    </row>
    <row r="84" spans="1:7" x14ac:dyDescent="0.2">
      <c r="A84" s="34">
        <v>85</v>
      </c>
      <c r="B84" s="92" t="e">
        <f>#REF!</f>
        <v>#REF!</v>
      </c>
      <c r="C84" s="62" t="e">
        <f>(#REF!*#REF!+#REF!*#REF!+#REF!*#REF!+#REF!*#REF!+#REF!*#REF!+#REF!*#REF!+#REF!*#REF!)*#REF!</f>
        <v>#REF!</v>
      </c>
      <c r="D84" s="88" t="e">
        <f>IF(OR((#REF!+#REF!+#REF!)&gt;0,(#REF!+#REF!)&gt;0.05),$E$101,IF(OR(#REF!&lt;1,#REF!&gt;0),LOOKUP(C84,$E$100:$F$100,$E$101:$F$101),LOOKUP(C84,$E$100:$G$100,$E$101:$G$101)))</f>
        <v>#REF!</v>
      </c>
    </row>
    <row r="85" spans="1:7" x14ac:dyDescent="0.2">
      <c r="A85" s="34">
        <v>19</v>
      </c>
      <c r="B85" s="55" t="e">
        <f>#REF!</f>
        <v>#REF!</v>
      </c>
      <c r="C85" s="62" t="e">
        <f>(#REF!*#REF!+#REF!*#REF!+#REF!*#REF!+#REF!*#REF!+#REF!*#REF!+#REF!*#REF!+#REF!*#REF!)*#REF!</f>
        <v>#REF!</v>
      </c>
      <c r="D85" s="88" t="e">
        <f>IF(OR((#REF!+#REF!+#REF!)&gt;0,(#REF!+#REF!)&gt;0.05),$E$101,IF(OR(#REF!&lt;1,#REF!&gt;0),LOOKUP(C85,$E$100:$F$100,$E$101:$F$101),LOOKUP(C85,$E$100:$G$100,$E$101:$G$101)))</f>
        <v>#REF!</v>
      </c>
    </row>
    <row r="86" spans="1:7" x14ac:dyDescent="0.2">
      <c r="A86" s="66">
        <v>80</v>
      </c>
      <c r="B86" s="92" t="e">
        <f>#REF!</f>
        <v>#REF!</v>
      </c>
      <c r="C86" s="62" t="e">
        <f>(#REF!*#REF!+#REF!*#REF!+#REF!*#REF!+#REF!*#REF!+#REF!*#REF!+#REF!*#REF!+#REF!*#REF!)*#REF!</f>
        <v>#REF!</v>
      </c>
      <c r="D86" s="88" t="e">
        <f>IF(OR((#REF!+#REF!+#REF!)&gt;0,(#REF!+#REF!)&gt;0.05),$E$101,IF(OR(#REF!&lt;1,#REF!&gt;0),LOOKUP(C86,$E$100:$F$100,$E$101:$F$101),LOOKUP(C86,$E$100:$G$100,$E$101:$G$101)))</f>
        <v>#REF!</v>
      </c>
    </row>
    <row r="87" spans="1:7" ht="12" customHeight="1" x14ac:dyDescent="0.2">
      <c r="A87" s="66">
        <v>82</v>
      </c>
      <c r="B87" s="92" t="e">
        <f>#REF!</f>
        <v>#REF!</v>
      </c>
      <c r="C87" s="62" t="e">
        <f>(#REF!*#REF!+#REF!*#REF!+#REF!*#REF!+#REF!*#REF!+#REF!*#REF!+#REF!*#REF!+#REF!*#REF!)*#REF!</f>
        <v>#REF!</v>
      </c>
      <c r="D87" s="88" t="e">
        <f>IF(OR((#REF!+#REF!+#REF!)&gt;0,(#REF!+#REF!)&gt;0.05),$E$101,IF(OR(#REF!&lt;1,#REF!&gt;0),LOOKUP(C87,$E$100:$F$100,$E$101:$F$101),LOOKUP(C87,$E$100:$G$100,$E$101:$G$101)))</f>
        <v>#REF!</v>
      </c>
    </row>
    <row r="88" spans="1:7" ht="7.5" customHeight="1" x14ac:dyDescent="0.2"/>
    <row r="89" spans="1:7" ht="29.25" customHeight="1" x14ac:dyDescent="0.2">
      <c r="A89" s="55"/>
      <c r="B89" s="89" t="s">
        <v>7</v>
      </c>
      <c r="C89" s="89"/>
      <c r="D89" s="89"/>
    </row>
    <row r="90" spans="1:7" ht="25.5" customHeight="1" x14ac:dyDescent="0.2">
      <c r="A90" s="63"/>
      <c r="B90" s="89" t="s">
        <v>20</v>
      </c>
      <c r="C90" s="89"/>
      <c r="D90" s="89"/>
    </row>
    <row r="91" spans="1:7" ht="30.75" customHeight="1" x14ac:dyDescent="0.2">
      <c r="A91" s="58"/>
      <c r="B91" s="89" t="s">
        <v>202</v>
      </c>
      <c r="C91" s="89"/>
      <c r="D91" s="89"/>
    </row>
    <row r="92" spans="1:7" x14ac:dyDescent="0.2">
      <c r="A92" s="57"/>
    </row>
    <row r="96" spans="1:7" ht="12.75" customHeight="1" x14ac:dyDescent="0.2">
      <c r="C96" s="27" t="s">
        <v>117</v>
      </c>
      <c r="D96" s="27"/>
      <c r="E96" s="50">
        <v>0</v>
      </c>
      <c r="F96" s="50" t="e">
        <f>(AVERAGE(C3:C87)-2/3*SQRT(_xlfn.VAR.P(C3:C87)))</f>
        <v>#REF!</v>
      </c>
      <c r="G96" s="50" t="e">
        <f>(AVERAGE(C3:C87)+2/3*SQRT(_xlfn.VAR.P(C3:C87)))</f>
        <v>#REF!</v>
      </c>
    </row>
    <row r="97" spans="3:7" x14ac:dyDescent="0.2">
      <c r="C97" s="27"/>
      <c r="D97" s="27"/>
      <c r="E97" s="52">
        <v>3</v>
      </c>
      <c r="F97" s="52">
        <v>2</v>
      </c>
      <c r="G97" s="52">
        <v>1</v>
      </c>
    </row>
    <row r="100" spans="3:7" ht="12.75" customHeight="1" x14ac:dyDescent="0.2">
      <c r="C100" s="27" t="s">
        <v>129</v>
      </c>
      <c r="D100" s="27"/>
      <c r="E100" s="50">
        <v>0</v>
      </c>
      <c r="F100" s="50" t="e">
        <f>IF(F96&lt;70,F96,70)</f>
        <v>#REF!</v>
      </c>
      <c r="G100" s="50" t="e">
        <f>IF(G96&lt;85,ROUND(G96,1),85)</f>
        <v>#REF!</v>
      </c>
    </row>
    <row r="101" spans="3:7" x14ac:dyDescent="0.2">
      <c r="C101" s="27"/>
      <c r="D101" s="27"/>
      <c r="E101" s="52">
        <v>3</v>
      </c>
      <c r="F101" s="52">
        <v>2</v>
      </c>
      <c r="G101" s="52">
        <v>1</v>
      </c>
    </row>
  </sheetData>
  <autoFilter ref="B2:D87">
    <sortState ref="B3:D95">
      <sortCondition descending="1" ref="C2:C87"/>
    </sortState>
  </autoFilter>
  <sortState ref="A3:IV87">
    <sortCondition ref="IV3"/>
  </sortState>
  <mergeCells count="1">
    <mergeCell ref="A1:D1"/>
  </mergeCells>
  <conditionalFormatting sqref="D3:D87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5" right="0.46000000834465027" top="0.23000000417232513" bottom="0.43000000715255737" header="0.18986110389232635" footer="0.3100000023841857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4</vt:lpstr>
      <vt:lpstr>Сравнение</vt:lpstr>
      <vt:lpstr>Слайд 2 группа</vt:lpstr>
      <vt:lpstr>Слайд 3 группа</vt:lpstr>
      <vt:lpstr>Слайд 4 группа</vt:lpstr>
      <vt:lpstr>Слайд 5 группа</vt:lpstr>
      <vt:lpstr>Рейтинг</vt:lpstr>
      <vt:lpstr>Рейтинг (по ФО)</vt:lpstr>
      <vt:lpstr>'4'!Заголовки_для_печати</vt:lpstr>
      <vt:lpstr>Рейтинг!Заголовки_для_печати</vt:lpstr>
      <vt:lpstr>'Рейтинг (по ФО)'!Заголовки_для_печати</vt:lpstr>
      <vt:lpstr>Сравнение!Заголовки_для_печати</vt:lpstr>
      <vt:lpstr>'4'!Область_печати</vt:lpstr>
      <vt:lpstr>Рейтинг!Область_печати</vt:lpstr>
      <vt:lpstr>'Рейтинг (по ФО)'!Область_печати</vt:lpstr>
      <vt:lpstr>Сравнение!Область_печати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Домбровский Е.А.</dc:creator>
  <cp:lastModifiedBy>ЛАВРИНЕНКО АНАСТАСИЯ ВЛАДИМИРОВНА</cp:lastModifiedBy>
  <cp:revision>29</cp:revision>
  <cp:lastPrinted>2018-09-26T14:08:39Z</cp:lastPrinted>
  <dcterms:created xsi:type="dcterms:W3CDTF">2010-05-14T06:08:40Z</dcterms:created>
  <dcterms:modified xsi:type="dcterms:W3CDTF">2018-09-27T13:30:39Z</dcterms:modified>
  <cp:version>0906.0100.01</cp:version>
</cp:coreProperties>
</file>