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3950" yWindow="120" windowWidth="14865" windowHeight="12420" tabRatio="918"/>
  </bookViews>
  <sheets>
    <sheet name="1" sheetId="17" r:id="rId1"/>
    <sheet name="Сравнение" sheetId="7" state="hidden" r:id="rId2"/>
    <sheet name="Рейтинг" sheetId="6" state="hidden" r:id="rId3"/>
    <sheet name="Рейтинг (по ФО)" sheetId="13" state="hidden" r:id="rId4"/>
  </sheets>
  <externalReferences>
    <externalReference r:id="rId5"/>
    <externalReference r:id="rId6"/>
  </externalReferences>
  <definedNames>
    <definedName name="_xlnm._FilterDatabase" localSheetId="2" hidden="1">Рейтинг!$B$2:$D$87</definedName>
    <definedName name="_xlnm._FilterDatabase" localSheetId="3" hidden="1">'Рейтинг (по ФО)'!$B$2:$D$87</definedName>
    <definedName name="_xlnm._FilterDatabase" localSheetId="1" hidden="1">Сравнение!$B$2:$F$85</definedName>
    <definedName name="_xlnm.Print_Titles" localSheetId="0">'1'!$A:$A,'1'!$2:$4</definedName>
    <definedName name="_xlnm.Print_Titles" localSheetId="2">Рейтинг!$2:$2</definedName>
    <definedName name="_xlnm.Print_Titles" localSheetId="3">'Рейтинг (по ФО)'!$2:$2</definedName>
    <definedName name="_xlnm.Print_Titles" localSheetId="1">Сравнение!$2:$2</definedName>
    <definedName name="_xlnm.Print_Area" localSheetId="0">'1'!$A$1:$J$97</definedName>
    <definedName name="_xlnm.Print_Area" localSheetId="2">Рейтинг!$A$1:$D$91</definedName>
    <definedName name="_xlnm.Print_Area" localSheetId="3">'Рейтинг (по ФО)'!$A$1:$D$91</definedName>
    <definedName name="_xlnm.Print_Area" localSheetId="1">Сравнение!$A$1:$F$88</definedName>
  </definedNames>
  <calcPr calcId="145621"/>
</workbook>
</file>

<file path=xl/calcChain.xml><?xml version="1.0" encoding="utf-8"?>
<calcChain xmlns="http://schemas.openxmlformats.org/spreadsheetml/2006/main">
  <c r="D42" i="13" l="1"/>
  <c r="D61" i="13"/>
  <c r="D21" i="13"/>
  <c r="D29" i="13"/>
  <c r="D13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H74" i="13" l="1"/>
  <c r="H10" i="13"/>
  <c r="I98" i="7" l="1"/>
  <c r="H98" i="7"/>
  <c r="F85" i="7"/>
  <c r="D85" i="7"/>
  <c r="C85" i="7"/>
  <c r="D84" i="7"/>
  <c r="F84" i="7" s="1"/>
  <c r="C84" i="7"/>
  <c r="F83" i="7"/>
  <c r="D83" i="7"/>
  <c r="C83" i="7"/>
  <c r="D82" i="7"/>
  <c r="F82" i="7" s="1"/>
  <c r="C82" i="7"/>
  <c r="F81" i="7"/>
  <c r="D81" i="7"/>
  <c r="C81" i="7"/>
  <c r="D80" i="7"/>
  <c r="F80" i="7" s="1"/>
  <c r="C80" i="7"/>
  <c r="F79" i="7"/>
  <c r="D79" i="7"/>
  <c r="C79" i="7"/>
  <c r="D78" i="7"/>
  <c r="C78" i="7"/>
  <c r="D77" i="7"/>
  <c r="C77" i="7"/>
  <c r="F76" i="7"/>
  <c r="D76" i="7"/>
  <c r="C76" i="7"/>
  <c r="F75" i="7"/>
  <c r="D75" i="7"/>
  <c r="C75" i="7"/>
  <c r="F74" i="7"/>
  <c r="D74" i="7"/>
  <c r="C74" i="7"/>
  <c r="F73" i="7"/>
  <c r="D73" i="7"/>
  <c r="C73" i="7"/>
  <c r="D72" i="7"/>
  <c r="F72" i="7" s="1"/>
  <c r="C72" i="7"/>
  <c r="D71" i="7"/>
  <c r="F71" i="7" s="1"/>
  <c r="C71" i="7"/>
  <c r="D70" i="7"/>
  <c r="F70" i="7" s="1"/>
  <c r="C70" i="7"/>
  <c r="D69" i="7"/>
  <c r="F69" i="7" s="1"/>
  <c r="C69" i="7"/>
  <c r="D68" i="7"/>
  <c r="F68" i="7" s="1"/>
  <c r="C68" i="7"/>
  <c r="D67" i="7"/>
  <c r="F67" i="7" s="1"/>
  <c r="C67" i="7"/>
  <c r="D66" i="7"/>
  <c r="F66" i="7" s="1"/>
  <c r="C66" i="7"/>
  <c r="D65" i="7"/>
  <c r="F65" i="7" s="1"/>
  <c r="C65" i="7"/>
  <c r="D64" i="7"/>
  <c r="F64" i="7" s="1"/>
  <c r="C64" i="7"/>
  <c r="D63" i="7"/>
  <c r="F63" i="7" s="1"/>
  <c r="C63" i="7"/>
  <c r="D62" i="7"/>
  <c r="F62" i="7" s="1"/>
  <c r="C62" i="7"/>
  <c r="D61" i="7"/>
  <c r="F61" i="7" s="1"/>
  <c r="C61" i="7"/>
  <c r="D60" i="7"/>
  <c r="F60" i="7" s="1"/>
  <c r="C60" i="7"/>
  <c r="D59" i="7"/>
  <c r="F59" i="7" s="1"/>
  <c r="C59" i="7"/>
  <c r="D58" i="7"/>
  <c r="F58" i="7" s="1"/>
  <c r="C58" i="7"/>
  <c r="D57" i="7"/>
  <c r="F57" i="7" s="1"/>
  <c r="C57" i="7"/>
  <c r="D56" i="7"/>
  <c r="F56" i="7" s="1"/>
  <c r="C56" i="7"/>
  <c r="D55" i="7"/>
  <c r="F55" i="7" s="1"/>
  <c r="C55" i="7"/>
  <c r="D54" i="7"/>
  <c r="F54" i="7" s="1"/>
  <c r="C54" i="7"/>
  <c r="D53" i="7"/>
  <c r="F53" i="7" s="1"/>
  <c r="C53" i="7"/>
  <c r="D52" i="7"/>
  <c r="F52" i="7" s="1"/>
  <c r="C52" i="7"/>
  <c r="D51" i="7"/>
  <c r="F51" i="7" s="1"/>
  <c r="C51" i="7"/>
  <c r="D50" i="7"/>
  <c r="F50" i="7" s="1"/>
  <c r="C50" i="7"/>
  <c r="D49" i="7"/>
  <c r="F49" i="7" s="1"/>
  <c r="C49" i="7"/>
  <c r="D48" i="7"/>
  <c r="F48" i="7" s="1"/>
  <c r="C48" i="7"/>
  <c r="D47" i="7"/>
  <c r="F47" i="7" s="1"/>
  <c r="C47" i="7"/>
  <c r="D46" i="7"/>
  <c r="F46" i="7" s="1"/>
  <c r="C46" i="7"/>
  <c r="D45" i="7"/>
  <c r="F45" i="7" s="1"/>
  <c r="C45" i="7"/>
  <c r="D44" i="7"/>
  <c r="F44" i="7" s="1"/>
  <c r="C44" i="7"/>
  <c r="D43" i="7"/>
  <c r="F43" i="7" s="1"/>
  <c r="C43" i="7"/>
  <c r="D42" i="7"/>
  <c r="F42" i="7" s="1"/>
  <c r="C42" i="7"/>
  <c r="D41" i="7"/>
  <c r="F41" i="7" s="1"/>
  <c r="C41" i="7"/>
  <c r="D40" i="7"/>
  <c r="F40" i="7" s="1"/>
  <c r="C40" i="7"/>
  <c r="D39" i="7"/>
  <c r="F39" i="7" s="1"/>
  <c r="C39" i="7"/>
  <c r="D38" i="7"/>
  <c r="F38" i="7" s="1"/>
  <c r="C38" i="7"/>
  <c r="D37" i="7"/>
  <c r="F37" i="7" s="1"/>
  <c r="C37" i="7"/>
  <c r="D36" i="7"/>
  <c r="F36" i="7" s="1"/>
  <c r="C36" i="7"/>
  <c r="D35" i="7"/>
  <c r="F35" i="7" s="1"/>
  <c r="C35" i="7"/>
  <c r="D34" i="7"/>
  <c r="F34" i="7" s="1"/>
  <c r="C34" i="7"/>
  <c r="D33" i="7"/>
  <c r="F33" i="7" s="1"/>
  <c r="C33" i="7"/>
  <c r="D32" i="7"/>
  <c r="F32" i="7" s="1"/>
  <c r="C32" i="7"/>
  <c r="D31" i="7"/>
  <c r="F31" i="7" s="1"/>
  <c r="C31" i="7"/>
  <c r="D30" i="7"/>
  <c r="F30" i="7" s="1"/>
  <c r="C30" i="7"/>
  <c r="D29" i="7"/>
  <c r="F29" i="7" s="1"/>
  <c r="C29" i="7"/>
  <c r="D28" i="7"/>
  <c r="F28" i="7" s="1"/>
  <c r="C28" i="7"/>
  <c r="D27" i="7"/>
  <c r="F27" i="7" s="1"/>
  <c r="C27" i="7"/>
  <c r="D26" i="7"/>
  <c r="F26" i="7" s="1"/>
  <c r="C26" i="7"/>
  <c r="D25" i="7"/>
  <c r="F25" i="7" s="1"/>
  <c r="C25" i="7"/>
  <c r="D24" i="7"/>
  <c r="F24" i="7" s="1"/>
  <c r="C24" i="7"/>
  <c r="D23" i="7"/>
  <c r="F23" i="7" s="1"/>
  <c r="C23" i="7"/>
  <c r="D22" i="7"/>
  <c r="F22" i="7" s="1"/>
  <c r="C22" i="7"/>
  <c r="D21" i="7"/>
  <c r="F21" i="7" s="1"/>
  <c r="C21" i="7"/>
  <c r="D20" i="7"/>
  <c r="F20" i="7" s="1"/>
  <c r="C20" i="7"/>
  <c r="D19" i="7"/>
  <c r="F19" i="7" s="1"/>
  <c r="C19" i="7"/>
  <c r="D18" i="7"/>
  <c r="F18" i="7" s="1"/>
  <c r="C18" i="7"/>
  <c r="D17" i="7"/>
  <c r="F17" i="7" s="1"/>
  <c r="C17" i="7"/>
  <c r="D16" i="7"/>
  <c r="F16" i="7" s="1"/>
  <c r="C16" i="7"/>
  <c r="D15" i="7"/>
  <c r="F15" i="7" s="1"/>
  <c r="C15" i="7"/>
  <c r="D14" i="7"/>
  <c r="F14" i="7" s="1"/>
  <c r="C14" i="7"/>
  <c r="D13" i="7"/>
  <c r="F13" i="7" s="1"/>
  <c r="C13" i="7"/>
  <c r="D12" i="7"/>
  <c r="F12" i="7" s="1"/>
  <c r="C12" i="7"/>
  <c r="D11" i="7"/>
  <c r="F11" i="7" s="1"/>
  <c r="C11" i="7"/>
  <c r="D10" i="7"/>
  <c r="F10" i="7" s="1"/>
  <c r="C10" i="7"/>
  <c r="D9" i="7"/>
  <c r="F9" i="7" s="1"/>
  <c r="C9" i="7"/>
  <c r="D8" i="7"/>
  <c r="F8" i="7" s="1"/>
  <c r="C8" i="7"/>
  <c r="D7" i="7"/>
  <c r="F7" i="7" s="1"/>
  <c r="C7" i="7"/>
  <c r="D6" i="7"/>
  <c r="F6" i="7" s="1"/>
  <c r="C6" i="7"/>
  <c r="D5" i="7"/>
  <c r="F5" i="7" s="1"/>
  <c r="C5" i="7"/>
  <c r="C4" i="7"/>
  <c r="D3" i="7"/>
  <c r="C3" i="7"/>
  <c r="H54" i="7" l="1"/>
  <c r="F77" i="7"/>
  <c r="H65" i="7"/>
  <c r="F78" i="7"/>
  <c r="F3" i="7"/>
  <c r="H50" i="7"/>
  <c r="H62" i="7" l="1"/>
  <c r="C71" i="13" l="1"/>
  <c r="C65" i="13"/>
  <c r="C80" i="13"/>
  <c r="C63" i="13"/>
  <c r="C57" i="13"/>
  <c r="C31" i="13"/>
  <c r="C60" i="13"/>
  <c r="C68" i="13"/>
  <c r="C33" i="13"/>
  <c r="C37" i="13"/>
  <c r="C59" i="13"/>
  <c r="C22" i="13"/>
  <c r="C51" i="13"/>
  <c r="C8" i="13"/>
  <c r="C21" i="13"/>
  <c r="C45" i="13"/>
  <c r="C35" i="13"/>
  <c r="C25" i="13"/>
  <c r="C42" i="13"/>
  <c r="C52" i="13"/>
  <c r="C49" i="13"/>
  <c r="C39" i="13"/>
  <c r="C10" i="13"/>
  <c r="C56" i="13"/>
  <c r="C40" i="13"/>
  <c r="C58" i="13"/>
  <c r="C82" i="13"/>
  <c r="C17" i="13"/>
  <c r="C26" i="13"/>
  <c r="C3" i="13"/>
  <c r="C28" i="13"/>
  <c r="C41" i="13"/>
  <c r="C44" i="13"/>
  <c r="C62" i="13"/>
  <c r="C86" i="13"/>
  <c r="C16" i="13"/>
  <c r="C7" i="13"/>
  <c r="C9" i="13"/>
  <c r="C55" i="13"/>
  <c r="C34" i="13"/>
  <c r="C81" i="13"/>
  <c r="C23" i="13"/>
  <c r="C54" i="13"/>
  <c r="C70" i="13"/>
  <c r="C67" i="13"/>
  <c r="C85" i="13"/>
  <c r="C66" i="13"/>
  <c r="C47" i="13"/>
  <c r="C12" i="13"/>
  <c r="C53" i="13"/>
  <c r="C38" i="13"/>
  <c r="C32" i="13"/>
  <c r="C69" i="13"/>
  <c r="C77" i="13"/>
  <c r="C75" i="13"/>
  <c r="C20" i="13"/>
  <c r="C50" i="13"/>
  <c r="C79" i="13"/>
  <c r="C30" i="13"/>
  <c r="C36" i="13"/>
  <c r="C72" i="13"/>
  <c r="C61" i="13"/>
  <c r="C5" i="13"/>
  <c r="C74" i="13"/>
  <c r="C13" i="13"/>
  <c r="C27" i="13"/>
  <c r="C48" i="13"/>
  <c r="C73" i="13"/>
  <c r="C64" i="13"/>
  <c r="C87" i="13"/>
  <c r="C76" i="13"/>
  <c r="C11" i="13"/>
  <c r="C29" i="13"/>
  <c r="C15" i="13"/>
  <c r="C46" i="13"/>
  <c r="C24" i="13"/>
  <c r="C14" i="13"/>
  <c r="C43" i="13"/>
  <c r="C78" i="13"/>
  <c r="C83" i="13"/>
  <c r="C19" i="13"/>
  <c r="C18" i="13"/>
  <c r="C6" i="13"/>
  <c r="C84" i="13"/>
  <c r="C4" i="13"/>
  <c r="H25" i="13" l="1"/>
  <c r="H52" i="13"/>
  <c r="G96" i="13"/>
  <c r="G100" i="13" s="1"/>
  <c r="F96" i="13"/>
  <c r="F100" i="13" s="1"/>
  <c r="D87" i="13" s="1"/>
  <c r="H50" i="13"/>
  <c r="C36" i="6"/>
  <c r="C83" i="6"/>
  <c r="C44" i="6"/>
  <c r="C77" i="6"/>
  <c r="C87" i="6"/>
  <c r="C74" i="6"/>
  <c r="C27" i="6"/>
  <c r="C71" i="6"/>
  <c r="C84" i="6"/>
  <c r="C5" i="6"/>
  <c r="C53" i="6"/>
  <c r="C57" i="6"/>
  <c r="C10" i="6"/>
  <c r="C33" i="6"/>
  <c r="C79" i="6"/>
  <c r="C43" i="6"/>
  <c r="C78" i="6"/>
  <c r="C24" i="6"/>
  <c r="C20" i="6"/>
  <c r="C4" i="6"/>
  <c r="C21" i="6"/>
  <c r="C65" i="6"/>
  <c r="C28" i="6"/>
  <c r="C48" i="6"/>
  <c r="C82" i="6"/>
  <c r="C81" i="6"/>
  <c r="C68" i="6"/>
  <c r="C37" i="6"/>
  <c r="C18" i="6"/>
  <c r="C85" i="6"/>
  <c r="C26" i="6"/>
  <c r="C19" i="6"/>
  <c r="C67" i="6"/>
  <c r="C7" i="6"/>
  <c r="C76" i="6"/>
  <c r="C14" i="6"/>
  <c r="C46" i="6"/>
  <c r="C32" i="6"/>
  <c r="C54" i="6"/>
  <c r="C80" i="6"/>
  <c r="C8" i="6"/>
  <c r="C35" i="6"/>
  <c r="C25" i="6"/>
  <c r="C23" i="6"/>
  <c r="C12" i="6"/>
  <c r="C59" i="6"/>
  <c r="C51" i="6"/>
  <c r="C40" i="6"/>
  <c r="C60" i="6"/>
  <c r="C22" i="6"/>
  <c r="C66" i="6"/>
  <c r="C55" i="6"/>
  <c r="C11" i="6"/>
  <c r="C9" i="6"/>
  <c r="C63" i="6"/>
  <c r="C16" i="6"/>
  <c r="C45" i="6"/>
  <c r="C64" i="6"/>
  <c r="C17" i="6"/>
  <c r="C34" i="6"/>
  <c r="C38" i="6"/>
  <c r="C62" i="6"/>
  <c r="C42" i="6"/>
  <c r="C30" i="6"/>
  <c r="C13" i="6"/>
  <c r="C86" i="6"/>
  <c r="C49" i="6"/>
  <c r="C47" i="6"/>
  <c r="C72" i="6"/>
  <c r="C3" i="6"/>
  <c r="C61" i="6"/>
  <c r="C70" i="6"/>
  <c r="C50" i="6"/>
  <c r="C29" i="6"/>
  <c r="C56" i="6"/>
  <c r="C52" i="6"/>
  <c r="C41" i="6"/>
  <c r="C75" i="6"/>
  <c r="C73" i="6"/>
  <c r="C58" i="6"/>
  <c r="C31" i="6"/>
  <c r="C69" i="6"/>
  <c r="C15" i="6"/>
  <c r="C6" i="6"/>
  <c r="C39" i="6"/>
  <c r="D47" i="13" l="1"/>
  <c r="D26" i="13"/>
  <c r="D32" i="13"/>
  <c r="D40" i="13"/>
  <c r="D62" i="13"/>
  <c r="D83" i="13"/>
  <c r="D49" i="13"/>
  <c r="D34" i="13"/>
  <c r="D43" i="13"/>
  <c r="D24" i="13"/>
  <c r="D48" i="13"/>
  <c r="D84" i="13"/>
  <c r="D3" i="13"/>
  <c r="D30" i="13"/>
  <c r="D58" i="13"/>
  <c r="D85" i="13"/>
  <c r="D86" i="13"/>
  <c r="D69" i="13"/>
  <c r="D4" i="13"/>
  <c r="D23" i="13"/>
  <c r="D15" i="13"/>
  <c r="D18" i="13"/>
  <c r="D39" i="13"/>
  <c r="D17" i="13"/>
  <c r="D12" i="13"/>
  <c r="D20" i="13"/>
  <c r="D64" i="13"/>
  <c r="D19" i="13"/>
  <c r="D75" i="13"/>
  <c r="D78" i="13"/>
  <c r="D10" i="13"/>
  <c r="D81" i="13"/>
  <c r="D38" i="13"/>
  <c r="D79" i="13"/>
  <c r="D73" i="13"/>
  <c r="D36" i="13"/>
  <c r="D76" i="13"/>
  <c r="D46" i="13"/>
  <c r="D53" i="13"/>
  <c r="D50" i="13"/>
  <c r="D27" i="13"/>
  <c r="D6" i="13"/>
  <c r="D54" i="13"/>
  <c r="D77" i="13"/>
  <c r="D74" i="13"/>
  <c r="D45" i="13"/>
  <c r="D22" i="13"/>
  <c r="D31" i="13"/>
  <c r="D71" i="13"/>
  <c r="D60" i="13"/>
  <c r="D35" i="13"/>
  <c r="D51" i="13"/>
  <c r="D65" i="13"/>
  <c r="D33" i="13"/>
  <c r="D68" i="13"/>
  <c r="D25" i="13"/>
  <c r="D80" i="13"/>
  <c r="D57" i="13"/>
  <c r="D59" i="13"/>
  <c r="D37" i="13"/>
  <c r="D8" i="13"/>
  <c r="D63" i="13"/>
  <c r="D9" i="13"/>
  <c r="D70" i="13"/>
  <c r="D5" i="13"/>
  <c r="D14" i="13"/>
  <c r="D52" i="13"/>
  <c r="D56" i="13"/>
  <c r="D16" i="13"/>
  <c r="D72" i="13"/>
  <c r="D28" i="13"/>
  <c r="D7" i="13"/>
  <c r="D67" i="13"/>
  <c r="D44" i="13"/>
  <c r="D82" i="13"/>
  <c r="D41" i="13"/>
  <c r="D55" i="13"/>
  <c r="D66" i="13"/>
  <c r="D11" i="13"/>
  <c r="G96" i="6"/>
  <c r="F96" i="6"/>
  <c r="F100" i="6" s="1"/>
  <c r="H18" i="6"/>
  <c r="H7" i="6"/>
  <c r="H3" i="6"/>
  <c r="H10" i="6"/>
  <c r="H15" i="6" l="1"/>
  <c r="G100" i="6"/>
  <c r="D4" i="6" l="1"/>
  <c r="D3" i="6"/>
</calcChain>
</file>

<file path=xl/sharedStrings.xml><?xml version="1.0" encoding="utf-8"?>
<sst xmlns="http://schemas.openxmlformats.org/spreadsheetml/2006/main" count="496" uniqueCount="140">
  <si>
    <t>Степень качества С учетом мониторинга по бюджетным кредитам</t>
  </si>
  <si>
    <t>Степень качества организации бюджетного процесса</t>
  </si>
  <si>
    <t>Рейтинг субъектов Российской Федерации за 2016 год</t>
  </si>
  <si>
    <t>Рейтинг субъектов Российской Федерации за 2014 год</t>
  </si>
  <si>
    <t xml:space="preserve"> Регионы, имеющие нарушения соблюдения бюджетного законодательства, не влекущие отнесение к 3 группе</t>
  </si>
  <si>
    <t xml:space="preserve">Удельный вес расходов бюджета субъекта Российской Федерации, исполняемых в рамках государственных программ, в общем объеме расходов бюджета в отчетном финансовом году </t>
  </si>
  <si>
    <t>Республика Северная Осетия - Алания</t>
  </si>
  <si>
    <t>Республика Татарстан (Татарстан)</t>
  </si>
  <si>
    <t>Степень качества БЕЗ учета мониторинга по бюджетным кредитам</t>
  </si>
  <si>
    <t>1. Индикаторы, характеризующие качество бюджетного планирования</t>
  </si>
  <si>
    <t>Балльные значения БЕЗ учета мониторинга по бюджетным кредитам</t>
  </si>
  <si>
    <t>Количество внесенных изменений в закон о бюджете субъекта Российской Федерации</t>
  </si>
  <si>
    <t>Отклонение исполнения бюджета СРФ по доходам без учета безвозмездных поступлений и возврата остатков целевых средств в федеральный бюджет к первоначально утвержденному уровню</t>
  </si>
  <si>
    <t xml:space="preserve">Доля законопроектов субъектов РФ о внесении изменений в закон о бюджете субъекта РФ, направленных с использованием системы МЭДО количестве направленных на согласование в Минфин России проектов законов субъектов РФ о внесении изменений в закон о бюджете субъекта РФ
</t>
  </si>
  <si>
    <t>Утверждение бюджетов субъектов Российской Федерации с включением в состав доходов дотаций из федерального бюджета в размерах, не превышающих предусмотренных в федеральном бюджете объемов</t>
  </si>
  <si>
    <t xml:space="preserve"> Регионы, имеющие нарушения соблюдения бюджетного законодательства, влекущие отнесение к 3 группе</t>
  </si>
  <si>
    <t>г.Москва</t>
  </si>
  <si>
    <t>Южный ФО</t>
  </si>
  <si>
    <t>Балльные значения С учета мониторинга по бюджетным кредитам</t>
  </si>
  <si>
    <t>да</t>
  </si>
  <si>
    <t>U16</t>
  </si>
  <si>
    <t>U13</t>
  </si>
  <si>
    <t>U14</t>
  </si>
  <si>
    <t>U17</t>
  </si>
  <si>
    <t>U12</t>
  </si>
  <si>
    <t>U11</t>
  </si>
  <si>
    <t>U15</t>
  </si>
  <si>
    <t>U19</t>
  </si>
  <si>
    <t>U18</t>
  </si>
  <si>
    <t>Ханты-Мансийский автономный округ - Югра</t>
  </si>
  <si>
    <t>Республика Карелия</t>
  </si>
  <si>
    <t>Ростовская область</t>
  </si>
  <si>
    <t>Республика Калмыкия</t>
  </si>
  <si>
    <t>Магаданская область</t>
  </si>
  <si>
    <t>Кировская область</t>
  </si>
  <si>
    <t>Забайкальский край</t>
  </si>
  <si>
    <t>Костромская область</t>
  </si>
  <si>
    <t>Вологодская область</t>
  </si>
  <si>
    <t>Тульская область</t>
  </si>
  <si>
    <t>Республика Адыгея</t>
  </si>
  <si>
    <t>Смоленская область</t>
  </si>
  <si>
    <t>Московская область</t>
  </si>
  <si>
    <t>Рязанская область</t>
  </si>
  <si>
    <t>Ярославская область</t>
  </si>
  <si>
    <t>Орловская область</t>
  </si>
  <si>
    <t>Липецкая область</t>
  </si>
  <si>
    <t>Псковская область</t>
  </si>
  <si>
    <t>Брянская область</t>
  </si>
  <si>
    <t>Краснодарский край</t>
  </si>
  <si>
    <t>Калужская область</t>
  </si>
  <si>
    <t>Ивановская область</t>
  </si>
  <si>
    <t>Республика Дагестан</t>
  </si>
  <si>
    <t>Воронежская область</t>
  </si>
  <si>
    <t>Ставропольский край</t>
  </si>
  <si>
    <t>Мурманская область</t>
  </si>
  <si>
    <t>Республика Алтай</t>
  </si>
  <si>
    <t>Тамбовская область</t>
  </si>
  <si>
    <t>Тверская область</t>
  </si>
  <si>
    <t>Ханты-Мансийский АО</t>
  </si>
  <si>
    <t>Ср. балл - 3 группа</t>
  </si>
  <si>
    <t>Челябинская область</t>
  </si>
  <si>
    <t>Сахалинская область</t>
  </si>
  <si>
    <t>Тюменская область</t>
  </si>
  <si>
    <t>Красноярский край</t>
  </si>
  <si>
    <t>Республика Марий Эл</t>
  </si>
  <si>
    <t>Амурская область</t>
  </si>
  <si>
    <t>Республика Бурятия</t>
  </si>
  <si>
    <t>Пензенская область</t>
  </si>
  <si>
    <t>г.Санкт-Петербург</t>
  </si>
  <si>
    <t>Кемеровская область</t>
  </si>
  <si>
    <t>Дальневосточный ФО</t>
  </si>
  <si>
    <t>Республика Хакасия</t>
  </si>
  <si>
    <t>Самарская область</t>
  </si>
  <si>
    <t>Иркутская область</t>
  </si>
  <si>
    <t>Ульяновская область</t>
  </si>
  <si>
    <t>Ямало-Ненецкий АО</t>
  </si>
  <si>
    <t>Республика Мордовия</t>
  </si>
  <si>
    <t>Хабаровский край</t>
  </si>
  <si>
    <t>Саратовская область</t>
  </si>
  <si>
    <t>Северо-Западный ФО</t>
  </si>
  <si>
    <t>Курганская область</t>
  </si>
  <si>
    <t>Ср. балл - 1 группа</t>
  </si>
  <si>
    <t>Ср. балл - всего</t>
  </si>
  <si>
    <t>Соотношение недополученных доходов по региональным налогам и по налогу на прибыль организаций в результате действия налоговых льгот, установленных законодательными (представительными) ОГВ субъектов РФ к общему объему поступивших региональных налогов и налога на прибыль организаций</t>
  </si>
  <si>
    <t>Чувашская Республика - Чувашия</t>
  </si>
  <si>
    <t>Еврейская автономная область</t>
  </si>
  <si>
    <t>Оценка, полученная субъектом</t>
  </si>
  <si>
    <t>Ямало-Ненецкий автономный округ</t>
  </si>
  <si>
    <t>Карачаево-Черкесская Республика</t>
  </si>
  <si>
    <t>Субъект Российской Федерации</t>
  </si>
  <si>
    <t>Кабардино-Балкарская Республика</t>
  </si>
  <si>
    <t>Республика Крым</t>
  </si>
  <si>
    <t>Приморский край</t>
  </si>
  <si>
    <t>Камчатский край</t>
  </si>
  <si>
    <t>Уральский ФО</t>
  </si>
  <si>
    <t>Сибирский ФО</t>
  </si>
  <si>
    <t>Пермский край</t>
  </si>
  <si>
    <t>Курская область</t>
  </si>
  <si>
    <t>Республика Тыва</t>
  </si>
  <si>
    <t>г. Севастополь</t>
  </si>
  <si>
    <t>Центральный ФО</t>
  </si>
  <si>
    <t>Приволжский ФО</t>
  </si>
  <si>
    <t>Исходные группы</t>
  </si>
  <si>
    <t>Республика Коми</t>
  </si>
  <si>
    <t>Омская область</t>
  </si>
  <si>
    <t>Томская область</t>
  </si>
  <si>
    <t>Алтайский край</t>
  </si>
  <si>
    <t>Место</t>
  </si>
  <si>
    <t>Разрыв</t>
  </si>
  <si>
    <t>Скорректированные группы</t>
  </si>
  <si>
    <t>Республика Адыгея (Адыгея)</t>
  </si>
  <si>
    <t>Ненецкий автономный округ</t>
  </si>
  <si>
    <t>Республика Саха (Якутия)</t>
  </si>
  <si>
    <t>Чукотский автономный округ</t>
  </si>
  <si>
    <t>Астраханская область</t>
  </si>
  <si>
    <t>Нижегородская область</t>
  </si>
  <si>
    <t>Оренбургская область</t>
  </si>
  <si>
    <t>Новгородская область</t>
  </si>
  <si>
    <t>Свердловская область</t>
  </si>
  <si>
    <t>Архангельская область</t>
  </si>
  <si>
    <t>Волгоградская область</t>
  </si>
  <si>
    <t xml:space="preserve">Ср. балл - 2 группа </t>
  </si>
  <si>
    <t>Новосибирская область</t>
  </si>
  <si>
    <t>Белгородская область</t>
  </si>
  <si>
    <t>Северо-Кавказский ФО</t>
  </si>
  <si>
    <t>Республика Татарстан</t>
  </si>
  <si>
    <t>Чеченская Республика</t>
  </si>
  <si>
    <t>Ленинградская область</t>
  </si>
  <si>
    <t>Республика Ингушетия</t>
  </si>
  <si>
    <t>Удмуртская Республика</t>
  </si>
  <si>
    <t>Республика Башкортостан</t>
  </si>
  <si>
    <t>Владимирская область</t>
  </si>
  <si>
    <t>Калининградская область</t>
  </si>
  <si>
    <t>Чувашская Республика</t>
  </si>
  <si>
    <t>Рейтинг субъектов Российской Федерации за 2017 год</t>
  </si>
  <si>
    <t>Регионы, нарушившие условия соглашения по предоставлению бюджетных кредитов в течение 2 лет</t>
  </si>
  <si>
    <t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бюджета субъекта РФ, за исключением бюджетных кредитов на пополнение остатков средств на счетах бюджетов субъектов РФ, в первоначальной редакции закона о бюджете сверх предусмотренного  на федеральном уровне</t>
  </si>
  <si>
    <t xml:space="preserve">Отклонение утвержденного объема расходов бюджета субъекта РФ на очередной финансовый год от объема расходов соответствующего года при его утверждении на первый год планового периода в году, предшествующему  отчетному финансовому году </t>
  </si>
  <si>
    <t xml:space="preserve"> </t>
  </si>
  <si>
    <t>Наличие результатов ежегодной оценки эффективности предоставляемых (планируемых к предоставлению) налоговых льгот и ставок налогов, представленных в законодательный орган государственной власти СРФ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</si>
</sst>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2" x14ac:knownFonts="1">
    <font>
      <sz val="10"/>
      <color rgb="FF000000"/>
      <name val="Arial Cyr"/>
    </font>
    <font>
      <sz val="10"/>
      <color rgb="FF00000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  <family val="2"/>
      <charset val="204"/>
    </font>
    <font>
      <b/>
      <i/>
      <sz val="10"/>
      <color rgb="FF000000"/>
      <name val="Arial Cyr"/>
      <family val="2"/>
      <charset val="204"/>
    </font>
    <font>
      <b/>
      <sz val="14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FF"/>
      </patternFill>
    </fill>
    <fill>
      <patternFill patternType="solid">
        <fgColor rgb="FFFFCCFF"/>
      </patternFill>
    </fill>
    <fill>
      <patternFill patternType="solid">
        <fgColor rgb="FFFFCC99"/>
      </patternFill>
    </fill>
    <fill>
      <patternFill patternType="solid">
        <fgColor rgb="FFDBEEF3"/>
      </patternFill>
    </fill>
    <fill>
      <patternFill patternType="solid">
        <fgColor rgb="FFFFFF00"/>
      </patternFill>
    </fill>
    <fill>
      <patternFill patternType="solid">
        <fgColor rgb="FFFFCC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0.59999389629810485"/>
        </stop>
        <stop position="1">
          <color theme="5" tint="0.59999389629810485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9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/>
    <xf numFmtId="0" fontId="4" fillId="0" borderId="0"/>
    <xf numFmtId="0" fontId="4" fillId="0" borderId="0"/>
    <xf numFmtId="0" fontId="1" fillId="0" borderId="0"/>
    <xf numFmtId="0" fontId="11" fillId="0" borderId="0"/>
  </cellStyleXfs>
  <cellXfs count="92">
    <xf numFmtId="0" fontId="0" fillId="0" borderId="0" xfId="0" applyNumberFormat="1"/>
    <xf numFmtId="0" fontId="0" fillId="0" borderId="0" xfId="0" applyNumberFormat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/>
    </xf>
    <xf numFmtId="4" fontId="0" fillId="0" borderId="8" xfId="0" applyNumberFormat="1" applyFill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/>
    </xf>
    <xf numFmtId="0" fontId="0" fillId="0" borderId="0" xfId="0" applyNumberFormat="1" applyAlignment="1"/>
    <xf numFmtId="2" fontId="0" fillId="0" borderId="0" xfId="0" applyNumberFormat="1" applyAlignment="1"/>
    <xf numFmtId="0" fontId="0" fillId="0" borderId="0" xfId="0" applyNumberFormat="1" applyFill="1" applyAlignment="1"/>
    <xf numFmtId="0" fontId="0" fillId="0" borderId="0" xfId="0" applyNumberFormat="1" applyAlignment="1"/>
    <xf numFmtId="0" fontId="0" fillId="4" borderId="1" xfId="0" applyNumberFormat="1" applyFill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0" xfId="0" applyNumberFormat="1" applyFill="1" applyBorder="1" applyAlignment="1"/>
    <xf numFmtId="0" fontId="0" fillId="4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/>
    <xf numFmtId="0" fontId="0" fillId="6" borderId="0" xfId="0" applyNumberFormat="1" applyFill="1" applyBorder="1" applyAlignment="1"/>
    <xf numFmtId="2" fontId="0" fillId="7" borderId="0" xfId="0" applyNumberFormat="1" applyFill="1" applyAlignment="1"/>
    <xf numFmtId="0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1" xfId="0" applyNumberFormat="1" applyFill="1" applyBorder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4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10" borderId="0" xfId="0" applyNumberFormat="1" applyFill="1"/>
    <xf numFmtId="0" fontId="0" fillId="0" borderId="1" xfId="0" applyNumberFormat="1" applyBorder="1" applyAlignment="1">
      <alignment horizontal="center"/>
    </xf>
    <xf numFmtId="164" fontId="0" fillId="9" borderId="3" xfId="0" applyNumberFormat="1" applyFont="1" applyFill="1" applyBorder="1" applyAlignment="1">
      <alignment horizontal="center"/>
    </xf>
    <xf numFmtId="0" fontId="0" fillId="9" borderId="3" xfId="0" applyNumberFormat="1" applyFont="1" applyFill="1" applyBorder="1" applyAlignment="1">
      <alignment horizontal="center"/>
    </xf>
    <xf numFmtId="0" fontId="0" fillId="9" borderId="6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/>
    <xf numFmtId="0" fontId="0" fillId="11" borderId="0" xfId="0" applyNumberFormat="1" applyFill="1" applyBorder="1" applyAlignment="1"/>
    <xf numFmtId="0" fontId="0" fillId="5" borderId="1" xfId="0" applyNumberFormat="1" applyFill="1" applyBorder="1" applyAlignment="1"/>
    <xf numFmtId="0" fontId="10" fillId="3" borderId="1" xfId="0" applyNumberFormat="1" applyFont="1" applyFill="1" applyBorder="1" applyAlignment="1">
      <alignment horizontal="center"/>
    </xf>
    <xf numFmtId="0" fontId="0" fillId="11" borderId="1" xfId="0" applyNumberFormat="1" applyFill="1" applyBorder="1" applyAlignment="1"/>
    <xf numFmtId="0" fontId="7" fillId="0" borderId="7" xfId="0" applyNumberFormat="1" applyFont="1" applyBorder="1" applyAlignment="1">
      <alignment horizontal="center"/>
    </xf>
    <xf numFmtId="4" fontId="0" fillId="0" borderId="3" xfId="0" applyNumberFormat="1" applyFont="1" applyFill="1" applyBorder="1" applyAlignment="1">
      <alignment horizontal="center" wrapText="1"/>
    </xf>
    <xf numFmtId="164" fontId="0" fillId="0" borderId="6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wrapText="1"/>
    </xf>
    <xf numFmtId="10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15"/>
    <cellStyle name="Обычный 3" xfId="2"/>
    <cellStyle name="Обычный 4" xfId="3"/>
    <cellStyle name="Обычный 5" xfId="4"/>
    <cellStyle name="Обычный 6" xfId="5"/>
    <cellStyle name="Обычный 7" xfId="14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25"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color rgb="FF999999"/>
      </font>
    </dxf>
    <dxf>
      <font>
        <b/>
        <color rgb="FFFF9900"/>
      </font>
    </dxf>
    <dxf>
      <font>
        <b/>
        <color rgb="FF008000"/>
      </font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7575"/>
      <color rgb="FF00682F"/>
      <color rgb="FFFF3F3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1034\Users\1034\Desktop\&#1054;&#1073;&#1097;&#1072;&#1103;%20&#1087;&#1072;&#1087;&#1082;&#1072;\&#1054;&#1094;&#1077;&#1085;&#1082;&#1072;%20&#1082;&#1072;&#1095;&#1077;&#1089;&#1090;&#1074;&#1072;%20+%20&#1041;&#1050;\2015%20&#1079;&#1072;%202014%20&#1075;\&#1056;&#1072;&#1089;&#1095;&#1077;&#1090;%20&#1087;&#1086;%20&#1087;&#1088;&#1080;&#1082;&#1072;&#1079;&#1091;%20(2015)%20+%20&#1043;&#1086;&#1088;&#1085;&#1080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V7">
            <v>1</v>
          </cell>
        </row>
        <row r="8">
          <cell r="I8">
            <v>8.9902977345781281</v>
          </cell>
          <cell r="Q8">
            <v>9.3832900963118799</v>
          </cell>
          <cell r="Y8">
            <v>8.5183492077772129</v>
          </cell>
          <cell r="AH8">
            <v>6.4522575583561448</v>
          </cell>
          <cell r="AQ8">
            <v>8.5417450328931857</v>
          </cell>
          <cell r="AZ8">
            <v>10</v>
          </cell>
          <cell r="BJ8">
            <v>9.9999999999999982</v>
          </cell>
          <cell r="BV8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V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V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V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V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V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V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V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V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V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V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V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V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V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V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V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V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V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V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V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V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V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V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V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V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V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V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V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V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V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V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V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V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V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V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V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V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V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V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V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V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V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V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V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V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V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V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V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V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V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V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V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V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V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V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V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V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V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V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V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V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V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V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V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V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V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V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V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V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V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V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V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V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V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V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V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V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V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V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V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V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V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Индикаторы U"/>
      <sheetName val="Показатели Е и О"/>
      <sheetName val="Исходники для сайта"/>
      <sheetName val="Комплексная оценка"/>
      <sheetName val="Рейтинг"/>
      <sheetName val="Рейтинг (2)"/>
      <sheetName val="Слайд 1 группа"/>
      <sheetName val="Слайд 2 группа"/>
      <sheetName val="Слайд 3 группа"/>
      <sheetName val="Слайд 4 группа"/>
      <sheetName val="Слайд 5 группа"/>
    </sheetNames>
    <sheetDataSet>
      <sheetData sheetId="0"/>
      <sheetData sheetId="1"/>
      <sheetData sheetId="2">
        <row r="4">
          <cell r="I4">
            <v>1.75</v>
          </cell>
          <cell r="Q4">
            <v>1.75</v>
          </cell>
          <cell r="Y4">
            <v>1.5</v>
          </cell>
          <cell r="AH4">
            <v>1.5</v>
          </cell>
          <cell r="AQ4">
            <v>1.5</v>
          </cell>
          <cell r="AZ4">
            <v>0.75</v>
          </cell>
          <cell r="BJ4">
            <v>1.25</v>
          </cell>
        </row>
        <row r="7">
          <cell r="I7">
            <v>9.0712600966482757</v>
          </cell>
          <cell r="Q7">
            <v>8.3143968634262944</v>
          </cell>
          <cell r="Y7">
            <v>6.8705040961162149</v>
          </cell>
          <cell r="AH7">
            <v>7.5451994178018991</v>
          </cell>
          <cell r="AQ7">
            <v>6.8264097918834175</v>
          </cell>
          <cell r="AZ7">
            <v>4.9054441260744985</v>
          </cell>
          <cell r="BJ7">
            <v>9.9999999999999982</v>
          </cell>
          <cell r="BW7">
            <v>1</v>
          </cell>
          <cell r="BX7">
            <v>1</v>
          </cell>
        </row>
        <row r="9">
          <cell r="I9">
            <v>8.9929422089023241</v>
          </cell>
          <cell r="Q9">
            <v>9.2544295876472162</v>
          </cell>
          <cell r="Y9">
            <v>9.9695322853827086</v>
          </cell>
          <cell r="AH9">
            <v>6.1453191226705766</v>
          </cell>
          <cell r="AQ9">
            <v>8.3589844632939112</v>
          </cell>
          <cell r="AZ9">
            <v>9.8513610315186249</v>
          </cell>
          <cell r="BJ9">
            <v>9.9999999999999982</v>
          </cell>
          <cell r="BW9">
            <v>1</v>
          </cell>
          <cell r="BX9">
            <v>1</v>
          </cell>
        </row>
        <row r="10">
          <cell r="I10">
            <v>8.8201302110554742</v>
          </cell>
          <cell r="Q10">
            <v>9.3122566568112433</v>
          </cell>
          <cell r="Y10">
            <v>8.6286432274561058</v>
          </cell>
          <cell r="AH10">
            <v>5.6378519912719165</v>
          </cell>
          <cell r="AQ10">
            <v>8.5264369404380282</v>
          </cell>
          <cell r="AZ10">
            <v>10</v>
          </cell>
          <cell r="BJ10">
            <v>9.9999999999999982</v>
          </cell>
          <cell r="BW10">
            <v>1</v>
          </cell>
          <cell r="BX10">
            <v>1</v>
          </cell>
        </row>
        <row r="11">
          <cell r="I11">
            <v>9.139706205871633</v>
          </cell>
          <cell r="Q11">
            <v>9.3428297042580581</v>
          </cell>
          <cell r="Y11">
            <v>7.1115875666875814</v>
          </cell>
          <cell r="AH11">
            <v>6.6940471658202476</v>
          </cell>
          <cell r="AQ11">
            <v>6.7949221001545865</v>
          </cell>
          <cell r="AZ11">
            <v>9.5540830945558746</v>
          </cell>
          <cell r="BJ11">
            <v>9.9999999999999982</v>
          </cell>
          <cell r="BW11">
            <v>0.95</v>
          </cell>
          <cell r="BX11">
            <v>1</v>
          </cell>
        </row>
        <row r="12">
          <cell r="I12">
            <v>7.4264573550498447</v>
          </cell>
          <cell r="Q12">
            <v>9.5479541242516159</v>
          </cell>
          <cell r="Y12">
            <v>8.0357536428335195</v>
          </cell>
          <cell r="AH12">
            <v>5.5716168425954198</v>
          </cell>
          <cell r="AQ12">
            <v>4.6404381291739725</v>
          </cell>
          <cell r="AZ12">
            <v>8.4527220630372497</v>
          </cell>
          <cell r="BJ12">
            <v>9.9999999999999982</v>
          </cell>
          <cell r="BW12">
            <v>1</v>
          </cell>
          <cell r="BX12">
            <v>1</v>
          </cell>
        </row>
        <row r="13">
          <cell r="I13">
            <v>8.7627093885022056</v>
          </cell>
          <cell r="Q13">
            <v>3.2168703422233742</v>
          </cell>
          <cell r="Y13">
            <v>6.2273378098901757</v>
          </cell>
          <cell r="AH13">
            <v>4.9416989222635905</v>
          </cell>
          <cell r="AQ13">
            <v>7.142491769146849</v>
          </cell>
          <cell r="AZ13">
            <v>8.75</v>
          </cell>
          <cell r="BJ13">
            <v>9.9999999999999982</v>
          </cell>
          <cell r="BW13">
            <v>0.95</v>
          </cell>
          <cell r="BX13">
            <v>1</v>
          </cell>
        </row>
        <row r="14">
          <cell r="I14">
            <v>9.0043995053347885</v>
          </cell>
          <cell r="Q14">
            <v>8.6012471135688511</v>
          </cell>
          <cell r="Y14">
            <v>8.006487867637631</v>
          </cell>
          <cell r="AH14">
            <v>6.7585696195827127</v>
          </cell>
          <cell r="AQ14">
            <v>5.8286651797083469</v>
          </cell>
          <cell r="AZ14">
            <v>8.6013610315186249</v>
          </cell>
          <cell r="BJ14">
            <v>9.9999999999999982</v>
          </cell>
          <cell r="BW14">
            <v>1</v>
          </cell>
          <cell r="BX14">
            <v>1</v>
          </cell>
        </row>
        <row r="15">
          <cell r="I15">
            <v>9.0257444949983991</v>
          </cell>
          <cell r="Q15">
            <v>9.2605871998503861</v>
          </cell>
          <cell r="Y15">
            <v>8.5502156410643799</v>
          </cell>
          <cell r="AH15">
            <v>6.6757899087935373</v>
          </cell>
          <cell r="AQ15">
            <v>7.4745995849461035</v>
          </cell>
          <cell r="AZ15">
            <v>9.8513610315186249</v>
          </cell>
          <cell r="BJ15">
            <v>9.9999999999999982</v>
          </cell>
          <cell r="BW15">
            <v>1</v>
          </cell>
          <cell r="BX15">
            <v>1</v>
          </cell>
        </row>
        <row r="16">
          <cell r="I16">
            <v>9.4232780066279815</v>
          </cell>
          <cell r="Q16">
            <v>8.2144388729254274</v>
          </cell>
          <cell r="Y16">
            <v>8.96894508540292</v>
          </cell>
          <cell r="AH16">
            <v>3.3878576690017992</v>
          </cell>
          <cell r="AQ16">
            <v>6.9696170998231937</v>
          </cell>
          <cell r="AZ16">
            <v>8.1554441260744994</v>
          </cell>
          <cell r="BJ16">
            <v>9.9999999999999982</v>
          </cell>
          <cell r="BW16">
            <v>1</v>
          </cell>
          <cell r="BX16">
            <v>1</v>
          </cell>
        </row>
        <row r="17">
          <cell r="I17">
            <v>7.6749009860535011</v>
          </cell>
          <cell r="Q17">
            <v>7.3038793090452883</v>
          </cell>
          <cell r="Y17">
            <v>7.8417069724921173</v>
          </cell>
          <cell r="AH17">
            <v>4.2402148992405344</v>
          </cell>
          <cell r="AQ17">
            <v>6.8296432586504103</v>
          </cell>
          <cell r="AZ17">
            <v>7.0068051575931234</v>
          </cell>
          <cell r="BJ17">
            <v>9.9999999999999982</v>
          </cell>
          <cell r="BW17">
            <v>0.95</v>
          </cell>
          <cell r="BX17">
            <v>1</v>
          </cell>
        </row>
        <row r="18">
          <cell r="I18">
            <v>7.8897121001915043</v>
          </cell>
          <cell r="Q18">
            <v>9.3908559873184654</v>
          </cell>
          <cell r="Y18">
            <v>7.7653128275236982</v>
          </cell>
          <cell r="AH18">
            <v>5.1900009848523601</v>
          </cell>
          <cell r="AQ18">
            <v>8.4327482882707372</v>
          </cell>
          <cell r="AZ18">
            <v>10</v>
          </cell>
          <cell r="BJ18">
            <v>9.9999999999999982</v>
          </cell>
          <cell r="BW18">
            <v>1</v>
          </cell>
          <cell r="BX18">
            <v>1</v>
          </cell>
        </row>
        <row r="19">
          <cell r="I19">
            <v>8.0034015998181989</v>
          </cell>
          <cell r="Q19">
            <v>9.4310507579995466</v>
          </cell>
          <cell r="Y19">
            <v>7.4421614250541133</v>
          </cell>
          <cell r="AH19">
            <v>6.9763956331955077</v>
          </cell>
          <cell r="AQ19">
            <v>8.4104406130268199</v>
          </cell>
          <cell r="AZ19">
            <v>8.6013610315186249</v>
          </cell>
          <cell r="BJ19">
            <v>9.9999999999999982</v>
          </cell>
          <cell r="BW19">
            <v>0.95</v>
          </cell>
          <cell r="BX19">
            <v>1</v>
          </cell>
        </row>
        <row r="20">
          <cell r="I20">
            <v>7.9733767135653233</v>
          </cell>
          <cell r="Q20">
            <v>9.179948668288203</v>
          </cell>
          <cell r="Y20">
            <v>8.384467809355403</v>
          </cell>
          <cell r="AH20">
            <v>6.3091744907222083</v>
          </cell>
          <cell r="AQ20">
            <v>5.96714769629265</v>
          </cell>
          <cell r="AZ20">
            <v>10</v>
          </cell>
          <cell r="BJ20">
            <v>9.9999999999999982</v>
          </cell>
          <cell r="BW20">
            <v>0.95</v>
          </cell>
          <cell r="BX20">
            <v>1</v>
          </cell>
        </row>
        <row r="21">
          <cell r="I21">
            <v>8.4607699976452579</v>
          </cell>
          <cell r="Q21">
            <v>9.157837784673065</v>
          </cell>
          <cell r="Y21">
            <v>8.1430998269874753</v>
          </cell>
          <cell r="AH21">
            <v>5.2189891929307946</v>
          </cell>
          <cell r="AQ21">
            <v>6.0725236966525422</v>
          </cell>
          <cell r="AZ21">
            <v>8.8513610315186249</v>
          </cell>
          <cell r="BJ21">
            <v>9.9999999999999982</v>
          </cell>
          <cell r="BW21">
            <v>1</v>
          </cell>
          <cell r="BX21">
            <v>1</v>
          </cell>
        </row>
        <row r="22">
          <cell r="I22">
            <v>8.8112247397466756</v>
          </cell>
          <cell r="Q22">
            <v>9.0653004204804439</v>
          </cell>
          <cell r="Y22">
            <v>9.0454698846048753</v>
          </cell>
          <cell r="AH22">
            <v>4.5316024312489942</v>
          </cell>
          <cell r="AQ22">
            <v>7.1003692555213807</v>
          </cell>
          <cell r="AZ22">
            <v>7.4527220630372497</v>
          </cell>
          <cell r="BJ22">
            <v>9.9999999999999982</v>
          </cell>
          <cell r="BW22">
            <v>1</v>
          </cell>
          <cell r="BX22">
            <v>1</v>
          </cell>
        </row>
        <row r="23">
          <cell r="I23">
            <v>9.2436165551912772</v>
          </cell>
          <cell r="Q23">
            <v>7.4306964216703673</v>
          </cell>
          <cell r="Y23">
            <v>8.453176733137802</v>
          </cell>
          <cell r="AH23">
            <v>6.5956168054974684</v>
          </cell>
          <cell r="AQ23">
            <v>7.8503500593376954</v>
          </cell>
          <cell r="AZ23">
            <v>8.75</v>
          </cell>
          <cell r="BJ23">
            <v>9.9999999999999982</v>
          </cell>
          <cell r="BW23">
            <v>1</v>
          </cell>
          <cell r="BX23">
            <v>1</v>
          </cell>
        </row>
        <row r="24">
          <cell r="I24">
            <v>8.9447172583559951</v>
          </cell>
          <cell r="Q24">
            <v>6.8279017764598837</v>
          </cell>
          <cell r="Y24">
            <v>9.3970833983518673</v>
          </cell>
          <cell r="AH24">
            <v>6.1712473940072474</v>
          </cell>
          <cell r="AQ24">
            <v>8.5223132439741143</v>
          </cell>
          <cell r="AZ24">
            <v>8.1554441260744994</v>
          </cell>
          <cell r="BJ24">
            <v>6.7</v>
          </cell>
          <cell r="BW24">
            <v>1</v>
          </cell>
          <cell r="BX24">
            <v>1</v>
          </cell>
        </row>
        <row r="26">
          <cell r="I26">
            <v>7.0984738186124101</v>
          </cell>
          <cell r="Q26">
            <v>9.161940620781488</v>
          </cell>
          <cell r="Y26">
            <v>7.3237883772602492</v>
          </cell>
          <cell r="AH26">
            <v>6.2319247502448469</v>
          </cell>
          <cell r="AQ26">
            <v>8.5023475156324775</v>
          </cell>
          <cell r="AZ26">
            <v>10</v>
          </cell>
          <cell r="BJ26">
            <v>7.8</v>
          </cell>
          <cell r="BW26">
            <v>0.95</v>
          </cell>
          <cell r="BX26">
            <v>1</v>
          </cell>
        </row>
        <row r="27">
          <cell r="I27">
            <v>8.6992200542388929</v>
          </cell>
          <cell r="Q27">
            <v>7.6195712041320105</v>
          </cell>
          <cell r="Y27">
            <v>8.5024726181484098</v>
          </cell>
          <cell r="AH27">
            <v>5.8100218458740622</v>
          </cell>
          <cell r="AQ27">
            <v>8.1911337209302317</v>
          </cell>
          <cell r="AZ27">
            <v>9.8513610315186249</v>
          </cell>
          <cell r="BJ27">
            <v>9.9999999999999982</v>
          </cell>
          <cell r="BP27">
            <v>0.05</v>
          </cell>
          <cell r="BW27">
            <v>0.9</v>
          </cell>
          <cell r="BX27">
            <v>0.95</v>
          </cell>
        </row>
        <row r="28">
          <cell r="I28">
            <v>9.3394323729853905</v>
          </cell>
          <cell r="Q28">
            <v>9.1475837942828022</v>
          </cell>
          <cell r="Y28">
            <v>8.2718696054792353</v>
          </cell>
          <cell r="AH28">
            <v>6.0838325812019596</v>
          </cell>
          <cell r="AQ28">
            <v>7.578974223457033</v>
          </cell>
          <cell r="AZ28">
            <v>9.8513610315186249</v>
          </cell>
          <cell r="BJ28">
            <v>9.9999999999999982</v>
          </cell>
          <cell r="BW28">
            <v>1</v>
          </cell>
          <cell r="BX28">
            <v>1</v>
          </cell>
        </row>
        <row r="29">
          <cell r="I29">
            <v>9.0038362805207992</v>
          </cell>
          <cell r="Q29">
            <v>8.8220612339253055</v>
          </cell>
          <cell r="Y29">
            <v>6.6740518563069964</v>
          </cell>
          <cell r="AH29">
            <v>6.8240047621782915</v>
          </cell>
          <cell r="AQ29">
            <v>7.2828230509702951</v>
          </cell>
          <cell r="AZ29">
            <v>7.9054441260744985</v>
          </cell>
          <cell r="BJ29">
            <v>8.9</v>
          </cell>
          <cell r="BW29">
            <v>1</v>
          </cell>
          <cell r="BX29">
            <v>1</v>
          </cell>
        </row>
        <row r="30">
          <cell r="I30">
            <v>9.2745153041917447</v>
          </cell>
          <cell r="Q30">
            <v>9.54136672730084</v>
          </cell>
          <cell r="Y30">
            <v>8.4519409029160109</v>
          </cell>
          <cell r="AH30">
            <v>5.8872380183937816</v>
          </cell>
          <cell r="AQ30">
            <v>7.6972738066346533</v>
          </cell>
          <cell r="AZ30">
            <v>10</v>
          </cell>
          <cell r="BJ30">
            <v>9.9999999999999982</v>
          </cell>
          <cell r="BW30">
            <v>1</v>
          </cell>
          <cell r="BX30">
            <v>1</v>
          </cell>
        </row>
        <row r="31">
          <cell r="I31">
            <v>7.1660970487230173</v>
          </cell>
          <cell r="Q31">
            <v>8.7422151656129614</v>
          </cell>
          <cell r="Y31">
            <v>7.3615737759707738</v>
          </cell>
          <cell r="AH31">
            <v>6.470342897835959</v>
          </cell>
          <cell r="AQ31">
            <v>7.3855307942291839</v>
          </cell>
          <cell r="AZ31">
            <v>8.75</v>
          </cell>
          <cell r="BJ31">
            <v>9.9999999999999982</v>
          </cell>
          <cell r="BW31">
            <v>1</v>
          </cell>
          <cell r="BX31">
            <v>1</v>
          </cell>
        </row>
        <row r="32">
          <cell r="I32">
            <v>7.7772700860719581</v>
          </cell>
          <cell r="Q32">
            <v>9.3858150432903749</v>
          </cell>
          <cell r="Y32">
            <v>8.6297250776629362</v>
          </cell>
          <cell r="AH32">
            <v>7.0754087716256349</v>
          </cell>
          <cell r="AQ32">
            <v>5.773476525630719</v>
          </cell>
          <cell r="AZ32">
            <v>9.8513610315186249</v>
          </cell>
          <cell r="BJ32">
            <v>9.9999999999999982</v>
          </cell>
          <cell r="BW32">
            <v>0.95</v>
          </cell>
          <cell r="BX32">
            <v>1</v>
          </cell>
        </row>
        <row r="33">
          <cell r="I33">
            <v>8.9410373614360061</v>
          </cell>
          <cell r="Q33">
            <v>7.0149056076920955</v>
          </cell>
          <cell r="Y33">
            <v>8.0669949567797197</v>
          </cell>
          <cell r="AH33">
            <v>6.4835347553117417</v>
          </cell>
          <cell r="AQ33">
            <v>7.3326666760196071</v>
          </cell>
          <cell r="AZ33">
            <v>9.8513610315186249</v>
          </cell>
          <cell r="BJ33">
            <v>9.9999999999999982</v>
          </cell>
          <cell r="BW33">
            <v>0.95</v>
          </cell>
          <cell r="BX33">
            <v>1</v>
          </cell>
        </row>
        <row r="34">
          <cell r="I34">
            <v>6.4204295872704336</v>
          </cell>
          <cell r="Q34">
            <v>8.4091855785684295</v>
          </cell>
          <cell r="Y34">
            <v>7.8368717549307361</v>
          </cell>
          <cell r="AH34">
            <v>6.4040694031370453</v>
          </cell>
          <cell r="AQ34">
            <v>6.7616020148288092</v>
          </cell>
          <cell r="AZ34">
            <v>8.6013610315186249</v>
          </cell>
          <cell r="BJ34">
            <v>9.9999999999999982</v>
          </cell>
          <cell r="BW34">
            <v>0.9</v>
          </cell>
          <cell r="BX34">
            <v>0.95</v>
          </cell>
        </row>
        <row r="35">
          <cell r="I35">
            <v>6.7938845064541429</v>
          </cell>
          <cell r="Q35">
            <v>8.1402983699964437</v>
          </cell>
          <cell r="Y35">
            <v>9.1205551563412044</v>
          </cell>
          <cell r="AH35">
            <v>7.1824404225366232</v>
          </cell>
          <cell r="AQ35">
            <v>7.0029962659571821</v>
          </cell>
          <cell r="AZ35">
            <v>9.4054441260744994</v>
          </cell>
          <cell r="BJ35">
            <v>9.9999999999999982</v>
          </cell>
          <cell r="BW35">
            <v>1</v>
          </cell>
          <cell r="BX35">
            <v>1</v>
          </cell>
        </row>
        <row r="36">
          <cell r="I36">
            <v>5.6905684813988326</v>
          </cell>
          <cell r="Q36">
            <v>8.2315798376901181</v>
          </cell>
          <cell r="Y36">
            <v>10</v>
          </cell>
          <cell r="AH36">
            <v>7.5882574701508698</v>
          </cell>
          <cell r="AQ36">
            <v>5.810026807434614</v>
          </cell>
          <cell r="AZ36">
            <v>7.75</v>
          </cell>
          <cell r="BJ36">
            <v>8.9</v>
          </cell>
          <cell r="BW36">
            <v>1</v>
          </cell>
          <cell r="BX36">
            <v>1</v>
          </cell>
        </row>
        <row r="38">
          <cell r="I38">
            <v>8.5043001428025651</v>
          </cell>
          <cell r="Q38">
            <v>8.7187357506389027</v>
          </cell>
          <cell r="Y38">
            <v>7.7858229756321826</v>
          </cell>
          <cell r="AH38">
            <v>8.1023452481598248</v>
          </cell>
          <cell r="AQ38">
            <v>7.0915995047046039</v>
          </cell>
          <cell r="AZ38">
            <v>10</v>
          </cell>
          <cell r="BJ38">
            <v>9.9999999999999982</v>
          </cell>
          <cell r="BW38">
            <v>0.95</v>
          </cell>
          <cell r="BX38">
            <v>1</v>
          </cell>
        </row>
        <row r="39">
          <cell r="I39">
            <v>7.9162222810867071</v>
          </cell>
          <cell r="Q39">
            <v>5.3488654014479096</v>
          </cell>
          <cell r="Y39">
            <v>8.3159257280057517</v>
          </cell>
          <cell r="AH39">
            <v>7.020606987821755</v>
          </cell>
          <cell r="AQ39">
            <v>8.4606481481481488</v>
          </cell>
          <cell r="AZ39">
            <v>9.8513610315186249</v>
          </cell>
          <cell r="BJ39">
            <v>9.9999999999999982</v>
          </cell>
          <cell r="BW39">
            <v>1</v>
          </cell>
          <cell r="BX39">
            <v>1</v>
          </cell>
        </row>
        <row r="40">
          <cell r="I40">
            <v>8.3585595414928964</v>
          </cell>
          <cell r="Q40">
            <v>7.957963964120438</v>
          </cell>
          <cell r="Y40">
            <v>7.8321260582155761</v>
          </cell>
          <cell r="AH40">
            <v>5.6180867492751538</v>
          </cell>
          <cell r="AQ40">
            <v>8.625829334801395</v>
          </cell>
          <cell r="AZ40">
            <v>10</v>
          </cell>
          <cell r="BJ40">
            <v>8.8999999999999986</v>
          </cell>
          <cell r="BW40">
            <v>0.95</v>
          </cell>
          <cell r="BX40">
            <v>1</v>
          </cell>
        </row>
        <row r="41">
          <cell r="I41">
            <v>8.9138138003184668</v>
          </cell>
          <cell r="Q41">
            <v>9.1493734960657438</v>
          </cell>
          <cell r="Y41">
            <v>7.6871982472699356</v>
          </cell>
          <cell r="AH41">
            <v>7.0787586907481623</v>
          </cell>
          <cell r="AQ41">
            <v>8.474086921333976</v>
          </cell>
          <cell r="AZ41">
            <v>8.75</v>
          </cell>
          <cell r="BJ41">
            <v>8.8999999999999986</v>
          </cell>
          <cell r="BW41">
            <v>0.95</v>
          </cell>
          <cell r="BX41">
            <v>1</v>
          </cell>
        </row>
        <row r="42">
          <cell r="I42">
            <v>8.891170958817316</v>
          </cell>
          <cell r="Q42">
            <v>5.5785528535255331</v>
          </cell>
          <cell r="Y42">
            <v>8.1363777264416974</v>
          </cell>
          <cell r="AH42">
            <v>6.2461713813242126</v>
          </cell>
          <cell r="AQ42">
            <v>6.2219724309739828</v>
          </cell>
          <cell r="AZ42">
            <v>8.3040830945558746</v>
          </cell>
          <cell r="BJ42">
            <v>9.9999999999999982</v>
          </cell>
          <cell r="BW42">
            <v>1</v>
          </cell>
          <cell r="BX42">
            <v>1</v>
          </cell>
        </row>
        <row r="43">
          <cell r="I43">
            <v>8.7724253684216009</v>
          </cell>
          <cell r="Q43">
            <v>9.4413287376845574</v>
          </cell>
          <cell r="Y43">
            <v>7.1413714133971302</v>
          </cell>
          <cell r="AH43">
            <v>7.2033067040956951</v>
          </cell>
          <cell r="AQ43">
            <v>6.8731068416127101</v>
          </cell>
          <cell r="AZ43">
            <v>9.8513610315186249</v>
          </cell>
          <cell r="BJ43">
            <v>9.9999999999999982</v>
          </cell>
          <cell r="BW43">
            <v>1</v>
          </cell>
          <cell r="BX43">
            <v>1</v>
          </cell>
        </row>
        <row r="45">
          <cell r="I45">
            <v>5.5603300543910974</v>
          </cell>
          <cell r="Q45">
            <v>7.6531570387644896</v>
          </cell>
          <cell r="Y45">
            <v>4.8403846414332499</v>
          </cell>
          <cell r="AH45">
            <v>5.3956872897075048</v>
          </cell>
          <cell r="AQ45">
            <v>3.5366232580526988</v>
          </cell>
          <cell r="AZ45">
            <v>3.9999999999999996</v>
          </cell>
          <cell r="BJ45">
            <v>8.8999999999999986</v>
          </cell>
          <cell r="BW45">
            <v>0.95</v>
          </cell>
          <cell r="BX45">
            <v>1</v>
          </cell>
        </row>
        <row r="46">
          <cell r="I46">
            <v>6.7327231586533838</v>
          </cell>
          <cell r="Q46">
            <v>5.0667746907074571</v>
          </cell>
          <cell r="Y46">
            <v>8.0956329676876031</v>
          </cell>
          <cell r="AH46">
            <v>5.8866984228138755</v>
          </cell>
          <cell r="AQ46">
            <v>4.5</v>
          </cell>
          <cell r="AZ46">
            <v>4.7568051575931234</v>
          </cell>
          <cell r="BJ46">
            <v>9.9999999999999982</v>
          </cell>
          <cell r="BW46">
            <v>0.95</v>
          </cell>
          <cell r="BX46">
            <v>0.95</v>
          </cell>
        </row>
        <row r="47">
          <cell r="I47">
            <v>7.3148293279248584</v>
          </cell>
          <cell r="Q47">
            <v>8.8612146992778325</v>
          </cell>
          <cell r="Y47">
            <v>8.3283436116544465</v>
          </cell>
          <cell r="AH47">
            <v>7.0820737569669721</v>
          </cell>
          <cell r="AQ47">
            <v>5.6071536152021428</v>
          </cell>
          <cell r="AZ47">
            <v>6.7027220630372497</v>
          </cell>
          <cell r="BJ47">
            <v>9.9999999999999982</v>
          </cell>
          <cell r="BP47">
            <v>0.05</v>
          </cell>
          <cell r="BW47">
            <v>0.95</v>
          </cell>
          <cell r="BX47">
            <v>0.95</v>
          </cell>
        </row>
        <row r="48">
          <cell r="I48">
            <v>5.7179928504759525</v>
          </cell>
          <cell r="Q48">
            <v>4.4188405799233035</v>
          </cell>
          <cell r="Y48">
            <v>7.689837224872214</v>
          </cell>
          <cell r="AH48">
            <v>4.2090220464628665</v>
          </cell>
          <cell r="AQ48">
            <v>2.4734690057136888</v>
          </cell>
          <cell r="AZ48">
            <v>6.0068051575931234</v>
          </cell>
          <cell r="BJ48">
            <v>9.9999999999999982</v>
          </cell>
          <cell r="BP48">
            <v>0.05</v>
          </cell>
          <cell r="BW48">
            <v>0.85</v>
          </cell>
          <cell r="BX48">
            <v>0.9</v>
          </cell>
        </row>
        <row r="49">
          <cell r="I49">
            <v>7.6686660085804741</v>
          </cell>
          <cell r="Q49">
            <v>7.8563468400727245</v>
          </cell>
          <cell r="Y49">
            <v>6.17799385122877</v>
          </cell>
          <cell r="AH49">
            <v>8.0036058381589719</v>
          </cell>
          <cell r="AQ49">
            <v>4.2726522362290931</v>
          </cell>
          <cell r="AZ49">
            <v>7.3040830945558737</v>
          </cell>
          <cell r="BJ49">
            <v>7.6999999999999993</v>
          </cell>
          <cell r="BP49">
            <v>0.05</v>
          </cell>
          <cell r="BW49">
            <v>0.95</v>
          </cell>
          <cell r="BX49">
            <v>0.95</v>
          </cell>
        </row>
        <row r="50">
          <cell r="I50">
            <v>4.8563407692665201</v>
          </cell>
          <cell r="Q50">
            <v>9.1892523945989062</v>
          </cell>
          <cell r="Y50">
            <v>8.9639448063735507</v>
          </cell>
          <cell r="AH50">
            <v>7.5106638199542104</v>
          </cell>
          <cell r="AQ50">
            <v>4.1375617088173433</v>
          </cell>
          <cell r="AZ50">
            <v>8.4527220630372497</v>
          </cell>
          <cell r="BJ50">
            <v>9.9999999999999982</v>
          </cell>
          <cell r="BW50">
            <v>1</v>
          </cell>
          <cell r="BX50">
            <v>1</v>
          </cell>
        </row>
        <row r="51">
          <cell r="I51">
            <v>9.3761287191145861</v>
          </cell>
          <cell r="Q51">
            <v>9.1284189738482624</v>
          </cell>
          <cell r="Y51">
            <v>8.4713221114819692</v>
          </cell>
          <cell r="AH51">
            <v>5.6122410604799722</v>
          </cell>
          <cell r="AQ51">
            <v>8.3170438330554237</v>
          </cell>
          <cell r="AZ51">
            <v>8.6013610315186249</v>
          </cell>
          <cell r="BJ51">
            <v>9.9999999999999982</v>
          </cell>
          <cell r="BW51">
            <v>1</v>
          </cell>
          <cell r="BX51">
            <v>1</v>
          </cell>
        </row>
        <row r="53">
          <cell r="I53">
            <v>8.7406334112838273</v>
          </cell>
          <cell r="Q53">
            <v>9.1126677693741716</v>
          </cell>
          <cell r="Y53">
            <v>8.8986403516378303</v>
          </cell>
          <cell r="AH53">
            <v>4.9234738970405951</v>
          </cell>
          <cell r="AQ53">
            <v>8.7880826232106717</v>
          </cell>
          <cell r="AZ53">
            <v>8.6013610315186249</v>
          </cell>
          <cell r="BJ53">
            <v>9.9999999999999982</v>
          </cell>
          <cell r="BW53">
            <v>1</v>
          </cell>
          <cell r="BX53">
            <v>1</v>
          </cell>
        </row>
        <row r="54">
          <cell r="I54">
            <v>7.8708706575411078</v>
          </cell>
          <cell r="Q54">
            <v>9.6376487440433039</v>
          </cell>
          <cell r="Y54">
            <v>7.7196740664617121</v>
          </cell>
          <cell r="AH54">
            <v>6.7585945863101866</v>
          </cell>
          <cell r="AQ54">
            <v>7.6816478234239103</v>
          </cell>
          <cell r="AZ54">
            <v>10</v>
          </cell>
          <cell r="BJ54">
            <v>9.9999999999999982</v>
          </cell>
          <cell r="BW54">
            <v>0.95</v>
          </cell>
          <cell r="BX54">
            <v>1</v>
          </cell>
        </row>
        <row r="55">
          <cell r="I55">
            <v>7.3294527037159298</v>
          </cell>
          <cell r="Q55">
            <v>5.9185142023707842</v>
          </cell>
          <cell r="Y55">
            <v>7.3969360934403374</v>
          </cell>
          <cell r="AH55">
            <v>5.0366808399246068</v>
          </cell>
          <cell r="AQ55">
            <v>5.697737813586869</v>
          </cell>
          <cell r="AZ55">
            <v>8.6013610315186249</v>
          </cell>
          <cell r="BJ55">
            <v>9.9999999999999982</v>
          </cell>
          <cell r="BW55">
            <v>0.95</v>
          </cell>
          <cell r="BX55">
            <v>1</v>
          </cell>
        </row>
        <row r="56">
          <cell r="I56">
            <v>7.762999801716008</v>
          </cell>
          <cell r="Q56">
            <v>7.8737944401065096</v>
          </cell>
          <cell r="Y56">
            <v>8.990004329740561</v>
          </cell>
          <cell r="AH56">
            <v>5.9984812680492778</v>
          </cell>
          <cell r="AQ56">
            <v>7.2481511577669906</v>
          </cell>
          <cell r="AZ56">
            <v>7.4527220630372497</v>
          </cell>
          <cell r="BJ56">
            <v>9.9999999999999982</v>
          </cell>
          <cell r="BW56">
            <v>1</v>
          </cell>
          <cell r="BX56">
            <v>1</v>
          </cell>
        </row>
        <row r="57">
          <cell r="I57">
            <v>8.360524270305083</v>
          </cell>
          <cell r="Q57">
            <v>6.8660891998584344</v>
          </cell>
          <cell r="Y57">
            <v>7.8207498705971101</v>
          </cell>
          <cell r="AH57">
            <v>6.707682078182021</v>
          </cell>
          <cell r="AQ57">
            <v>8.4759633975317072</v>
          </cell>
          <cell r="AZ57">
            <v>10</v>
          </cell>
          <cell r="BJ57">
            <v>8.8999999999999986</v>
          </cell>
          <cell r="BW57">
            <v>0.95</v>
          </cell>
          <cell r="BX57">
            <v>1</v>
          </cell>
        </row>
        <row r="58">
          <cell r="I58">
            <v>9.0385682323930254</v>
          </cell>
          <cell r="Q58">
            <v>8.8445798892187355</v>
          </cell>
          <cell r="Y58">
            <v>7.5062402769534771</v>
          </cell>
          <cell r="AH58">
            <v>4.5349507211470552</v>
          </cell>
          <cell r="AQ58">
            <v>7.2722848992953697</v>
          </cell>
          <cell r="AZ58">
            <v>8.75</v>
          </cell>
          <cell r="BJ58">
            <v>9.9999999999999982</v>
          </cell>
          <cell r="BW58">
            <v>1</v>
          </cell>
          <cell r="BX58">
            <v>1</v>
          </cell>
        </row>
        <row r="59">
          <cell r="I59">
            <v>6.7732748507862892</v>
          </cell>
          <cell r="Q59">
            <v>9.4886006394738907</v>
          </cell>
          <cell r="Y59">
            <v>8.261638351868811</v>
          </cell>
          <cell r="AH59">
            <v>7.6076703673239443</v>
          </cell>
          <cell r="AQ59">
            <v>7.3209835125672678</v>
          </cell>
          <cell r="AZ59">
            <v>8.4054441260744994</v>
          </cell>
          <cell r="BJ59">
            <v>9.9999999999999982</v>
          </cell>
          <cell r="BW59">
            <v>1</v>
          </cell>
          <cell r="BX59">
            <v>1</v>
          </cell>
        </row>
        <row r="60">
          <cell r="I60">
            <v>8.9186098135668086</v>
          </cell>
          <cell r="Q60">
            <v>9.5032341793147488</v>
          </cell>
          <cell r="Y60">
            <v>6.9120724742355311</v>
          </cell>
          <cell r="AH60">
            <v>6.3795759202508417</v>
          </cell>
          <cell r="AQ60">
            <v>8.6992896850048922</v>
          </cell>
          <cell r="AZ60">
            <v>10</v>
          </cell>
          <cell r="BJ60">
            <v>9.9999999999999982</v>
          </cell>
          <cell r="BW60">
            <v>1</v>
          </cell>
          <cell r="BX60">
            <v>1</v>
          </cell>
        </row>
        <row r="61">
          <cell r="I61">
            <v>7.6337691867643711</v>
          </cell>
          <cell r="Q61">
            <v>9.5416506923879219</v>
          </cell>
          <cell r="Y61">
            <v>7.2568085241469715</v>
          </cell>
          <cell r="AH61">
            <v>5.9508751324594913</v>
          </cell>
          <cell r="AQ61">
            <v>7.3778706321694258</v>
          </cell>
          <cell r="AZ61">
            <v>10</v>
          </cell>
          <cell r="BJ61">
            <v>9.9999999999999982</v>
          </cell>
          <cell r="BW61">
            <v>1</v>
          </cell>
          <cell r="BX61">
            <v>1</v>
          </cell>
        </row>
        <row r="62">
          <cell r="I62">
            <v>8.2621585648281624</v>
          </cell>
          <cell r="Q62">
            <v>9.2284699819591065</v>
          </cell>
          <cell r="Y62">
            <v>8.3844336669527166</v>
          </cell>
          <cell r="AH62">
            <v>6.532450085584899</v>
          </cell>
          <cell r="AQ62">
            <v>7.9259671692131093</v>
          </cell>
          <cell r="AZ62">
            <v>9.8513610315186249</v>
          </cell>
          <cell r="BJ62">
            <v>8.9</v>
          </cell>
          <cell r="BT62">
            <v>0.05</v>
          </cell>
          <cell r="BW62">
            <v>0.95</v>
          </cell>
          <cell r="BX62">
            <v>0.95</v>
          </cell>
        </row>
        <row r="63">
          <cell r="I63">
            <v>9.3383435048068346</v>
          </cell>
          <cell r="Q63">
            <v>9.0416689153684811</v>
          </cell>
          <cell r="Y63">
            <v>8.0094401104442206</v>
          </cell>
          <cell r="AH63">
            <v>7.8010986379016902</v>
          </cell>
          <cell r="AQ63">
            <v>6.5923285715751962</v>
          </cell>
          <cell r="AZ63">
            <v>10</v>
          </cell>
          <cell r="BJ63">
            <v>9.9999999999999982</v>
          </cell>
          <cell r="BW63">
            <v>1</v>
          </cell>
          <cell r="BX63">
            <v>1</v>
          </cell>
        </row>
        <row r="64">
          <cell r="I64">
            <v>8.0619986120496208</v>
          </cell>
          <cell r="Q64">
            <v>8.7334309053387571</v>
          </cell>
          <cell r="Y64">
            <v>8.673184687196553</v>
          </cell>
          <cell r="AH64">
            <v>6.1242807999232172</v>
          </cell>
          <cell r="AQ64">
            <v>6.1343038134565973</v>
          </cell>
          <cell r="AZ64">
            <v>8.6013610315186249</v>
          </cell>
          <cell r="BJ64">
            <v>9.9999999999999982</v>
          </cell>
          <cell r="BW64">
            <v>0.95</v>
          </cell>
          <cell r="BX64">
            <v>1</v>
          </cell>
        </row>
        <row r="65">
          <cell r="I65">
            <v>7.6822275618895404</v>
          </cell>
          <cell r="Q65">
            <v>7.1294281328425608</v>
          </cell>
          <cell r="Y65">
            <v>7.7272304431760404</v>
          </cell>
          <cell r="AH65">
            <v>7.6478420115501082</v>
          </cell>
          <cell r="AQ65">
            <v>7.0099582041003243</v>
          </cell>
          <cell r="AZ65">
            <v>7.1013610315186249</v>
          </cell>
          <cell r="BJ65">
            <v>9.9999999999999982</v>
          </cell>
          <cell r="BW65">
            <v>1</v>
          </cell>
          <cell r="BX65">
            <v>1</v>
          </cell>
        </row>
        <row r="66">
          <cell r="I66">
            <v>6.5973941376836827</v>
          </cell>
          <cell r="Q66">
            <v>8.531165567293808</v>
          </cell>
          <cell r="Y66">
            <v>8.295926472025954</v>
          </cell>
          <cell r="AH66">
            <v>5.4382199894323833</v>
          </cell>
          <cell r="AQ66">
            <v>8.5199903216199253</v>
          </cell>
          <cell r="AZ66">
            <v>9.8513610315186249</v>
          </cell>
          <cell r="BJ66">
            <v>9.9999999999999982</v>
          </cell>
          <cell r="BW66">
            <v>1</v>
          </cell>
          <cell r="BX66">
            <v>1</v>
          </cell>
        </row>
        <row r="68">
          <cell r="I68">
            <v>7.5747386388032556</v>
          </cell>
          <cell r="Q68">
            <v>9.6611267242387733</v>
          </cell>
          <cell r="Y68">
            <v>8.6367422654181656</v>
          </cell>
          <cell r="AH68">
            <v>5.9718155367665471</v>
          </cell>
          <cell r="AQ68">
            <v>7.7624691345129353</v>
          </cell>
          <cell r="AZ68">
            <v>10</v>
          </cell>
          <cell r="BJ68">
            <v>9.9999999999999982</v>
          </cell>
          <cell r="BP68">
            <v>0.05</v>
          </cell>
          <cell r="BW68">
            <v>0.95</v>
          </cell>
          <cell r="BX68">
            <v>0.95</v>
          </cell>
        </row>
        <row r="69">
          <cell r="I69">
            <v>8.8944871281929139</v>
          </cell>
          <cell r="Q69">
            <v>9.333093714758931</v>
          </cell>
          <cell r="Y69">
            <v>6.9440188512607319</v>
          </cell>
          <cell r="AH69">
            <v>6.1004300758650318</v>
          </cell>
          <cell r="AQ69">
            <v>8.1195301981935675</v>
          </cell>
          <cell r="AZ69">
            <v>9.8513610315186249</v>
          </cell>
          <cell r="BJ69">
            <v>9.9999999999999982</v>
          </cell>
          <cell r="BW69">
            <v>1</v>
          </cell>
          <cell r="BX69">
            <v>1</v>
          </cell>
        </row>
        <row r="70">
          <cell r="I70">
            <v>8.2184539309313038</v>
          </cell>
          <cell r="Q70">
            <v>8.7038935255231369</v>
          </cell>
          <cell r="Y70">
            <v>10</v>
          </cell>
          <cell r="AH70">
            <v>6.2820550881128767</v>
          </cell>
          <cell r="AQ70">
            <v>5.7587425179773826</v>
          </cell>
          <cell r="AZ70">
            <v>9.8513610315186249</v>
          </cell>
          <cell r="BJ70">
            <v>9.9999999999999982</v>
          </cell>
          <cell r="BW70">
            <v>0.95</v>
          </cell>
          <cell r="BX70">
            <v>0.95</v>
          </cell>
        </row>
        <row r="71">
          <cell r="I71">
            <v>8.2235838556064298</v>
          </cell>
          <cell r="Q71">
            <v>8.3625503180050007</v>
          </cell>
          <cell r="Y71">
            <v>9.1200432135564817</v>
          </cell>
          <cell r="AH71">
            <v>6.2784854713095513</v>
          </cell>
          <cell r="AQ71">
            <v>8.5414120259958484</v>
          </cell>
          <cell r="AZ71">
            <v>8.6013610315186249</v>
          </cell>
          <cell r="BJ71">
            <v>9.9999999999999982</v>
          </cell>
          <cell r="BW71">
            <v>1</v>
          </cell>
          <cell r="BX71">
            <v>1</v>
          </cell>
        </row>
        <row r="72">
          <cell r="I72">
            <v>6.9092968018565477</v>
          </cell>
          <cell r="Q72">
            <v>8.9133558732048339</v>
          </cell>
          <cell r="Y72">
            <v>9.6755305297132601</v>
          </cell>
          <cell r="AH72">
            <v>7.9562669366135799</v>
          </cell>
          <cell r="AQ72">
            <v>8.3223244147157196</v>
          </cell>
          <cell r="AZ72">
            <v>10</v>
          </cell>
          <cell r="BJ72">
            <v>9.9999999999999982</v>
          </cell>
          <cell r="BW72">
            <v>1</v>
          </cell>
          <cell r="BX72">
            <v>1</v>
          </cell>
        </row>
        <row r="73">
          <cell r="I73">
            <v>6.7765685731199019</v>
          </cell>
          <cell r="Q73">
            <v>8.9475123933803093</v>
          </cell>
          <cell r="Y73">
            <v>8.8182997404644041</v>
          </cell>
          <cell r="AH73">
            <v>7.7419886495848722</v>
          </cell>
          <cell r="AQ73">
            <v>7.2037055895613511</v>
          </cell>
          <cell r="AZ73">
            <v>9.8513610315186249</v>
          </cell>
          <cell r="BJ73">
            <v>9.9999999999999982</v>
          </cell>
          <cell r="BW73">
            <v>1</v>
          </cell>
          <cell r="BX73">
            <v>1</v>
          </cell>
        </row>
        <row r="75">
          <cell r="I75">
            <v>8.6519305139988063</v>
          </cell>
          <cell r="Q75">
            <v>8.9622002668451035</v>
          </cell>
          <cell r="Y75">
            <v>7.2230387329859536</v>
          </cell>
          <cell r="AH75">
            <v>8.6370230447449714</v>
          </cell>
          <cell r="AQ75">
            <v>8.3601086379197813</v>
          </cell>
          <cell r="AZ75">
            <v>7.25</v>
          </cell>
          <cell r="BJ75">
            <v>9.9999999999999982</v>
          </cell>
          <cell r="BW75">
            <v>1</v>
          </cell>
          <cell r="BX75">
            <v>1</v>
          </cell>
        </row>
        <row r="76">
          <cell r="I76">
            <v>8.0356399544996204</v>
          </cell>
          <cell r="Q76">
            <v>9.2460083780442694</v>
          </cell>
          <cell r="Y76">
            <v>8.7476013318494594</v>
          </cell>
          <cell r="AH76">
            <v>6.3701129729451207</v>
          </cell>
          <cell r="AQ76">
            <v>7.8859375335422515</v>
          </cell>
          <cell r="AZ76">
            <v>8.75</v>
          </cell>
          <cell r="BJ76">
            <v>9.9999999999999982</v>
          </cell>
          <cell r="BW76">
            <v>1</v>
          </cell>
          <cell r="BX76">
            <v>1</v>
          </cell>
        </row>
        <row r="77">
          <cell r="I77">
            <v>8.2383932457440636</v>
          </cell>
          <cell r="Q77">
            <v>6.4034650326601357</v>
          </cell>
          <cell r="Y77">
            <v>8.5652710608180218</v>
          </cell>
          <cell r="AH77">
            <v>5.9336668657607365</v>
          </cell>
          <cell r="AQ77">
            <v>7.1731546401494972</v>
          </cell>
          <cell r="AZ77">
            <v>6.8040830945558737</v>
          </cell>
          <cell r="BJ77">
            <v>7.6999999999999993</v>
          </cell>
          <cell r="BW77">
            <v>1</v>
          </cell>
          <cell r="BX77">
            <v>1</v>
          </cell>
        </row>
        <row r="78">
          <cell r="I78">
            <v>7.8725504645862783</v>
          </cell>
          <cell r="Q78">
            <v>8.997136655258787</v>
          </cell>
          <cell r="Y78">
            <v>7.7199006187260517</v>
          </cell>
          <cell r="AH78">
            <v>6.6632101472594503</v>
          </cell>
          <cell r="AQ78">
            <v>8.1695276150624352</v>
          </cell>
          <cell r="AZ78">
            <v>8.75</v>
          </cell>
          <cell r="BJ78">
            <v>9.9999999999999982</v>
          </cell>
          <cell r="BW78">
            <v>0.95</v>
          </cell>
          <cell r="BX78">
            <v>1</v>
          </cell>
        </row>
        <row r="79">
          <cell r="I79">
            <v>7.6075540628246312</v>
          </cell>
          <cell r="Q79">
            <v>9.015419305142963</v>
          </cell>
          <cell r="Y79">
            <v>9.9512182964075251</v>
          </cell>
          <cell r="AH79">
            <v>6.5518914400340718</v>
          </cell>
          <cell r="AQ79">
            <v>8.5967585236253896</v>
          </cell>
          <cell r="AZ79">
            <v>8.75</v>
          </cell>
          <cell r="BJ79">
            <v>9.9999999999999982</v>
          </cell>
          <cell r="BW79">
            <v>1</v>
          </cell>
          <cell r="BX79">
            <v>1</v>
          </cell>
        </row>
        <row r="80">
          <cell r="I80">
            <v>7.1501630719555456</v>
          </cell>
          <cell r="Q80">
            <v>6.4355514924177788</v>
          </cell>
          <cell r="Y80">
            <v>7.9703675189771399</v>
          </cell>
          <cell r="AH80">
            <v>5.4305141844282678</v>
          </cell>
          <cell r="AQ80">
            <v>8.388608870967742</v>
          </cell>
          <cell r="AZ80">
            <v>6.7027220630372497</v>
          </cell>
          <cell r="BJ80">
            <v>6.7</v>
          </cell>
          <cell r="BW80">
            <v>0.9</v>
          </cell>
          <cell r="BX80">
            <v>0.95</v>
          </cell>
        </row>
        <row r="81">
          <cell r="I81">
            <v>8.9298362563391116</v>
          </cell>
          <cell r="Q81">
            <v>8.0831183895893055</v>
          </cell>
          <cell r="Y81">
            <v>8.4755437658415307</v>
          </cell>
          <cell r="AH81">
            <v>7.8051754235611197</v>
          </cell>
          <cell r="AQ81">
            <v>9.4593256047769678</v>
          </cell>
          <cell r="AZ81">
            <v>7.1013610315186249</v>
          </cell>
          <cell r="BJ81">
            <v>7.8000000000000007</v>
          </cell>
          <cell r="BW81">
            <v>0.95</v>
          </cell>
          <cell r="BX81">
            <v>0.95</v>
          </cell>
        </row>
        <row r="82">
          <cell r="I82">
            <v>8.9153871972504497</v>
          </cell>
          <cell r="Q82">
            <v>8.5538868311486116</v>
          </cell>
          <cell r="Y82">
            <v>9.551399266266106</v>
          </cell>
          <cell r="AH82">
            <v>5.1344530856218933</v>
          </cell>
          <cell r="AQ82">
            <v>8.3546895320943921</v>
          </cell>
          <cell r="AZ82">
            <v>9.2568051575931243</v>
          </cell>
          <cell r="BJ82">
            <v>9.9999999999999982</v>
          </cell>
          <cell r="BW82">
            <v>1</v>
          </cell>
          <cell r="BX82">
            <v>1</v>
          </cell>
        </row>
        <row r="83">
          <cell r="I83">
            <v>9.2097814825204924</v>
          </cell>
          <cell r="Q83">
            <v>8.1293138339835256</v>
          </cell>
          <cell r="Y83">
            <v>8.4547224558028482</v>
          </cell>
          <cell r="AH83">
            <v>7.964560761304142</v>
          </cell>
          <cell r="AQ83">
            <v>6.1773463841678176</v>
          </cell>
          <cell r="AZ83">
            <v>9.8513610315186249</v>
          </cell>
          <cell r="BJ83">
            <v>9.9999999999999982</v>
          </cell>
          <cell r="BW83">
            <v>0.95</v>
          </cell>
          <cell r="BX83">
            <v>0.95</v>
          </cell>
        </row>
        <row r="84">
          <cell r="I84">
            <v>8.0895382033814478</v>
          </cell>
          <cell r="Q84">
            <v>8.8308229042230391</v>
          </cell>
          <cell r="Y84">
            <v>8.8536235022994241</v>
          </cell>
          <cell r="AH84">
            <v>6.65717189680724</v>
          </cell>
          <cell r="AQ84">
            <v>6.3690588516039028</v>
          </cell>
          <cell r="AZ84">
            <v>9.7027220630372497</v>
          </cell>
          <cell r="BJ84">
            <v>9.9999999999999982</v>
          </cell>
          <cell r="BW84">
            <v>1</v>
          </cell>
          <cell r="BX84">
            <v>1</v>
          </cell>
        </row>
        <row r="85">
          <cell r="I85">
            <v>8.7208449908413499</v>
          </cell>
          <cell r="Q85">
            <v>9.2927306249286215</v>
          </cell>
          <cell r="Y85">
            <v>8.2683349547349483</v>
          </cell>
          <cell r="AH85">
            <v>6.4498949681260376</v>
          </cell>
          <cell r="AQ85">
            <v>7.4600666050670315</v>
          </cell>
          <cell r="AZ85">
            <v>9.8513610315186249</v>
          </cell>
          <cell r="BJ85">
            <v>9.9999999999999982</v>
          </cell>
          <cell r="BW85">
            <v>0.95</v>
          </cell>
          <cell r="BX85">
            <v>1</v>
          </cell>
        </row>
        <row r="86">
          <cell r="I86">
            <v>7.6477968526910161</v>
          </cell>
          <cell r="Q86">
            <v>9.1530394536505124</v>
          </cell>
          <cell r="Y86">
            <v>8.5860112117287031</v>
          </cell>
          <cell r="AH86">
            <v>6.534232098369829</v>
          </cell>
          <cell r="AQ86">
            <v>8.2512978999801323</v>
          </cell>
          <cell r="AZ86">
            <v>8.75</v>
          </cell>
          <cell r="BJ86">
            <v>9.9999999999999982</v>
          </cell>
          <cell r="BW86">
            <v>0.95</v>
          </cell>
          <cell r="BX86">
            <v>1</v>
          </cell>
        </row>
        <row r="88">
          <cell r="I88">
            <v>8.6557280926221321</v>
          </cell>
          <cell r="Q88">
            <v>9.1368129247629604</v>
          </cell>
          <cell r="Y88">
            <v>7.9466959009239435</v>
          </cell>
          <cell r="AH88">
            <v>6.6897516266737327</v>
          </cell>
          <cell r="AQ88">
            <v>5.6201252165818225</v>
          </cell>
          <cell r="AZ88">
            <v>8.6013610315186249</v>
          </cell>
          <cell r="BJ88">
            <v>9.9999999999999982</v>
          </cell>
          <cell r="BW88">
            <v>1</v>
          </cell>
          <cell r="BX88">
            <v>1</v>
          </cell>
        </row>
        <row r="89">
          <cell r="I89">
            <v>8.1545779321257719</v>
          </cell>
          <cell r="Q89">
            <v>9.3878488494254491</v>
          </cell>
          <cell r="Y89">
            <v>9.5016830242920953</v>
          </cell>
          <cell r="AH89">
            <v>4.5136025311049028</v>
          </cell>
          <cell r="AQ89">
            <v>6.5504902571849977</v>
          </cell>
          <cell r="AZ89">
            <v>8.4527220630372497</v>
          </cell>
          <cell r="BJ89">
            <v>9.9999999999999982</v>
          </cell>
          <cell r="BW89">
            <v>0.95</v>
          </cell>
          <cell r="BX89">
            <v>0.95</v>
          </cell>
        </row>
        <row r="90">
          <cell r="I90">
            <v>8.059917514547065</v>
          </cell>
          <cell r="Q90">
            <v>8.8954516496819434</v>
          </cell>
          <cell r="Y90">
            <v>8.2123580299134407</v>
          </cell>
          <cell r="AH90">
            <v>5.6673463961113226</v>
          </cell>
          <cell r="AQ90">
            <v>5.5583797243898356</v>
          </cell>
          <cell r="AZ90">
            <v>8.6013610315186249</v>
          </cell>
          <cell r="BJ90">
            <v>9.9999999999999982</v>
          </cell>
          <cell r="BW90">
            <v>1</v>
          </cell>
          <cell r="BX90">
            <v>1</v>
          </cell>
        </row>
        <row r="91">
          <cell r="I91">
            <v>8.9839941049558085</v>
          </cell>
          <cell r="Q91">
            <v>7.4049062370855872</v>
          </cell>
          <cell r="Y91">
            <v>7.8153367676823882</v>
          </cell>
          <cell r="AH91">
            <v>6.4803552647221387</v>
          </cell>
          <cell r="AQ91">
            <v>6</v>
          </cell>
          <cell r="AZ91">
            <v>10</v>
          </cell>
          <cell r="BJ91">
            <v>9.9999999999999982</v>
          </cell>
          <cell r="BW91">
            <v>0.95</v>
          </cell>
          <cell r="BX91">
            <v>1</v>
          </cell>
        </row>
        <row r="92">
          <cell r="I92">
            <v>8.835923722823491</v>
          </cell>
          <cell r="Q92">
            <v>5.9930554265656371</v>
          </cell>
          <cell r="Y92">
            <v>7.6924665375087287</v>
          </cell>
          <cell r="AH92">
            <v>5.593108109991042</v>
          </cell>
          <cell r="AQ92">
            <v>6.8229533967254516</v>
          </cell>
          <cell r="AZ92">
            <v>10</v>
          </cell>
          <cell r="BJ92">
            <v>9.9999999999999982</v>
          </cell>
          <cell r="BW92">
            <v>0.95</v>
          </cell>
          <cell r="BX92">
            <v>1</v>
          </cell>
        </row>
        <row r="93">
          <cell r="I93">
            <v>4.145231505383153</v>
          </cell>
          <cell r="Q93">
            <v>8.6319135710476296</v>
          </cell>
          <cell r="Y93">
            <v>8.5622279580499061</v>
          </cell>
          <cell r="AH93">
            <v>5.57227455164149</v>
          </cell>
          <cell r="AQ93">
            <v>3.8969344805621091</v>
          </cell>
          <cell r="AZ93">
            <v>7.8581661891117482</v>
          </cell>
          <cell r="BJ93">
            <v>9.9999999999999982</v>
          </cell>
          <cell r="BP93">
            <v>0.05</v>
          </cell>
          <cell r="BW93">
            <v>0.95</v>
          </cell>
          <cell r="BX93">
            <v>0.95</v>
          </cell>
        </row>
        <row r="94">
          <cell r="I94">
            <v>4.9865924937166248</v>
          </cell>
          <cell r="Q94">
            <v>8.5</v>
          </cell>
          <cell r="Y94">
            <v>9.3977780262291937</v>
          </cell>
          <cell r="AH94">
            <v>7.546980107082411</v>
          </cell>
          <cell r="AQ94">
            <v>6.5529449764552847</v>
          </cell>
          <cell r="AZ94">
            <v>8.4527220630372497</v>
          </cell>
          <cell r="BJ94">
            <v>9.9999999999999982</v>
          </cell>
          <cell r="BW94">
            <v>1</v>
          </cell>
          <cell r="BX94">
            <v>1</v>
          </cell>
        </row>
        <row r="95">
          <cell r="I95">
            <v>6.4179010879263769</v>
          </cell>
          <cell r="Q95">
            <v>4.2800546625859397</v>
          </cell>
          <cell r="Y95">
            <v>8.1327277942261631</v>
          </cell>
          <cell r="AH95">
            <v>5.2804284947785547</v>
          </cell>
          <cell r="AQ95">
            <v>5.3013244736016745</v>
          </cell>
          <cell r="AZ95">
            <v>7.25</v>
          </cell>
          <cell r="BJ95">
            <v>7.8000000000000007</v>
          </cell>
          <cell r="BP95">
            <v>0.05</v>
          </cell>
          <cell r="BW95">
            <v>0.95</v>
          </cell>
          <cell r="BX95">
            <v>0.95</v>
          </cell>
        </row>
        <row r="96">
          <cell r="I96">
            <v>7.0498765482728274</v>
          </cell>
          <cell r="Q96">
            <v>7.6304106939075877</v>
          </cell>
          <cell r="Y96">
            <v>7.3161174555280484</v>
          </cell>
          <cell r="AH96">
            <v>7.47774359114843</v>
          </cell>
          <cell r="AQ96">
            <v>4.238107143598679</v>
          </cell>
          <cell r="AZ96">
            <v>7.0068051575931234</v>
          </cell>
          <cell r="BJ96">
            <v>9.9999999999999982</v>
          </cell>
          <cell r="BW96">
            <v>1</v>
          </cell>
          <cell r="BX96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Zeros="0" tabSelected="1" view="pageBreakPreview" zoomScaleNormal="80" zoomScaleSheetLayoutView="100" workbookViewId="0">
      <pane xSplit="1" ySplit="4" topLeftCell="B69" activePane="bottomRight" state="frozen"/>
      <selection pane="topRight"/>
      <selection pane="bottomLeft"/>
      <selection pane="bottomRight" activeCell="B2" sqref="A2:J97"/>
    </sheetView>
  </sheetViews>
  <sheetFormatPr defaultColWidth="8.7109375" defaultRowHeight="12.75" x14ac:dyDescent="0.2"/>
  <cols>
    <col min="1" max="1" width="36.85546875" style="1" customWidth="1"/>
    <col min="2" max="2" width="22.28515625" style="1" customWidth="1"/>
    <col min="3" max="3" width="24.42578125" style="1" customWidth="1"/>
    <col min="4" max="4" width="23.7109375" style="1" customWidth="1"/>
    <col min="5" max="5" width="26.42578125" style="1" customWidth="1"/>
    <col min="6" max="6" width="34.42578125" style="1" customWidth="1"/>
    <col min="7" max="7" width="31.28515625" style="1" customWidth="1"/>
    <col min="8" max="8" width="39.42578125" style="1" customWidth="1"/>
    <col min="9" max="9" width="18.85546875" style="1" customWidth="1"/>
    <col min="10" max="10" width="36.28515625" style="1" customWidth="1"/>
    <col min="11" max="16384" width="8.7109375" style="1"/>
  </cols>
  <sheetData>
    <row r="1" spans="1:12" ht="18" x14ac:dyDescent="0.25">
      <c r="A1" s="3"/>
      <c r="B1" s="78"/>
      <c r="C1" s="78"/>
      <c r="D1" s="78"/>
      <c r="E1" s="78"/>
      <c r="F1" s="78"/>
      <c r="G1" s="78"/>
      <c r="H1" s="78"/>
      <c r="I1" s="71"/>
      <c r="J1" s="71"/>
    </row>
    <row r="2" spans="1:12" s="6" customFormat="1" x14ac:dyDescent="0.2">
      <c r="A2" s="2"/>
      <c r="B2" s="79" t="s">
        <v>9</v>
      </c>
      <c r="C2" s="80"/>
      <c r="D2" s="80"/>
      <c r="E2" s="80"/>
      <c r="F2" s="80"/>
      <c r="G2" s="80"/>
      <c r="H2" s="80"/>
      <c r="I2" s="80"/>
      <c r="J2" s="81"/>
    </row>
    <row r="3" spans="1:12" s="16" customFormat="1" ht="140.25" x14ac:dyDescent="0.2">
      <c r="A3" s="17"/>
      <c r="B3" s="20" t="s">
        <v>5</v>
      </c>
      <c r="C3" s="53" t="s">
        <v>14</v>
      </c>
      <c r="D3" s="53" t="s">
        <v>12</v>
      </c>
      <c r="E3" s="20" t="s">
        <v>139</v>
      </c>
      <c r="F3" s="20" t="s">
        <v>83</v>
      </c>
      <c r="G3" s="20" t="s">
        <v>137</v>
      </c>
      <c r="H3" s="53" t="s">
        <v>136</v>
      </c>
      <c r="I3" s="53" t="s">
        <v>11</v>
      </c>
      <c r="J3" s="85" t="s">
        <v>13</v>
      </c>
      <c r="K3" s="10"/>
      <c r="L3" s="10"/>
    </row>
    <row r="4" spans="1:12" s="5" customFormat="1" x14ac:dyDescent="0.2">
      <c r="A4" s="18"/>
      <c r="B4" s="72" t="s">
        <v>25</v>
      </c>
      <c r="C4" s="72" t="s">
        <v>24</v>
      </c>
      <c r="D4" s="72" t="s">
        <v>21</v>
      </c>
      <c r="E4" s="72" t="s">
        <v>22</v>
      </c>
      <c r="F4" s="72" t="s">
        <v>26</v>
      </c>
      <c r="G4" s="72" t="s">
        <v>20</v>
      </c>
      <c r="H4" s="72" t="s">
        <v>23</v>
      </c>
      <c r="I4" s="72" t="s">
        <v>28</v>
      </c>
      <c r="J4" s="86" t="s">
        <v>27</v>
      </c>
      <c r="K4" s="4"/>
      <c r="L4" s="4"/>
    </row>
    <row r="5" spans="1:12" s="59" customFormat="1" x14ac:dyDescent="0.2">
      <c r="A5" s="75" t="s">
        <v>100</v>
      </c>
      <c r="B5" s="61"/>
      <c r="C5" s="62"/>
      <c r="D5" s="61"/>
      <c r="E5" s="62"/>
      <c r="F5" s="62"/>
      <c r="G5" s="62"/>
      <c r="H5" s="62"/>
      <c r="I5" s="58"/>
      <c r="J5" s="63"/>
    </row>
    <row r="6" spans="1:12" x14ac:dyDescent="0.2">
      <c r="A6" s="76" t="s">
        <v>123</v>
      </c>
      <c r="B6" s="21">
        <v>0.89966491708996266</v>
      </c>
      <c r="C6" s="27">
        <v>0</v>
      </c>
      <c r="D6" s="21">
        <v>0.26875752981045281</v>
      </c>
      <c r="E6" s="19" t="s">
        <v>19</v>
      </c>
      <c r="F6" s="21">
        <v>4.1825938438703573E-3</v>
      </c>
      <c r="G6" s="21">
        <v>0.17779595638498058</v>
      </c>
      <c r="H6" s="27" t="s">
        <v>138</v>
      </c>
      <c r="I6" s="74">
        <v>6</v>
      </c>
      <c r="J6" s="73">
        <v>0</v>
      </c>
    </row>
    <row r="7" spans="1:12" x14ac:dyDescent="0.2">
      <c r="A7" s="76" t="s">
        <v>47</v>
      </c>
      <c r="B7" s="21">
        <v>0.99357367596722768</v>
      </c>
      <c r="C7" s="27">
        <v>0</v>
      </c>
      <c r="D7" s="21">
        <v>0.10475682444075617</v>
      </c>
      <c r="E7" s="19" t="s">
        <v>19</v>
      </c>
      <c r="F7" s="21">
        <v>9.6077551331157154E-2</v>
      </c>
      <c r="G7" s="21">
        <v>4.4577064059971042E-2</v>
      </c>
      <c r="H7" s="27" t="s">
        <v>138</v>
      </c>
      <c r="I7" s="74">
        <v>7</v>
      </c>
      <c r="J7" s="73">
        <v>0</v>
      </c>
    </row>
    <row r="8" spans="1:12" x14ac:dyDescent="0.2">
      <c r="A8" s="76" t="s">
        <v>131</v>
      </c>
      <c r="B8" s="21">
        <v>0.95508649804974977</v>
      </c>
      <c r="C8" s="27">
        <v>0</v>
      </c>
      <c r="D8" s="21">
        <v>7.1367158794646335E-2</v>
      </c>
      <c r="E8" s="19" t="s">
        <v>19</v>
      </c>
      <c r="F8" s="21">
        <v>4.591117515321317E-2</v>
      </c>
      <c r="G8" s="21">
        <v>-2.1638811342591303E-2</v>
      </c>
      <c r="H8" s="27" t="s">
        <v>138</v>
      </c>
      <c r="I8" s="74">
        <v>6</v>
      </c>
      <c r="J8" s="73">
        <v>0.16666666666666666</v>
      </c>
    </row>
    <row r="9" spans="1:12" x14ac:dyDescent="0.2">
      <c r="A9" s="76" t="s">
        <v>52</v>
      </c>
      <c r="B9" s="21">
        <v>0.9803874891005776</v>
      </c>
      <c r="C9" s="27">
        <v>0</v>
      </c>
      <c r="D9" s="21">
        <v>9.1947849681463176E-2</v>
      </c>
      <c r="E9" s="19" t="s">
        <v>19</v>
      </c>
      <c r="F9" s="21">
        <v>3.4169535468537814E-2</v>
      </c>
      <c r="G9" s="21">
        <v>9.4633628626089233E-2</v>
      </c>
      <c r="H9" s="27" t="s">
        <v>138</v>
      </c>
      <c r="I9" s="74">
        <v>11</v>
      </c>
      <c r="J9" s="73">
        <v>1</v>
      </c>
    </row>
    <row r="10" spans="1:12" x14ac:dyDescent="0.2">
      <c r="A10" s="76" t="s">
        <v>50</v>
      </c>
      <c r="B10" s="21">
        <v>0.98384611329240323</v>
      </c>
      <c r="C10" s="27">
        <v>0</v>
      </c>
      <c r="D10" s="21">
        <v>2.2015450481969638E-3</v>
      </c>
      <c r="E10" s="19" t="s">
        <v>19</v>
      </c>
      <c r="F10" s="21">
        <v>1.0209006881145564E-2</v>
      </c>
      <c r="G10" s="21">
        <v>-3.5026702253366975E-3</v>
      </c>
      <c r="H10" s="27" t="s">
        <v>138</v>
      </c>
      <c r="I10" s="74">
        <v>8</v>
      </c>
      <c r="J10" s="73">
        <v>1</v>
      </c>
    </row>
    <row r="11" spans="1:12" x14ac:dyDescent="0.2">
      <c r="A11" s="76" t="s">
        <v>49</v>
      </c>
      <c r="B11" s="21">
        <v>0.84222659652767984</v>
      </c>
      <c r="C11" s="27">
        <v>0</v>
      </c>
      <c r="D11" s="21">
        <v>0.19144364389855936</v>
      </c>
      <c r="E11" s="19" t="s">
        <v>19</v>
      </c>
      <c r="F11" s="21">
        <v>0.20637518360344348</v>
      </c>
      <c r="G11" s="21">
        <v>0.26485592718755258</v>
      </c>
      <c r="H11" s="27" t="s">
        <v>138</v>
      </c>
      <c r="I11" s="74">
        <v>2</v>
      </c>
      <c r="J11" s="73">
        <v>1</v>
      </c>
    </row>
    <row r="12" spans="1:12" x14ac:dyDescent="0.2">
      <c r="A12" s="76" t="s">
        <v>36</v>
      </c>
      <c r="B12" s="21">
        <v>0.9473647359295958</v>
      </c>
      <c r="C12" s="27">
        <v>0</v>
      </c>
      <c r="D12" s="21">
        <v>0.13580167936227369</v>
      </c>
      <c r="E12" s="19" t="s">
        <v>19</v>
      </c>
      <c r="F12" s="21">
        <v>5.6715399041302593E-2</v>
      </c>
      <c r="G12" s="21">
        <v>-2.6798780236208467E-2</v>
      </c>
      <c r="H12" s="27" t="s">
        <v>138</v>
      </c>
      <c r="I12" s="74">
        <v>8</v>
      </c>
      <c r="J12" s="73">
        <v>0</v>
      </c>
    </row>
    <row r="13" spans="1:12" x14ac:dyDescent="0.2">
      <c r="A13" s="76" t="s">
        <v>97</v>
      </c>
      <c r="B13" s="21">
        <v>0.98348068178843584</v>
      </c>
      <c r="C13" s="27">
        <v>0</v>
      </c>
      <c r="D13" s="21">
        <v>0.22087950517791788</v>
      </c>
      <c r="E13" s="19" t="s">
        <v>19</v>
      </c>
      <c r="F13" s="21">
        <v>8.3628556030133534E-3</v>
      </c>
      <c r="G13" s="21">
        <v>0.25424760510438366</v>
      </c>
      <c r="H13" s="27" t="s">
        <v>138</v>
      </c>
      <c r="I13" s="74">
        <v>3</v>
      </c>
      <c r="J13" s="73">
        <v>1</v>
      </c>
    </row>
    <row r="14" spans="1:12" x14ac:dyDescent="0.2">
      <c r="A14" s="76" t="s">
        <v>45</v>
      </c>
      <c r="B14" s="21">
        <v>0.87538750778213026</v>
      </c>
      <c r="C14" s="27">
        <v>0</v>
      </c>
      <c r="D14" s="21">
        <v>0.1224197700999817</v>
      </c>
      <c r="E14" s="19" t="s">
        <v>19</v>
      </c>
      <c r="F14" s="21">
        <v>3.3013219294465462E-2</v>
      </c>
      <c r="G14" s="21">
        <v>5.8040551809851439E-2</v>
      </c>
      <c r="H14" s="27" t="s">
        <v>138</v>
      </c>
      <c r="I14" s="74">
        <v>6</v>
      </c>
      <c r="J14" s="73">
        <v>0</v>
      </c>
    </row>
    <row r="15" spans="1:12" x14ac:dyDescent="0.2">
      <c r="A15" s="76" t="s">
        <v>41</v>
      </c>
      <c r="B15" s="21">
        <v>0.97439976746863421</v>
      </c>
      <c r="C15" s="27">
        <v>0</v>
      </c>
      <c r="D15" s="21">
        <v>0.10824082834006921</v>
      </c>
      <c r="E15" s="19" t="s">
        <v>19</v>
      </c>
      <c r="F15" s="21">
        <v>2.9605759655691285E-2</v>
      </c>
      <c r="G15" s="21">
        <v>0.1951299688489852</v>
      </c>
      <c r="H15" s="27" t="s">
        <v>138</v>
      </c>
      <c r="I15" s="74">
        <v>4</v>
      </c>
      <c r="J15" s="73">
        <v>1</v>
      </c>
    </row>
    <row r="16" spans="1:12" x14ac:dyDescent="0.2">
      <c r="A16" s="76" t="s">
        <v>44</v>
      </c>
      <c r="B16" s="21">
        <v>0.92012494768753827</v>
      </c>
      <c r="C16" s="27">
        <v>0</v>
      </c>
      <c r="D16" s="21">
        <v>3.0065693337806093E-2</v>
      </c>
      <c r="E16" s="19" t="s">
        <v>19</v>
      </c>
      <c r="F16" s="21">
        <v>0.11304428965665392</v>
      </c>
      <c r="G16" s="21">
        <v>9.9486169195487414E-3</v>
      </c>
      <c r="H16" s="27">
        <v>2000000</v>
      </c>
      <c r="I16" s="74">
        <v>10</v>
      </c>
      <c r="J16" s="73">
        <v>0</v>
      </c>
    </row>
    <row r="17" spans="1:10" x14ac:dyDescent="0.2">
      <c r="A17" s="76" t="s">
        <v>42</v>
      </c>
      <c r="B17" s="21">
        <v>0.96856504053572701</v>
      </c>
      <c r="C17" s="27">
        <v>0</v>
      </c>
      <c r="D17" s="21">
        <v>0.1187328812951445</v>
      </c>
      <c r="E17" s="19" t="s">
        <v>19</v>
      </c>
      <c r="F17" s="21">
        <v>6.3200484481752042E-2</v>
      </c>
      <c r="G17" s="21">
        <v>0.24829965922787209</v>
      </c>
      <c r="H17" s="27" t="s">
        <v>138</v>
      </c>
      <c r="I17" s="74">
        <v>12</v>
      </c>
      <c r="J17" s="73">
        <v>0.75</v>
      </c>
    </row>
    <row r="18" spans="1:10" x14ac:dyDescent="0.2">
      <c r="A18" s="76" t="s">
        <v>40</v>
      </c>
      <c r="B18" s="21">
        <v>0.98085299984755447</v>
      </c>
      <c r="C18" s="27">
        <v>0</v>
      </c>
      <c r="D18" s="21">
        <v>5.9636527681249218E-2</v>
      </c>
      <c r="E18" s="19" t="s">
        <v>19</v>
      </c>
      <c r="F18" s="21">
        <v>2.7870570655921235E-2</v>
      </c>
      <c r="G18" s="21">
        <v>3.2327614413907621E-2</v>
      </c>
      <c r="H18" s="27" t="s">
        <v>138</v>
      </c>
      <c r="I18" s="74">
        <v>4</v>
      </c>
      <c r="J18" s="73">
        <v>0</v>
      </c>
    </row>
    <row r="19" spans="1:10" x14ac:dyDescent="0.2">
      <c r="A19" s="76" t="s">
        <v>56</v>
      </c>
      <c r="B19" s="21">
        <v>0.97626744456669179</v>
      </c>
      <c r="C19" s="27">
        <v>0</v>
      </c>
      <c r="D19" s="21">
        <v>5.9047802745234468E-2</v>
      </c>
      <c r="E19" s="19" t="s">
        <v>19</v>
      </c>
      <c r="F19" s="21">
        <v>7.5130776446530378E-2</v>
      </c>
      <c r="G19" s="21">
        <v>7.8465589982506773E-2</v>
      </c>
      <c r="H19" s="27" t="s">
        <v>138</v>
      </c>
      <c r="I19" s="74">
        <v>6</v>
      </c>
      <c r="J19" s="73">
        <v>0</v>
      </c>
    </row>
    <row r="20" spans="1:10" x14ac:dyDescent="0.2">
      <c r="A20" s="76" t="s">
        <v>57</v>
      </c>
      <c r="B20" s="21">
        <v>0.9915566206132489</v>
      </c>
      <c r="C20" s="27">
        <v>0</v>
      </c>
      <c r="D20" s="21">
        <v>2.3656468858334702E-2</v>
      </c>
      <c r="E20" s="19" t="s">
        <v>19</v>
      </c>
      <c r="F20" s="21">
        <v>4.1927832597272501E-2</v>
      </c>
      <c r="G20" s="21">
        <v>1.8800060137915714E-2</v>
      </c>
      <c r="H20" s="27" t="s">
        <v>138</v>
      </c>
      <c r="I20" s="74">
        <v>4</v>
      </c>
      <c r="J20" s="73">
        <v>0</v>
      </c>
    </row>
    <row r="21" spans="1:10" x14ac:dyDescent="0.2">
      <c r="A21" s="76" t="s">
        <v>38</v>
      </c>
      <c r="B21" s="21">
        <v>0.95837643125590377</v>
      </c>
      <c r="C21" s="27">
        <v>0</v>
      </c>
      <c r="D21" s="21">
        <v>7.1406370425514435E-4</v>
      </c>
      <c r="E21" s="19" t="s">
        <v>19</v>
      </c>
      <c r="F21" s="21">
        <v>4.9427124946819785E-2</v>
      </c>
      <c r="G21" s="21">
        <v>-1.8252264673625621E-2</v>
      </c>
      <c r="H21" s="27" t="s">
        <v>138</v>
      </c>
      <c r="I21" s="74">
        <v>3</v>
      </c>
      <c r="J21" s="73">
        <v>0</v>
      </c>
    </row>
    <row r="22" spans="1:10" x14ac:dyDescent="0.2">
      <c r="A22" s="76" t="s">
        <v>43</v>
      </c>
      <c r="B22" s="21">
        <v>0.95434330178445581</v>
      </c>
      <c r="C22" s="27">
        <v>0</v>
      </c>
      <c r="D22" s="21">
        <v>5.2993031529180397E-2</v>
      </c>
      <c r="E22" s="19" t="s">
        <v>19</v>
      </c>
      <c r="F22" s="21">
        <v>5.1954069665913566E-2</v>
      </c>
      <c r="G22" s="21">
        <v>0.11367155779186616</v>
      </c>
      <c r="H22" s="27" t="s">
        <v>138</v>
      </c>
      <c r="I22" s="74">
        <v>6</v>
      </c>
      <c r="J22" s="73">
        <v>1</v>
      </c>
    </row>
    <row r="23" spans="1:10" x14ac:dyDescent="0.2">
      <c r="A23" s="76" t="s">
        <v>16</v>
      </c>
      <c r="B23" s="21">
        <v>0.97568387130929057</v>
      </c>
      <c r="C23" s="27">
        <v>0</v>
      </c>
      <c r="D23" s="21">
        <v>0.16561866362291411</v>
      </c>
      <c r="E23" s="19" t="s">
        <v>19</v>
      </c>
      <c r="F23" s="21">
        <v>7.9280804193456872E-2</v>
      </c>
      <c r="G23" s="21">
        <v>0.20295576043133781</v>
      </c>
      <c r="H23" s="27" t="s">
        <v>138</v>
      </c>
      <c r="I23" s="74">
        <v>2</v>
      </c>
      <c r="J23" s="73">
        <v>1</v>
      </c>
    </row>
    <row r="24" spans="1:10" s="59" customFormat="1" x14ac:dyDescent="0.2">
      <c r="A24" s="75" t="s">
        <v>79</v>
      </c>
      <c r="B24" s="21"/>
      <c r="C24" s="27"/>
      <c r="D24" s="21"/>
      <c r="E24" s="19"/>
      <c r="F24" s="21"/>
      <c r="G24" s="21"/>
      <c r="H24" s="21"/>
      <c r="I24" s="74"/>
      <c r="J24" s="73"/>
    </row>
    <row r="25" spans="1:10" x14ac:dyDescent="0.2">
      <c r="A25" s="76" t="s">
        <v>30</v>
      </c>
      <c r="B25" s="21">
        <v>0.97903063583779859</v>
      </c>
      <c r="C25" s="27">
        <v>0</v>
      </c>
      <c r="D25" s="21">
        <v>6.6547898382007573E-2</v>
      </c>
      <c r="E25" s="19" t="s">
        <v>19</v>
      </c>
      <c r="F25" s="21">
        <v>8.4481282398607097E-2</v>
      </c>
      <c r="G25" s="21">
        <v>-3.982023978521948E-2</v>
      </c>
      <c r="H25" s="27" t="s">
        <v>138</v>
      </c>
      <c r="I25" s="74">
        <v>5</v>
      </c>
      <c r="J25" s="73">
        <v>0</v>
      </c>
    </row>
    <row r="26" spans="1:10" x14ac:dyDescent="0.2">
      <c r="A26" s="76" t="s">
        <v>103</v>
      </c>
      <c r="B26" s="21">
        <v>0.94503315185570502</v>
      </c>
      <c r="C26" s="27">
        <v>0</v>
      </c>
      <c r="D26" s="21">
        <v>0.17856094812189399</v>
      </c>
      <c r="E26" s="19" t="s">
        <v>19</v>
      </c>
      <c r="F26" s="21">
        <v>2.6966264499592975E-2</v>
      </c>
      <c r="G26" s="21">
        <v>-4.1074724774677288E-2</v>
      </c>
      <c r="H26" s="27" t="s">
        <v>138</v>
      </c>
      <c r="I26" s="74">
        <v>4</v>
      </c>
      <c r="J26" s="73">
        <v>0</v>
      </c>
    </row>
    <row r="27" spans="1:10" x14ac:dyDescent="0.2">
      <c r="A27" s="76" t="s">
        <v>119</v>
      </c>
      <c r="B27" s="21">
        <v>0.95945770537729635</v>
      </c>
      <c r="C27" s="27">
        <v>0</v>
      </c>
      <c r="D27" s="21">
        <v>0.11526504290380904</v>
      </c>
      <c r="E27" s="19" t="s">
        <v>19</v>
      </c>
      <c r="F27" s="21">
        <v>1.21010355512141E-2</v>
      </c>
      <c r="G27" s="21">
        <v>7.0491453369236956E-2</v>
      </c>
      <c r="H27" s="27" t="s">
        <v>138</v>
      </c>
      <c r="I27" s="74">
        <v>8</v>
      </c>
      <c r="J27" s="73">
        <v>0</v>
      </c>
    </row>
    <row r="28" spans="1:10" x14ac:dyDescent="0.2">
      <c r="A28" s="76" t="s">
        <v>37</v>
      </c>
      <c r="B28" s="21">
        <v>0.93374567061624425</v>
      </c>
      <c r="C28" s="27">
        <v>0</v>
      </c>
      <c r="D28" s="21">
        <v>0.17364019782990914</v>
      </c>
      <c r="E28" s="19" t="s">
        <v>19</v>
      </c>
      <c r="F28" s="21">
        <v>3.7210449168624038E-2</v>
      </c>
      <c r="G28" s="21">
        <v>0.14009833324174198</v>
      </c>
      <c r="H28" s="27" t="s">
        <v>138</v>
      </c>
      <c r="I28" s="74">
        <v>6</v>
      </c>
      <c r="J28" s="73">
        <v>1</v>
      </c>
    </row>
    <row r="29" spans="1:10" x14ac:dyDescent="0.2">
      <c r="A29" s="76" t="s">
        <v>132</v>
      </c>
      <c r="B29" s="21">
        <v>0.98697809271414338</v>
      </c>
      <c r="C29" s="27">
        <v>0</v>
      </c>
      <c r="D29" s="21">
        <v>8.249171873803798E-3</v>
      </c>
      <c r="E29" s="19" t="s">
        <v>19</v>
      </c>
      <c r="F29" s="21">
        <v>4.7978065886960589E-3</v>
      </c>
      <c r="G29" s="21">
        <v>8.0635839982324334E-2</v>
      </c>
      <c r="H29" s="27" t="s">
        <v>138</v>
      </c>
      <c r="I29" s="74">
        <v>3</v>
      </c>
      <c r="J29" s="73">
        <v>0.33333333333333331</v>
      </c>
    </row>
    <row r="30" spans="1:10" x14ac:dyDescent="0.2">
      <c r="A30" s="76" t="s">
        <v>127</v>
      </c>
      <c r="B30" s="21">
        <v>0.93761720398348414</v>
      </c>
      <c r="C30" s="27">
        <v>0</v>
      </c>
      <c r="D30" s="21">
        <v>0.11252922154711949</v>
      </c>
      <c r="E30" s="19" t="s">
        <v>19</v>
      </c>
      <c r="F30" s="21">
        <v>0.15824411151613269</v>
      </c>
      <c r="G30" s="21">
        <v>5.6555886648042487E-2</v>
      </c>
      <c r="H30" s="27" t="s">
        <v>138</v>
      </c>
      <c r="I30" s="74">
        <v>3</v>
      </c>
      <c r="J30" s="73">
        <v>1</v>
      </c>
    </row>
    <row r="31" spans="1:10" x14ac:dyDescent="0.2">
      <c r="A31" s="76" t="s">
        <v>54</v>
      </c>
      <c r="B31" s="21">
        <v>0.99030364984814301</v>
      </c>
      <c r="C31" s="27">
        <v>0</v>
      </c>
      <c r="D31" s="21">
        <v>9.0470159710627236E-3</v>
      </c>
      <c r="E31" s="19" t="s">
        <v>19</v>
      </c>
      <c r="F31" s="21">
        <v>6.1592876697551056E-2</v>
      </c>
      <c r="G31" s="21">
        <v>9.2202124399416233E-2</v>
      </c>
      <c r="H31" s="27" t="s">
        <v>138</v>
      </c>
      <c r="I31" s="74">
        <v>2</v>
      </c>
      <c r="J31" s="73">
        <v>1</v>
      </c>
    </row>
    <row r="32" spans="1:10" x14ac:dyDescent="0.2">
      <c r="A32" s="76" t="s">
        <v>117</v>
      </c>
      <c r="B32" s="21">
        <v>0.94816592283745238</v>
      </c>
      <c r="C32" s="27">
        <v>0</v>
      </c>
      <c r="D32" s="21">
        <v>9.9099239024664387E-2</v>
      </c>
      <c r="E32" s="19" t="s">
        <v>19</v>
      </c>
      <c r="F32" s="21">
        <v>3.3374062696247965E-2</v>
      </c>
      <c r="G32" s="21">
        <v>-9.0833674475695653E-2</v>
      </c>
      <c r="H32" s="27" t="s">
        <v>138</v>
      </c>
      <c r="I32" s="74">
        <v>9</v>
      </c>
      <c r="J32" s="73">
        <v>1</v>
      </c>
    </row>
    <row r="33" spans="1:10" x14ac:dyDescent="0.2">
      <c r="A33" s="76" t="s">
        <v>46</v>
      </c>
      <c r="B33" s="21">
        <v>0.93798593281358122</v>
      </c>
      <c r="C33" s="27">
        <v>0</v>
      </c>
      <c r="D33" s="21">
        <v>1.2647007235066591E-2</v>
      </c>
      <c r="E33" s="19" t="s">
        <v>19</v>
      </c>
      <c r="F33" s="21">
        <v>0.10247971040008698</v>
      </c>
      <c r="G33" s="21">
        <v>0.10097226733819345</v>
      </c>
      <c r="H33" s="27" t="s">
        <v>138</v>
      </c>
      <c r="I33" s="74">
        <v>6</v>
      </c>
      <c r="J33" s="73">
        <v>1</v>
      </c>
    </row>
    <row r="34" spans="1:10" x14ac:dyDescent="0.2">
      <c r="A34" s="76" t="s">
        <v>68</v>
      </c>
      <c r="B34" s="21">
        <v>0.94255186545432257</v>
      </c>
      <c r="C34" s="27">
        <v>0</v>
      </c>
      <c r="D34" s="21">
        <v>4.4969200955362991E-2</v>
      </c>
      <c r="E34" s="19" t="s">
        <v>19</v>
      </c>
      <c r="F34" s="21">
        <v>0.1290449653072421</v>
      </c>
      <c r="G34" s="21">
        <v>4.2385105582179117E-2</v>
      </c>
      <c r="H34" s="27" t="s">
        <v>138</v>
      </c>
      <c r="I34" s="74">
        <v>1</v>
      </c>
      <c r="J34" s="73">
        <v>1</v>
      </c>
    </row>
    <row r="35" spans="1:10" x14ac:dyDescent="0.2">
      <c r="A35" s="76" t="s">
        <v>111</v>
      </c>
      <c r="B35" s="21">
        <v>0.99034119899187156</v>
      </c>
      <c r="C35" s="27">
        <v>0</v>
      </c>
      <c r="D35" s="21">
        <v>0.43233066119549801</v>
      </c>
      <c r="E35" s="19" t="s">
        <v>19</v>
      </c>
      <c r="F35" s="21">
        <v>4.8850115721721559E-3</v>
      </c>
      <c r="G35" s="21">
        <v>0.42683206762267079</v>
      </c>
      <c r="H35" s="27" t="s">
        <v>138</v>
      </c>
      <c r="I35" s="74">
        <v>7</v>
      </c>
      <c r="J35" s="73">
        <v>1</v>
      </c>
    </row>
    <row r="36" spans="1:10" s="59" customFormat="1" x14ac:dyDescent="0.2">
      <c r="A36" s="75" t="s">
        <v>17</v>
      </c>
      <c r="B36" s="21"/>
      <c r="C36" s="27"/>
      <c r="D36" s="21"/>
      <c r="E36" s="19">
        <v>0</v>
      </c>
      <c r="F36" s="21"/>
      <c r="G36" s="21"/>
      <c r="H36" s="27" t="s">
        <v>138</v>
      </c>
      <c r="I36" s="74">
        <v>0</v>
      </c>
      <c r="J36" s="73"/>
    </row>
    <row r="37" spans="1:10" x14ac:dyDescent="0.2">
      <c r="A37" s="76" t="s">
        <v>39</v>
      </c>
      <c r="B37" s="21">
        <v>0.94152101850020908</v>
      </c>
      <c r="C37" s="27">
        <v>0</v>
      </c>
      <c r="D37" s="21">
        <v>6.591481118987895E-2</v>
      </c>
      <c r="E37" s="19" t="s">
        <v>19</v>
      </c>
      <c r="F37" s="21">
        <v>3.7974135772065286E-2</v>
      </c>
      <c r="G37" s="21">
        <v>3.898552086745271E-2</v>
      </c>
      <c r="H37" s="27" t="s">
        <v>138</v>
      </c>
      <c r="I37" s="74">
        <v>8</v>
      </c>
      <c r="J37" s="73">
        <v>0</v>
      </c>
    </row>
    <row r="38" spans="1:10" x14ac:dyDescent="0.2">
      <c r="A38" s="76" t="s">
        <v>32</v>
      </c>
      <c r="B38" s="21">
        <v>0.95615026814871062</v>
      </c>
      <c r="C38" s="27">
        <v>0</v>
      </c>
      <c r="D38" s="21">
        <v>0.26533038513523077</v>
      </c>
      <c r="E38" s="19" t="s">
        <v>19</v>
      </c>
      <c r="F38" s="21">
        <v>0.11792907308737932</v>
      </c>
      <c r="G38" s="21">
        <v>0.19465369906860933</v>
      </c>
      <c r="H38" s="27" t="s">
        <v>138</v>
      </c>
      <c r="I38" s="74">
        <v>2</v>
      </c>
      <c r="J38" s="73">
        <v>0</v>
      </c>
    </row>
    <row r="39" spans="1:10" x14ac:dyDescent="0.2">
      <c r="A39" s="76" t="s">
        <v>48</v>
      </c>
      <c r="B39" s="21">
        <v>0.94807645934925944</v>
      </c>
      <c r="C39" s="27">
        <v>0</v>
      </c>
      <c r="D39" s="21">
        <v>0.12544308108816282</v>
      </c>
      <c r="E39" s="19" t="s">
        <v>19</v>
      </c>
      <c r="F39" s="21">
        <v>0.10603856776824866</v>
      </c>
      <c r="G39" s="21">
        <v>1.3461849040793165E-2</v>
      </c>
      <c r="H39" s="27" t="s">
        <v>138</v>
      </c>
      <c r="I39" s="74">
        <v>6</v>
      </c>
      <c r="J39" s="73">
        <v>0</v>
      </c>
    </row>
    <row r="40" spans="1:10" x14ac:dyDescent="0.2">
      <c r="A40" s="76" t="s">
        <v>114</v>
      </c>
      <c r="B40" s="21">
        <v>0.97866011371310302</v>
      </c>
      <c r="C40" s="27">
        <v>2000000</v>
      </c>
      <c r="D40" s="21">
        <v>0.29789706385760834</v>
      </c>
      <c r="E40" s="19" t="s">
        <v>19</v>
      </c>
      <c r="F40" s="21">
        <v>3.7531808458036893E-2</v>
      </c>
      <c r="G40" s="21">
        <v>0.23256634360748027</v>
      </c>
      <c r="H40" s="27" t="s">
        <v>138</v>
      </c>
      <c r="I40" s="74">
        <v>5</v>
      </c>
      <c r="J40" s="73">
        <v>0</v>
      </c>
    </row>
    <row r="41" spans="1:10" x14ac:dyDescent="0.2">
      <c r="A41" s="76" t="s">
        <v>120</v>
      </c>
      <c r="B41" s="21">
        <v>0.91357394686960691</v>
      </c>
      <c r="C41" s="27">
        <v>0</v>
      </c>
      <c r="D41" s="21">
        <v>2.1096527082264276E-3</v>
      </c>
      <c r="E41" s="19" t="s">
        <v>19</v>
      </c>
      <c r="F41" s="21">
        <v>8.0943477248642648E-2</v>
      </c>
      <c r="G41" s="21">
        <v>-5.5380727369683545E-2</v>
      </c>
      <c r="H41" s="27" t="s">
        <v>138</v>
      </c>
      <c r="I41" s="74">
        <v>5</v>
      </c>
      <c r="J41" s="73">
        <v>0</v>
      </c>
    </row>
    <row r="42" spans="1:10" x14ac:dyDescent="0.2">
      <c r="A42" s="76" t="s">
        <v>31</v>
      </c>
      <c r="B42" s="21">
        <v>0.93219480687074663</v>
      </c>
      <c r="C42" s="27">
        <v>0</v>
      </c>
      <c r="D42" s="21">
        <v>4.2636584600770029E-2</v>
      </c>
      <c r="E42" s="19" t="s">
        <v>19</v>
      </c>
      <c r="F42" s="21">
        <v>4.6763413026132045E-2</v>
      </c>
      <c r="G42" s="21">
        <v>8.1243809260792846E-2</v>
      </c>
      <c r="H42" s="27" t="s">
        <v>138</v>
      </c>
      <c r="I42" s="74">
        <v>6</v>
      </c>
      <c r="J42" s="73">
        <v>1</v>
      </c>
    </row>
    <row r="43" spans="1:10" x14ac:dyDescent="0.2">
      <c r="A43" s="76" t="s">
        <v>91</v>
      </c>
      <c r="B43" s="21">
        <v>0.28798754727817616</v>
      </c>
      <c r="C43" s="27">
        <v>0</v>
      </c>
      <c r="D43" s="21">
        <v>0.39800427289238383</v>
      </c>
      <c r="E43" s="19" t="s">
        <v>19</v>
      </c>
      <c r="F43" s="21">
        <v>6.6335263302767181E-3</v>
      </c>
      <c r="G43" s="27" t="s">
        <v>138</v>
      </c>
      <c r="H43" s="27" t="s">
        <v>138</v>
      </c>
      <c r="I43" s="74">
        <v>12</v>
      </c>
      <c r="J43" s="73">
        <v>1</v>
      </c>
    </row>
    <row r="44" spans="1:10" x14ac:dyDescent="0.2">
      <c r="A44" s="76" t="s">
        <v>99</v>
      </c>
      <c r="B44" s="21">
        <v>0.92287513421101197</v>
      </c>
      <c r="C44" s="27">
        <v>0</v>
      </c>
      <c r="D44" s="21">
        <v>1.5272188894788298E-2</v>
      </c>
      <c r="E44" s="19" t="s">
        <v>19</v>
      </c>
      <c r="F44" s="21">
        <v>1.4877116904619416E-3</v>
      </c>
      <c r="G44" s="27" t="s">
        <v>138</v>
      </c>
      <c r="H44" s="27" t="s">
        <v>138</v>
      </c>
      <c r="I44" s="74">
        <v>4</v>
      </c>
      <c r="J44" s="73">
        <v>0</v>
      </c>
    </row>
    <row r="45" spans="1:10" s="59" customFormat="1" x14ac:dyDescent="0.2">
      <c r="A45" s="75" t="s">
        <v>124</v>
      </c>
      <c r="B45" s="21"/>
      <c r="C45" s="27"/>
      <c r="D45" s="21"/>
      <c r="E45" s="19">
        <v>0</v>
      </c>
      <c r="F45" s="21"/>
      <c r="G45" s="21"/>
      <c r="H45" s="27" t="s">
        <v>138</v>
      </c>
      <c r="I45" s="74">
        <v>0</v>
      </c>
      <c r="J45" s="73"/>
    </row>
    <row r="46" spans="1:10" x14ac:dyDescent="0.2">
      <c r="A46" s="76" t="s">
        <v>51</v>
      </c>
      <c r="B46" s="21">
        <v>0.94235927228209782</v>
      </c>
      <c r="C46" s="27">
        <v>0</v>
      </c>
      <c r="D46" s="21">
        <v>0.23847699655974611</v>
      </c>
      <c r="E46" s="19" t="s">
        <v>19</v>
      </c>
      <c r="F46" s="21">
        <v>3.8302186565971764E-2</v>
      </c>
      <c r="G46" s="21">
        <v>-0.70401571523592288</v>
      </c>
      <c r="H46" s="27" t="s">
        <v>138</v>
      </c>
      <c r="I46" s="74">
        <v>5</v>
      </c>
      <c r="J46" s="73">
        <v>0.8</v>
      </c>
    </row>
    <row r="47" spans="1:10" x14ac:dyDescent="0.2">
      <c r="A47" s="76" t="s">
        <v>128</v>
      </c>
      <c r="B47" s="21">
        <v>0.92946461134686065</v>
      </c>
      <c r="C47" s="27">
        <v>0</v>
      </c>
      <c r="D47" s="21">
        <v>0.1479388255092875</v>
      </c>
      <c r="E47" s="19" t="s">
        <v>19</v>
      </c>
      <c r="F47" s="21">
        <v>5.2443154041745835E-2</v>
      </c>
      <c r="G47" s="21">
        <v>0.14017852282146306</v>
      </c>
      <c r="H47" s="27" t="s">
        <v>138</v>
      </c>
      <c r="I47" s="74">
        <v>4</v>
      </c>
      <c r="J47" s="73">
        <v>0</v>
      </c>
    </row>
    <row r="48" spans="1:10" x14ac:dyDescent="0.2">
      <c r="A48" s="76" t="s">
        <v>90</v>
      </c>
      <c r="B48" s="21">
        <v>0.96355578123767271</v>
      </c>
      <c r="C48" s="27">
        <v>0</v>
      </c>
      <c r="D48" s="21">
        <v>0.31410061793983513</v>
      </c>
      <c r="E48" s="19" t="s">
        <v>19</v>
      </c>
      <c r="F48" s="21">
        <v>8.5296744057627039E-3</v>
      </c>
      <c r="G48" s="21">
        <v>-0.24198348782099946</v>
      </c>
      <c r="H48" s="27" t="s">
        <v>138</v>
      </c>
      <c r="I48" s="74">
        <v>2</v>
      </c>
      <c r="J48" s="73">
        <v>0</v>
      </c>
    </row>
    <row r="49" spans="1:10" x14ac:dyDescent="0.2">
      <c r="A49" s="76" t="s">
        <v>88</v>
      </c>
      <c r="B49" s="21">
        <v>0.9353167846056214</v>
      </c>
      <c r="C49" s="27">
        <v>0</v>
      </c>
      <c r="D49" s="21">
        <v>9.4122367890251801E-2</v>
      </c>
      <c r="E49" s="19" t="s">
        <v>19</v>
      </c>
      <c r="F49" s="21">
        <v>2.6468614223018175E-2</v>
      </c>
      <c r="G49" s="21">
        <v>1.3371902949588459</v>
      </c>
      <c r="H49" s="27" t="s">
        <v>138</v>
      </c>
      <c r="I49" s="74">
        <v>5</v>
      </c>
      <c r="J49" s="73">
        <v>0</v>
      </c>
    </row>
    <row r="50" spans="1:10" x14ac:dyDescent="0.2">
      <c r="A50" s="76" t="s">
        <v>6</v>
      </c>
      <c r="B50" s="21">
        <v>0.90324074481050098</v>
      </c>
      <c r="C50" s="27">
        <v>0</v>
      </c>
      <c r="D50" s="21">
        <v>1.7500782289598057E-2</v>
      </c>
      <c r="E50" s="19" t="s">
        <v>19</v>
      </c>
      <c r="F50" s="21">
        <v>1.3821643994230688E-3</v>
      </c>
      <c r="G50" s="21">
        <v>0.68983092870488461</v>
      </c>
      <c r="H50" s="27" t="s">
        <v>138</v>
      </c>
      <c r="I50" s="74">
        <v>6</v>
      </c>
      <c r="J50" s="73">
        <v>0</v>
      </c>
    </row>
    <row r="51" spans="1:10" x14ac:dyDescent="0.2">
      <c r="A51" s="76" t="s">
        <v>126</v>
      </c>
      <c r="B51" s="21">
        <v>0.95832629808299075</v>
      </c>
      <c r="C51" s="27">
        <v>0</v>
      </c>
      <c r="D51" s="21">
        <v>3.351910815185262E-2</v>
      </c>
      <c r="E51" s="19" t="s">
        <v>19</v>
      </c>
      <c r="F51" s="21">
        <v>0.24087834403746672</v>
      </c>
      <c r="G51" s="21">
        <v>0.36728757557592456</v>
      </c>
      <c r="H51" s="27" t="s">
        <v>138</v>
      </c>
      <c r="I51" s="74">
        <v>4</v>
      </c>
      <c r="J51" s="73">
        <v>1</v>
      </c>
    </row>
    <row r="52" spans="1:10" x14ac:dyDescent="0.2">
      <c r="A52" s="76" t="s">
        <v>53</v>
      </c>
      <c r="B52" s="21">
        <v>0.82096123748897665</v>
      </c>
      <c r="C52" s="27">
        <v>0</v>
      </c>
      <c r="D52" s="21">
        <v>0.13630610816233485</v>
      </c>
      <c r="E52" s="19" t="s">
        <v>19</v>
      </c>
      <c r="F52" s="21">
        <v>5.6403109878612592E-2</v>
      </c>
      <c r="G52" s="21">
        <v>0.1288011493772013</v>
      </c>
      <c r="H52" s="27" t="s">
        <v>138</v>
      </c>
      <c r="I52" s="74">
        <v>6</v>
      </c>
      <c r="J52" s="73">
        <v>0</v>
      </c>
    </row>
    <row r="53" spans="1:10" s="59" customFormat="1" x14ac:dyDescent="0.2">
      <c r="A53" s="75" t="s">
        <v>101</v>
      </c>
      <c r="B53" s="21"/>
      <c r="C53" s="27"/>
      <c r="D53" s="21"/>
      <c r="E53" s="19">
        <v>0</v>
      </c>
      <c r="F53" s="21"/>
      <c r="G53" s="21"/>
      <c r="H53" s="27" t="s">
        <v>138</v>
      </c>
      <c r="I53" s="74">
        <v>0</v>
      </c>
      <c r="J53" s="73"/>
    </row>
    <row r="54" spans="1:10" x14ac:dyDescent="0.2">
      <c r="A54" s="76" t="s">
        <v>130</v>
      </c>
      <c r="B54" s="21">
        <v>0.97490109149592663</v>
      </c>
      <c r="C54" s="27">
        <v>0</v>
      </c>
      <c r="D54" s="21">
        <v>0.17881486977526659</v>
      </c>
      <c r="E54" s="19" t="s">
        <v>19</v>
      </c>
      <c r="F54" s="21">
        <v>4.9153964787914076E-2</v>
      </c>
      <c r="G54" s="21">
        <v>5.3020620493407819E-2</v>
      </c>
      <c r="H54" s="27" t="s">
        <v>138</v>
      </c>
      <c r="I54" s="74">
        <v>4</v>
      </c>
      <c r="J54" s="73">
        <v>0</v>
      </c>
    </row>
    <row r="55" spans="1:10" x14ac:dyDescent="0.2">
      <c r="A55" s="76" t="s">
        <v>64</v>
      </c>
      <c r="B55" s="21">
        <v>0.87438735361155029</v>
      </c>
      <c r="C55" s="27">
        <v>0</v>
      </c>
      <c r="D55" s="21">
        <v>0.17837895899914319</v>
      </c>
      <c r="E55" s="19" t="s">
        <v>19</v>
      </c>
      <c r="F55" s="21">
        <v>4.3229960193325735E-2</v>
      </c>
      <c r="G55" s="21">
        <v>3.6947862913707122E-2</v>
      </c>
      <c r="H55" s="27" t="s">
        <v>138</v>
      </c>
      <c r="I55" s="74">
        <v>6</v>
      </c>
      <c r="J55" s="73">
        <v>0</v>
      </c>
    </row>
    <row r="56" spans="1:10" x14ac:dyDescent="0.2">
      <c r="A56" s="76" t="s">
        <v>76</v>
      </c>
      <c r="B56" s="21">
        <v>0.93015686949460918</v>
      </c>
      <c r="C56" s="27">
        <v>0</v>
      </c>
      <c r="D56" s="21">
        <v>1.7401222886558145E-3</v>
      </c>
      <c r="E56" s="19" t="s">
        <v>19</v>
      </c>
      <c r="F56" s="21">
        <v>0.13408593558720586</v>
      </c>
      <c r="G56" s="21">
        <v>9.743926698565325E-2</v>
      </c>
      <c r="H56" s="27">
        <v>577567</v>
      </c>
      <c r="I56" s="74">
        <v>10</v>
      </c>
      <c r="J56" s="73">
        <v>0</v>
      </c>
    </row>
    <row r="57" spans="1:10" x14ac:dyDescent="0.2">
      <c r="A57" s="76" t="s">
        <v>125</v>
      </c>
      <c r="B57" s="21">
        <v>0.96123956271348032</v>
      </c>
      <c r="C57" s="27">
        <v>0</v>
      </c>
      <c r="D57" s="21">
        <v>0.27247907632762414</v>
      </c>
      <c r="E57" s="19" t="s">
        <v>19</v>
      </c>
      <c r="F57" s="21">
        <v>4.184699525566777E-2</v>
      </c>
      <c r="G57" s="21">
        <v>-7.3924789332306684E-4</v>
      </c>
      <c r="H57" s="27">
        <v>12609276.300000001</v>
      </c>
      <c r="I57" s="74">
        <v>4</v>
      </c>
      <c r="J57" s="73">
        <v>1</v>
      </c>
    </row>
    <row r="58" spans="1:10" x14ac:dyDescent="0.2">
      <c r="A58" s="76" t="s">
        <v>129</v>
      </c>
      <c r="B58" s="21">
        <v>0.96553973769110391</v>
      </c>
      <c r="C58" s="27">
        <v>0</v>
      </c>
      <c r="D58" s="21">
        <v>2.2355815126085265E-2</v>
      </c>
      <c r="E58" s="19" t="s">
        <v>19</v>
      </c>
      <c r="F58" s="21">
        <v>2.1625619305422127E-2</v>
      </c>
      <c r="G58" s="21">
        <v>-1.6754333102458052E-2</v>
      </c>
      <c r="H58" s="27" t="s">
        <v>138</v>
      </c>
      <c r="I58" s="74">
        <v>6</v>
      </c>
      <c r="J58" s="73">
        <v>0</v>
      </c>
    </row>
    <row r="59" spans="1:10" x14ac:dyDescent="0.2">
      <c r="A59" s="76" t="s">
        <v>133</v>
      </c>
      <c r="B59" s="21">
        <v>1</v>
      </c>
      <c r="C59" s="27">
        <v>0</v>
      </c>
      <c r="D59" s="21">
        <v>5.3189820641608182E-2</v>
      </c>
      <c r="E59" s="19" t="s">
        <v>19</v>
      </c>
      <c r="F59" s="21">
        <v>4.2376267821107885E-2</v>
      </c>
      <c r="G59" s="21">
        <v>0.13649915670576215</v>
      </c>
      <c r="H59" s="27" t="s">
        <v>138</v>
      </c>
      <c r="I59" s="74">
        <v>3</v>
      </c>
      <c r="J59" s="73">
        <v>1</v>
      </c>
    </row>
    <row r="60" spans="1:10" x14ac:dyDescent="0.2">
      <c r="A60" s="76" t="s">
        <v>96</v>
      </c>
      <c r="B60" s="21">
        <v>0.98243716898735944</v>
      </c>
      <c r="C60" s="27">
        <v>0</v>
      </c>
      <c r="D60" s="21">
        <v>6.9405416715030241E-2</v>
      </c>
      <c r="E60" s="19" t="s">
        <v>19</v>
      </c>
      <c r="F60" s="21">
        <v>0.10729076031089488</v>
      </c>
      <c r="G60" s="21">
        <v>4.4572223184978547E-2</v>
      </c>
      <c r="H60" s="27">
        <v>5579747.9000000004</v>
      </c>
      <c r="I60" s="74">
        <v>6</v>
      </c>
      <c r="J60" s="73">
        <v>0.83333333333333337</v>
      </c>
    </row>
    <row r="61" spans="1:10" x14ac:dyDescent="0.2">
      <c r="A61" s="76" t="s">
        <v>34</v>
      </c>
      <c r="B61" s="21">
        <v>0.99528083786569077</v>
      </c>
      <c r="C61" s="27">
        <v>1562814.4000000004</v>
      </c>
      <c r="D61" s="21">
        <v>5.6935761359292854E-2</v>
      </c>
      <c r="E61" s="19" t="s">
        <v>19</v>
      </c>
      <c r="F61" s="21">
        <v>0.10716071416651103</v>
      </c>
      <c r="G61" s="21">
        <v>8.5128382625985037E-3</v>
      </c>
      <c r="H61" s="27" t="s">
        <v>138</v>
      </c>
      <c r="I61" s="74">
        <v>6</v>
      </c>
      <c r="J61" s="73">
        <v>0</v>
      </c>
    </row>
    <row r="62" spans="1:10" x14ac:dyDescent="0.2">
      <c r="A62" s="76" t="s">
        <v>115</v>
      </c>
      <c r="B62" s="21">
        <v>0.86906126723336619</v>
      </c>
      <c r="C62" s="27">
        <v>0</v>
      </c>
      <c r="D62" s="21">
        <v>9.7840635310762515E-3</v>
      </c>
      <c r="E62" s="19" t="s">
        <v>19</v>
      </c>
      <c r="F62" s="21">
        <v>9.0659127465519726E-2</v>
      </c>
      <c r="G62" s="21">
        <v>6.5076440181525544E-2</v>
      </c>
      <c r="H62" s="27" t="s">
        <v>138</v>
      </c>
      <c r="I62" s="74">
        <v>11</v>
      </c>
      <c r="J62" s="73">
        <v>0</v>
      </c>
    </row>
    <row r="63" spans="1:10" x14ac:dyDescent="0.2">
      <c r="A63" s="76" t="s">
        <v>116</v>
      </c>
      <c r="B63" s="21">
        <v>0.98880011232428167</v>
      </c>
      <c r="C63" s="27">
        <v>0</v>
      </c>
      <c r="D63" s="21">
        <v>7.4952709775183328E-3</v>
      </c>
      <c r="E63" s="19" t="s">
        <v>19</v>
      </c>
      <c r="F63" s="21">
        <v>7.2303570923623939E-2</v>
      </c>
      <c r="G63" s="21">
        <v>1.210419827074144E-2</v>
      </c>
      <c r="H63" s="27" t="s">
        <v>138</v>
      </c>
      <c r="I63" s="74">
        <v>7</v>
      </c>
      <c r="J63" s="73">
        <v>1</v>
      </c>
    </row>
    <row r="64" spans="1:10" x14ac:dyDescent="0.2">
      <c r="A64" s="76" t="s">
        <v>67</v>
      </c>
      <c r="B64" s="21">
        <v>0.96945797902221675</v>
      </c>
      <c r="C64" s="27">
        <v>0</v>
      </c>
      <c r="D64" s="21">
        <v>9.748271197062992E-3</v>
      </c>
      <c r="E64" s="19" t="s">
        <v>19</v>
      </c>
      <c r="F64" s="21">
        <v>2.7761062028690043E-2</v>
      </c>
      <c r="G64" s="21">
        <v>2.3600822172145323E-2</v>
      </c>
      <c r="H64" s="27" t="s">
        <v>138</v>
      </c>
      <c r="I64" s="74">
        <v>8</v>
      </c>
      <c r="J64" s="73">
        <v>0.375</v>
      </c>
    </row>
    <row r="65" spans="1:10" x14ac:dyDescent="0.2">
      <c r="A65" s="76" t="s">
        <v>72</v>
      </c>
      <c r="B65" s="21">
        <v>0.83967282811614896</v>
      </c>
      <c r="C65" s="27">
        <v>0</v>
      </c>
      <c r="D65" s="21">
        <v>6.1472275952833069E-3</v>
      </c>
      <c r="E65" s="19" t="s">
        <v>19</v>
      </c>
      <c r="F65" s="21">
        <v>6.9036058763465413E-2</v>
      </c>
      <c r="G65" s="21">
        <v>-5.9289249056237725E-3</v>
      </c>
      <c r="H65" s="27" t="s">
        <v>138</v>
      </c>
      <c r="I65" s="74">
        <v>10</v>
      </c>
      <c r="J65" s="73">
        <v>1</v>
      </c>
    </row>
    <row r="66" spans="1:10" x14ac:dyDescent="0.2">
      <c r="A66" s="76" t="s">
        <v>78</v>
      </c>
      <c r="B66" s="21">
        <v>0.9262604799742602</v>
      </c>
      <c r="C66" s="27">
        <v>0</v>
      </c>
      <c r="D66" s="21">
        <v>9.2362746676911564E-2</v>
      </c>
      <c r="E66" s="19" t="s">
        <v>19</v>
      </c>
      <c r="F66" s="21">
        <v>2.4859156624110944E-2</v>
      </c>
      <c r="G66" s="21">
        <v>4.8457798421911565E-2</v>
      </c>
      <c r="H66" s="27" t="s">
        <v>138</v>
      </c>
      <c r="I66" s="74">
        <v>8</v>
      </c>
      <c r="J66" s="73">
        <v>1</v>
      </c>
    </row>
    <row r="67" spans="1:10" x14ac:dyDescent="0.2">
      <c r="A67" s="76" t="s">
        <v>74</v>
      </c>
      <c r="B67" s="21">
        <v>0.94143282414811635</v>
      </c>
      <c r="C67" s="27">
        <v>0</v>
      </c>
      <c r="D67" s="21">
        <v>0.14160359715329923</v>
      </c>
      <c r="E67" s="19" t="s">
        <v>19</v>
      </c>
      <c r="F67" s="21">
        <v>8.9352000507662052E-2</v>
      </c>
      <c r="G67" s="21">
        <v>0.21959522747602228</v>
      </c>
      <c r="H67" s="27" t="s">
        <v>138</v>
      </c>
      <c r="I67" s="74">
        <v>7</v>
      </c>
      <c r="J67" s="73">
        <v>1</v>
      </c>
    </row>
    <row r="68" spans="1:10" s="59" customFormat="1" x14ac:dyDescent="0.2">
      <c r="A68" s="75" t="s">
        <v>94</v>
      </c>
      <c r="B68" s="21"/>
      <c r="C68" s="27"/>
      <c r="D68" s="21"/>
      <c r="E68" s="19">
        <v>0</v>
      </c>
      <c r="F68" s="21"/>
      <c r="G68" s="21">
        <v>0</v>
      </c>
      <c r="H68" s="27" t="s">
        <v>138</v>
      </c>
      <c r="I68" s="74">
        <v>0</v>
      </c>
      <c r="J68" s="73"/>
    </row>
    <row r="69" spans="1:10" x14ac:dyDescent="0.2">
      <c r="A69" s="76" t="s">
        <v>80</v>
      </c>
      <c r="B69" s="21">
        <v>0.97760517648621581</v>
      </c>
      <c r="C69" s="27">
        <v>0</v>
      </c>
      <c r="D69" s="21">
        <v>0.1642068771501925</v>
      </c>
      <c r="E69" s="19" t="s">
        <v>19</v>
      </c>
      <c r="F69" s="21">
        <v>1.9072655088974176E-2</v>
      </c>
      <c r="G69" s="21">
        <v>0.11066090898627978</v>
      </c>
      <c r="H69" s="27" t="s">
        <v>138</v>
      </c>
      <c r="I69" s="74">
        <v>4</v>
      </c>
      <c r="J69" s="73">
        <v>0</v>
      </c>
    </row>
    <row r="70" spans="1:10" x14ac:dyDescent="0.2">
      <c r="A70" s="76" t="s">
        <v>118</v>
      </c>
      <c r="B70" s="21">
        <v>0.96707599828694291</v>
      </c>
      <c r="C70" s="27">
        <v>0</v>
      </c>
      <c r="D70" s="21">
        <v>0.11429286778366088</v>
      </c>
      <c r="E70" s="19" t="s">
        <v>19</v>
      </c>
      <c r="F70" s="21">
        <v>3.0100802650302787E-2</v>
      </c>
      <c r="G70" s="21">
        <v>0.20487580690881396</v>
      </c>
      <c r="H70" s="27" t="s">
        <v>138</v>
      </c>
      <c r="I70" s="74">
        <v>4</v>
      </c>
      <c r="J70" s="73">
        <v>1</v>
      </c>
    </row>
    <row r="71" spans="1:10" x14ac:dyDescent="0.2">
      <c r="A71" s="76" t="s">
        <v>62</v>
      </c>
      <c r="B71" s="21">
        <v>0.74178439707055577</v>
      </c>
      <c r="C71" s="27">
        <v>0</v>
      </c>
      <c r="D71" s="21">
        <v>0.33253165812279867</v>
      </c>
      <c r="E71" s="19" t="s">
        <v>19</v>
      </c>
      <c r="F71" s="21">
        <v>6.4765163273509951E-2</v>
      </c>
      <c r="G71" s="21">
        <v>0.33298298923395364</v>
      </c>
      <c r="H71" s="27" t="s">
        <v>138</v>
      </c>
      <c r="I71" s="74">
        <v>2</v>
      </c>
      <c r="J71" s="73">
        <v>1</v>
      </c>
    </row>
    <row r="72" spans="1:10" x14ac:dyDescent="0.2">
      <c r="A72" s="76" t="s">
        <v>60</v>
      </c>
      <c r="B72" s="21">
        <v>0.95235827385973637</v>
      </c>
      <c r="C72" s="27">
        <v>0</v>
      </c>
      <c r="D72" s="21">
        <v>0.1708656855951301</v>
      </c>
      <c r="E72" s="19" t="s">
        <v>19</v>
      </c>
      <c r="F72" s="21">
        <v>1.2495854406018948E-2</v>
      </c>
      <c r="G72" s="21">
        <v>0.12454408944335373</v>
      </c>
      <c r="H72" s="27" t="s">
        <v>138</v>
      </c>
      <c r="I72" s="74">
        <v>11</v>
      </c>
      <c r="J72" s="73">
        <v>0</v>
      </c>
    </row>
    <row r="73" spans="1:10" x14ac:dyDescent="0.2">
      <c r="A73" s="76" t="s">
        <v>58</v>
      </c>
      <c r="B73" s="21">
        <v>0.99015797431795927</v>
      </c>
      <c r="C73" s="27">
        <v>0</v>
      </c>
      <c r="D73" s="21">
        <v>2.2678458550549074E-2</v>
      </c>
      <c r="E73" s="19" t="s">
        <v>19</v>
      </c>
      <c r="F73" s="21">
        <v>0.13570480030458829</v>
      </c>
      <c r="G73" s="21">
        <v>6.0900932531775705E-2</v>
      </c>
      <c r="H73" s="27" t="s">
        <v>138</v>
      </c>
      <c r="I73" s="74">
        <v>5</v>
      </c>
      <c r="J73" s="73">
        <v>1</v>
      </c>
    </row>
    <row r="74" spans="1:10" x14ac:dyDescent="0.2">
      <c r="A74" s="76" t="s">
        <v>75</v>
      </c>
      <c r="B74" s="21">
        <v>0.97138067655937388</v>
      </c>
      <c r="C74" s="27">
        <v>0</v>
      </c>
      <c r="D74" s="21">
        <v>0.32416527144355906</v>
      </c>
      <c r="E74" s="19" t="s">
        <v>19</v>
      </c>
      <c r="F74" s="21">
        <v>0.13868306221319737</v>
      </c>
      <c r="G74" s="21">
        <v>0.119430458856338</v>
      </c>
      <c r="H74" s="27" t="s">
        <v>138</v>
      </c>
      <c r="I74" s="74">
        <v>3</v>
      </c>
      <c r="J74" s="73">
        <v>1</v>
      </c>
    </row>
    <row r="75" spans="1:10" s="59" customFormat="1" x14ac:dyDescent="0.2">
      <c r="A75" s="75" t="s">
        <v>95</v>
      </c>
      <c r="B75" s="21"/>
      <c r="C75" s="27"/>
      <c r="D75" s="21"/>
      <c r="E75" s="19">
        <v>0</v>
      </c>
      <c r="F75" s="21"/>
      <c r="G75" s="21">
        <v>0</v>
      </c>
      <c r="H75" s="27" t="s">
        <v>138</v>
      </c>
      <c r="I75" s="74">
        <v>0</v>
      </c>
      <c r="J75" s="73"/>
    </row>
    <row r="76" spans="1:10" x14ac:dyDescent="0.2">
      <c r="A76" s="76" t="s">
        <v>55</v>
      </c>
      <c r="B76" s="21">
        <v>0.97227933925897669</v>
      </c>
      <c r="C76" s="27">
        <v>0</v>
      </c>
      <c r="D76" s="21">
        <v>5.8257695512427647E-2</v>
      </c>
      <c r="E76" s="19" t="s">
        <v>19</v>
      </c>
      <c r="F76" s="21">
        <v>9.5543080023220706E-2</v>
      </c>
      <c r="G76" s="21">
        <v>-2.1986209464993387E-2</v>
      </c>
      <c r="H76" s="27" t="s">
        <v>138</v>
      </c>
      <c r="I76" s="74">
        <v>4</v>
      </c>
      <c r="J76" s="73">
        <v>0</v>
      </c>
    </row>
    <row r="77" spans="1:10" x14ac:dyDescent="0.2">
      <c r="A77" s="76" t="s">
        <v>66</v>
      </c>
      <c r="B77" s="21">
        <v>0.98033350813464848</v>
      </c>
      <c r="C77" s="27">
        <v>0</v>
      </c>
      <c r="D77" s="21">
        <v>5.7890408467224708E-2</v>
      </c>
      <c r="E77" s="19" t="s">
        <v>19</v>
      </c>
      <c r="F77" s="21">
        <v>3.4775878705337965E-2</v>
      </c>
      <c r="G77" s="21">
        <v>0.1500051726942748</v>
      </c>
      <c r="H77" s="27" t="s">
        <v>138</v>
      </c>
      <c r="I77" s="74">
        <v>7</v>
      </c>
      <c r="J77" s="73">
        <v>0</v>
      </c>
    </row>
    <row r="78" spans="1:10" x14ac:dyDescent="0.2">
      <c r="A78" s="76" t="s">
        <v>98</v>
      </c>
      <c r="B78" s="21">
        <v>0.89754167909563998</v>
      </c>
      <c r="C78" s="27">
        <v>0</v>
      </c>
      <c r="D78" s="21">
        <v>6.6727423499695043E-2</v>
      </c>
      <c r="E78" s="19" t="s">
        <v>19</v>
      </c>
      <c r="F78" s="21">
        <v>1.7258501636185797E-3</v>
      </c>
      <c r="G78" s="21">
        <v>0.1156760544499502</v>
      </c>
      <c r="H78" s="27" t="s">
        <v>138</v>
      </c>
      <c r="I78" s="74">
        <v>5</v>
      </c>
      <c r="J78" s="73">
        <v>0</v>
      </c>
    </row>
    <row r="79" spans="1:10" x14ac:dyDescent="0.2">
      <c r="A79" s="76" t="s">
        <v>71</v>
      </c>
      <c r="B79" s="21">
        <v>0.9771683924737985</v>
      </c>
      <c r="C79" s="27">
        <v>0</v>
      </c>
      <c r="D79" s="21">
        <v>6.384423249855703E-2</v>
      </c>
      <c r="E79" s="19" t="s">
        <v>19</v>
      </c>
      <c r="F79" s="21">
        <v>3.0797877002614969E-2</v>
      </c>
      <c r="G79" s="21">
        <v>0.17677132910548535</v>
      </c>
      <c r="H79" s="27" t="s">
        <v>138</v>
      </c>
      <c r="I79" s="74">
        <v>5</v>
      </c>
      <c r="J79" s="73">
        <v>0</v>
      </c>
    </row>
    <row r="80" spans="1:10" x14ac:dyDescent="0.2">
      <c r="A80" s="76" t="s">
        <v>106</v>
      </c>
      <c r="B80" s="21">
        <v>0.90694882365359497</v>
      </c>
      <c r="C80" s="27">
        <v>0</v>
      </c>
      <c r="D80" s="21">
        <v>9.1002324858522152E-2</v>
      </c>
      <c r="E80" s="19" t="s">
        <v>19</v>
      </c>
      <c r="F80" s="21">
        <v>3.0999007913542795E-3</v>
      </c>
      <c r="G80" s="21">
        <v>4.603879524262184E-2</v>
      </c>
      <c r="H80" s="27" t="s">
        <v>138</v>
      </c>
      <c r="I80" s="74">
        <v>5</v>
      </c>
      <c r="J80" s="73">
        <v>0.6</v>
      </c>
    </row>
    <row r="81" spans="1:10" x14ac:dyDescent="0.2">
      <c r="A81" s="76" t="s">
        <v>35</v>
      </c>
      <c r="B81" s="21">
        <v>0.96127663571897726</v>
      </c>
      <c r="C81" s="27">
        <v>0</v>
      </c>
      <c r="D81" s="21">
        <v>0.12544366904058893</v>
      </c>
      <c r="E81" s="19" t="s">
        <v>19</v>
      </c>
      <c r="F81" s="21">
        <v>3.1236854833801937E-3</v>
      </c>
      <c r="G81" s="21">
        <v>0.4403706198557813</v>
      </c>
      <c r="H81" s="27" t="s">
        <v>138</v>
      </c>
      <c r="I81" s="74">
        <v>5</v>
      </c>
      <c r="J81" s="73">
        <v>0</v>
      </c>
    </row>
    <row r="82" spans="1:10" x14ac:dyDescent="0.2">
      <c r="A82" s="76" t="s">
        <v>63</v>
      </c>
      <c r="B82" s="21">
        <v>0.97541207025521692</v>
      </c>
      <c r="C82" s="27">
        <v>0</v>
      </c>
      <c r="D82" s="21">
        <v>3.7656888685815119E-2</v>
      </c>
      <c r="E82" s="19" t="s">
        <v>19</v>
      </c>
      <c r="F82" s="21">
        <v>8.9073461185461514E-2</v>
      </c>
      <c r="G82" s="21">
        <v>0.11414498068730719</v>
      </c>
      <c r="H82" s="27">
        <v>19840754</v>
      </c>
      <c r="I82" s="74">
        <v>4</v>
      </c>
      <c r="J82" s="73">
        <v>0</v>
      </c>
    </row>
    <row r="83" spans="1:10" x14ac:dyDescent="0.2">
      <c r="A83" s="76" t="s">
        <v>73</v>
      </c>
      <c r="B83" s="21">
        <v>0.99516760123991022</v>
      </c>
      <c r="C83" s="27">
        <v>0</v>
      </c>
      <c r="D83" s="21">
        <v>0.24162247177621649</v>
      </c>
      <c r="E83" s="19" t="s">
        <v>19</v>
      </c>
      <c r="F83" s="21">
        <v>8.3553837007669829E-2</v>
      </c>
      <c r="G83" s="21">
        <v>0.16160516786945475</v>
      </c>
      <c r="H83" s="27" t="s">
        <v>138</v>
      </c>
      <c r="I83" s="74">
        <v>3</v>
      </c>
      <c r="J83" s="73">
        <v>0</v>
      </c>
    </row>
    <row r="84" spans="1:10" x14ac:dyDescent="0.2">
      <c r="A84" s="76" t="s">
        <v>69</v>
      </c>
      <c r="B84" s="21">
        <v>0.97396854341377359</v>
      </c>
      <c r="C84" s="27">
        <v>0</v>
      </c>
      <c r="D84" s="21">
        <v>0.39971162436576446</v>
      </c>
      <c r="E84" s="19" t="s">
        <v>19</v>
      </c>
      <c r="F84" s="21">
        <v>3.359948095333469E-2</v>
      </c>
      <c r="G84" s="21">
        <v>0.11142460198905774</v>
      </c>
      <c r="H84" s="27" t="s">
        <v>138</v>
      </c>
      <c r="I84" s="74">
        <v>7</v>
      </c>
      <c r="J84" s="73">
        <v>0</v>
      </c>
    </row>
    <row r="85" spans="1:10" x14ac:dyDescent="0.2">
      <c r="A85" s="76" t="s">
        <v>122</v>
      </c>
      <c r="B85" s="21">
        <v>0.95428323500603474</v>
      </c>
      <c r="C85" s="27">
        <v>0</v>
      </c>
      <c r="D85" s="21">
        <v>5.8637309929755542E-2</v>
      </c>
      <c r="E85" s="19" t="s">
        <v>19</v>
      </c>
      <c r="F85" s="21">
        <v>1.5866156598078766E-2</v>
      </c>
      <c r="G85" s="21">
        <v>7.1914918333959535E-2</v>
      </c>
      <c r="H85" s="27" t="s">
        <v>138</v>
      </c>
      <c r="I85" s="74">
        <v>4</v>
      </c>
      <c r="J85" s="73">
        <v>0.25</v>
      </c>
    </row>
    <row r="86" spans="1:10" x14ac:dyDescent="0.2">
      <c r="A86" s="76" t="s">
        <v>104</v>
      </c>
      <c r="B86" s="21">
        <v>0.9880404861287545</v>
      </c>
      <c r="C86" s="27">
        <v>0</v>
      </c>
      <c r="D86" s="21">
        <v>7.708460598794778E-2</v>
      </c>
      <c r="E86" s="19" t="s">
        <v>19</v>
      </c>
      <c r="F86" s="21">
        <v>1.1517154282463945E-2</v>
      </c>
      <c r="G86" s="21">
        <v>0.23531590539013175</v>
      </c>
      <c r="H86" s="27" t="s">
        <v>138</v>
      </c>
      <c r="I86" s="74">
        <v>9</v>
      </c>
      <c r="J86" s="73">
        <v>0</v>
      </c>
    </row>
    <row r="87" spans="1:10" x14ac:dyDescent="0.2">
      <c r="A87" s="76" t="s">
        <v>105</v>
      </c>
      <c r="B87" s="21">
        <v>0.97487968529599578</v>
      </c>
      <c r="C87" s="27">
        <v>0</v>
      </c>
      <c r="D87" s="21">
        <v>0.13454349630445273</v>
      </c>
      <c r="E87" s="19" t="s">
        <v>19</v>
      </c>
      <c r="F87" s="21">
        <v>4.9462126318780254E-2</v>
      </c>
      <c r="G87" s="21">
        <v>6.874281981993817E-2</v>
      </c>
      <c r="H87" s="27" t="s">
        <v>138</v>
      </c>
      <c r="I87" s="74">
        <v>7</v>
      </c>
      <c r="J87" s="73">
        <v>1</v>
      </c>
    </row>
    <row r="88" spans="1:10" s="59" customFormat="1" x14ac:dyDescent="0.2">
      <c r="A88" s="75" t="s">
        <v>70</v>
      </c>
      <c r="B88" s="21"/>
      <c r="C88" s="27"/>
      <c r="D88" s="21"/>
      <c r="E88" s="19">
        <v>0</v>
      </c>
      <c r="F88" s="21"/>
      <c r="G88" s="21"/>
      <c r="H88" s="27" t="s">
        <v>138</v>
      </c>
      <c r="I88" s="74">
        <v>0</v>
      </c>
      <c r="J88" s="73"/>
    </row>
    <row r="89" spans="1:10" x14ac:dyDescent="0.2">
      <c r="A89" s="76" t="s">
        <v>112</v>
      </c>
      <c r="B89" s="21">
        <v>0.9750511676994803</v>
      </c>
      <c r="C89" s="27">
        <v>0</v>
      </c>
      <c r="D89" s="21">
        <v>7.4963740277641841E-2</v>
      </c>
      <c r="E89" s="19" t="s">
        <v>19</v>
      </c>
      <c r="F89" s="21">
        <v>5.5113211806827177E-2</v>
      </c>
      <c r="G89" s="21">
        <v>-0.33617706677798037</v>
      </c>
      <c r="H89" s="27" t="s">
        <v>138</v>
      </c>
      <c r="I89" s="74">
        <v>5</v>
      </c>
      <c r="J89" s="73">
        <v>0</v>
      </c>
    </row>
    <row r="90" spans="1:10" x14ac:dyDescent="0.2">
      <c r="A90" s="76" t="s">
        <v>93</v>
      </c>
      <c r="B90" s="21">
        <v>0.97189747869515342</v>
      </c>
      <c r="C90" s="27">
        <v>257023.19999999553</v>
      </c>
      <c r="D90" s="21">
        <v>0.11520812938594588</v>
      </c>
      <c r="E90" s="19" t="s">
        <v>19</v>
      </c>
      <c r="F90" s="21">
        <v>8.1674022665267326E-2</v>
      </c>
      <c r="G90" s="21">
        <v>0.12853694719210862</v>
      </c>
      <c r="H90" s="27" t="s">
        <v>138</v>
      </c>
      <c r="I90" s="74">
        <v>6</v>
      </c>
      <c r="J90" s="73">
        <v>0</v>
      </c>
    </row>
    <row r="91" spans="1:10" x14ac:dyDescent="0.2">
      <c r="A91" s="76" t="s">
        <v>92</v>
      </c>
      <c r="B91" s="21">
        <v>0.95198143312669237</v>
      </c>
      <c r="C91" s="27">
        <v>0</v>
      </c>
      <c r="D91" s="21">
        <v>0.13655424312775144</v>
      </c>
      <c r="E91" s="19" t="s">
        <v>19</v>
      </c>
      <c r="F91" s="21">
        <v>5.5336621938520542E-2</v>
      </c>
      <c r="G91" s="21">
        <v>0.12238014771577872</v>
      </c>
      <c r="H91" s="27" t="s">
        <v>138</v>
      </c>
      <c r="I91" s="74">
        <v>8</v>
      </c>
      <c r="J91" s="73">
        <v>1</v>
      </c>
    </row>
    <row r="92" spans="1:10" x14ac:dyDescent="0.2">
      <c r="A92" s="76" t="s">
        <v>77</v>
      </c>
      <c r="B92" s="21">
        <v>0.92723704931192852</v>
      </c>
      <c r="C92" s="27">
        <v>0</v>
      </c>
      <c r="D92" s="21">
        <v>0.18483066164531964</v>
      </c>
      <c r="E92" s="19" t="s">
        <v>19</v>
      </c>
      <c r="F92" s="21">
        <v>7.0340710203045331E-2</v>
      </c>
      <c r="G92" s="21">
        <v>0.20258396628926464</v>
      </c>
      <c r="H92" s="27" t="s">
        <v>138</v>
      </c>
      <c r="I92" s="74">
        <v>3</v>
      </c>
      <c r="J92" s="73">
        <v>1</v>
      </c>
    </row>
    <row r="93" spans="1:10" x14ac:dyDescent="0.2">
      <c r="A93" s="76" t="s">
        <v>65</v>
      </c>
      <c r="B93" s="21">
        <v>0.98677912653180866</v>
      </c>
      <c r="C93" s="27">
        <v>0</v>
      </c>
      <c r="D93" s="21">
        <v>7.3797586216843444E-2</v>
      </c>
      <c r="E93" s="19" t="s">
        <v>19</v>
      </c>
      <c r="F93" s="21">
        <v>1.8267955773564572E-2</v>
      </c>
      <c r="G93" s="21">
        <v>-3.5460367030723653E-3</v>
      </c>
      <c r="H93" s="27" t="s">
        <v>138</v>
      </c>
      <c r="I93" s="74">
        <v>8</v>
      </c>
      <c r="J93" s="73">
        <v>0</v>
      </c>
    </row>
    <row r="94" spans="1:10" x14ac:dyDescent="0.2">
      <c r="A94" s="76" t="s">
        <v>33</v>
      </c>
      <c r="B94" s="21">
        <v>0.71340794943402064</v>
      </c>
      <c r="C94" s="27">
        <v>0</v>
      </c>
      <c r="D94" s="21">
        <v>8.6225742309276932E-2</v>
      </c>
      <c r="E94" s="19" t="s">
        <v>19</v>
      </c>
      <c r="F94" s="21">
        <v>7.7797835063066548E-2</v>
      </c>
      <c r="G94" s="21">
        <v>-4.1130643101597239E-2</v>
      </c>
      <c r="H94" s="27">
        <v>1203438.2000000002</v>
      </c>
      <c r="I94" s="74">
        <v>5</v>
      </c>
      <c r="J94" s="73">
        <v>0</v>
      </c>
    </row>
    <row r="95" spans="1:10" x14ac:dyDescent="0.2">
      <c r="A95" s="76" t="s">
        <v>61</v>
      </c>
      <c r="B95" s="21">
        <v>0.97050543365895747</v>
      </c>
      <c r="C95" s="27">
        <v>0</v>
      </c>
      <c r="D95" s="21">
        <v>0.12328482013004732</v>
      </c>
      <c r="E95" s="19" t="s">
        <v>19</v>
      </c>
      <c r="F95" s="21">
        <v>3.7128484614875235E-3</v>
      </c>
      <c r="G95" s="21">
        <v>0.10293581529250655</v>
      </c>
      <c r="H95" s="27" t="s">
        <v>138</v>
      </c>
      <c r="I95" s="74">
        <v>8</v>
      </c>
      <c r="J95" s="73">
        <v>1</v>
      </c>
    </row>
    <row r="96" spans="1:10" ht="12.75" customHeight="1" x14ac:dyDescent="0.2">
      <c r="A96" s="76" t="s">
        <v>85</v>
      </c>
      <c r="B96" s="21">
        <v>0.70558444686995614</v>
      </c>
      <c r="C96" s="27">
        <v>0</v>
      </c>
      <c r="D96" s="21">
        <v>5.1893065207592889E-2</v>
      </c>
      <c r="E96" s="19" t="s">
        <v>19</v>
      </c>
      <c r="F96" s="21">
        <v>8.1442552665390119E-2</v>
      </c>
      <c r="G96" s="21">
        <v>1.2415273826321461E-3</v>
      </c>
      <c r="H96" s="27" t="s">
        <v>138</v>
      </c>
      <c r="I96" s="74">
        <v>5</v>
      </c>
      <c r="J96" s="73">
        <v>0.2</v>
      </c>
    </row>
    <row r="97" spans="1:10" x14ac:dyDescent="0.2">
      <c r="A97" s="77" t="s">
        <v>113</v>
      </c>
      <c r="B97" s="87">
        <v>0.96440662300893032</v>
      </c>
      <c r="C97" s="88">
        <v>0</v>
      </c>
      <c r="D97" s="87">
        <v>0.1965841151565588</v>
      </c>
      <c r="E97" s="89" t="s">
        <v>19</v>
      </c>
      <c r="F97" s="87">
        <v>3.3483970246098666E-3</v>
      </c>
      <c r="G97" s="87">
        <v>-5.7466478513924016E-2</v>
      </c>
      <c r="H97" s="88">
        <v>923400</v>
      </c>
      <c r="I97" s="90">
        <v>5</v>
      </c>
      <c r="J97" s="91">
        <v>0</v>
      </c>
    </row>
  </sheetData>
  <mergeCells count="2">
    <mergeCell ref="B1:H1"/>
    <mergeCell ref="B2:J2"/>
  </mergeCells>
  <conditionalFormatting sqref="B6:B97">
    <cfRule type="cellIs" dxfId="24" priority="102" stopIfTrue="1" operator="between">
      <formula>0.0001</formula>
      <formula>0.7</formula>
    </cfRule>
  </conditionalFormatting>
  <conditionalFormatting sqref="C6:C97">
    <cfRule type="cellIs" dxfId="23" priority="99" stopIfTrue="1" operator="greaterThan">
      <formula>0</formula>
    </cfRule>
  </conditionalFormatting>
  <conditionalFormatting sqref="D6:D97">
    <cfRule type="cellIs" dxfId="22" priority="98" stopIfTrue="1" operator="greaterThan">
      <formula>0.15</formula>
    </cfRule>
  </conditionalFormatting>
  <conditionalFormatting sqref="F6:F97">
    <cfRule type="cellIs" dxfId="21" priority="97" stopIfTrue="1" operator="greaterThan">
      <formula>0.1</formula>
    </cfRule>
  </conditionalFormatting>
  <conditionalFormatting sqref="G6:G42 H24 G45:G97">
    <cfRule type="cellIs" dxfId="20" priority="96" stopIfTrue="1" operator="greaterThan">
      <formula>0.05</formula>
    </cfRule>
  </conditionalFormatting>
  <conditionalFormatting sqref="H6:H23 H25:H97 G43:G44">
    <cfRule type="cellIs" dxfId="19" priority="95" stopIfTrue="1" operator="notEqual">
      <formula>" "</formula>
    </cfRule>
  </conditionalFormatting>
  <conditionalFormatting sqref="J6:J97">
    <cfRule type="top10" dxfId="18" priority="91" stopIfTrue="1" bottom="1" rank="1"/>
    <cfRule type="top10" dxfId="17" priority="92" stopIfTrue="1" rank="1"/>
  </conditionalFormatting>
  <conditionalFormatting sqref="G6">
    <cfRule type="cellIs" dxfId="16" priority="6" operator="lessThan">
      <formula>-0.05</formula>
    </cfRule>
  </conditionalFormatting>
  <conditionalFormatting sqref="G7:G42 H24 G45:G97">
    <cfRule type="cellIs" dxfId="15" priority="4" stopIfTrue="1" operator="lessThan">
      <formula>-0.05</formula>
    </cfRule>
  </conditionalFormatting>
  <conditionalFormatting sqref="I6:I97">
    <cfRule type="cellIs" dxfId="14" priority="3" operator="greaterThan">
      <formula>4</formula>
    </cfRule>
  </conditionalFormatting>
  <conditionalFormatting sqref="I6">
    <cfRule type="cellIs" dxfId="13" priority="2" operator="greaterThan">
      <formula>8</formula>
    </cfRule>
  </conditionalFormatting>
  <conditionalFormatting sqref="I7:I97">
    <cfRule type="cellIs" dxfId="12" priority="1" operator="greaterThan">
      <formula>8</formula>
    </cfRule>
  </conditionalFormatting>
  <pageMargins left="0.11791666597127914" right="0.11791666597127914" top="0.19666667282581329" bottom="0.23597222566604614" header="0.11791666597127914" footer="0.11791666597127914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99"/>
  <sheetViews>
    <sheetView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F6" sqref="F6"/>
    </sheetView>
  </sheetViews>
  <sheetFormatPr defaultColWidth="11.42578125" defaultRowHeight="12.75" x14ac:dyDescent="0.2"/>
  <cols>
    <col min="1" max="1" width="6.7109375" style="22" customWidth="1"/>
    <col min="2" max="2" width="40.28515625" style="25" customWidth="1"/>
    <col min="3" max="3" width="20" style="25" customWidth="1"/>
    <col min="4" max="5" width="15.85546875" style="22" customWidth="1"/>
    <col min="6" max="6" width="17.7109375" style="7" customWidth="1"/>
    <col min="7" max="7" width="18.7109375" style="22" customWidth="1"/>
    <col min="8" max="8" width="16.140625" style="22" customWidth="1"/>
    <col min="9" max="16384" width="11.42578125" style="22"/>
  </cols>
  <sheetData>
    <row r="1" spans="1:6" ht="27" customHeight="1" x14ac:dyDescent="0.2">
      <c r="A1" s="82" t="s">
        <v>3</v>
      </c>
      <c r="B1" s="82"/>
      <c r="C1" s="82"/>
      <c r="D1" s="82"/>
      <c r="E1" s="82"/>
      <c r="F1" s="82"/>
    </row>
    <row r="2" spans="1:6" ht="76.5" x14ac:dyDescent="0.2">
      <c r="A2" s="12" t="s">
        <v>107</v>
      </c>
      <c r="B2" s="13" t="s">
        <v>89</v>
      </c>
      <c r="C2" s="13" t="s">
        <v>10</v>
      </c>
      <c r="D2" s="12" t="s">
        <v>18</v>
      </c>
      <c r="E2" s="12" t="s">
        <v>8</v>
      </c>
      <c r="F2" s="12" t="s">
        <v>0</v>
      </c>
    </row>
    <row r="3" spans="1:6" x14ac:dyDescent="0.2">
      <c r="A3" s="15">
        <v>1</v>
      </c>
      <c r="B3" s="11" t="s">
        <v>131</v>
      </c>
      <c r="C3" s="9">
        <f>('[1]Показатели Е и О'!$I$4*'[1]Показатели Е и О'!I9+'[1]Показатели Е и О'!$Q$4*'[1]Показатели Е и О'!Q9+'[1]Показатели Е и О'!$Y$4*'[1]Показатели Е и О'!Y9+'[1]Показатели Е и О'!$AH$4*'[1]Показатели Е и О'!AH9+'[1]Показатели Е и О'!$AQ$4*'[1]Показатели Е и О'!AQ9+'[1]Показатели Е и О'!$AZ$4*'[1]Показатели Е и О'!AZ9+'[1]Показатели Е и О'!$BJ$4*'[1]Показатели Е и О'!BJ9)*'[1]Показатели Е и О'!BV9</f>
        <v>88.532175224621454</v>
      </c>
      <c r="D3" s="9">
        <f>('[2]Показатели Е и О'!$I$4*'[2]Показатели Е и О'!I9+'[2]Показатели Е и О'!$Q$4*'[2]Показатели Е и О'!Q9+'[2]Показатели Е и О'!$Y$4*'[2]Показатели Е и О'!Y9+'[2]Показатели Е и О'!$AH$4*'[2]Показатели Е и О'!AH9+'[2]Показатели Е и О'!$AQ$4*'[2]Показатели Е и О'!AQ9+'[2]Показатели Е и О'!$AZ$4*'[2]Показатели Е и О'!AZ9+'[2]Показатели Е и О'!$BJ$4*'[2]Показатели Е и О'!BJ9)*'[2]Показатели Е и О'!BW9</f>
        <v>88.532175224621454</v>
      </c>
      <c r="E3" s="8">
        <v>1</v>
      </c>
      <c r="F3" s="8">
        <f>IF(('[2]Показатели Е и О'!BN9+'[2]Показатели Е и О'!BO9+'[2]Показатели Е и О'!BP9+'[2]Показатели Е и О'!BT9)&gt;0,$G$99,IF('[2]Показатели Е и О'!BX9&lt;1,LOOKUP(D3,$G$98:$H$98,$G$99:$H$99),LOOKUP(D3,$G$98:$I$98,$G$99:$I$99)))</f>
        <v>1</v>
      </c>
    </row>
    <row r="4" spans="1:6" x14ac:dyDescent="0.2">
      <c r="A4" s="15">
        <v>2</v>
      </c>
      <c r="B4" s="11" t="s">
        <v>47</v>
      </c>
      <c r="C4" s="9">
        <f>('[1]Показатели Е и О'!$I$4*'[1]Показатели Е и О'!I8+'[1]Показатели Е и О'!$Q$4*'[1]Показатели Е и О'!Q8+'[1]Показатели Е и О'!$Y$4*'[1]Показатели Е и О'!Y8+'[1]Показатели Е и О'!$AH$4*'[1]Показатели Е и О'!AH8+'[1]Показатели Е и О'!$AQ$4*'[1]Показатели Е и О'!AQ8+'[1]Показатели Е и О'!$AZ$4*'[1]Показатели Е и О'!AZ8+'[1]Показатели Е и О'!$BJ$4*'[1]Показатели Е и О'!BJ8)*'[1]Показатели Е и О'!BV8</f>
        <v>87.422306402597329</v>
      </c>
      <c r="D4" s="9">
        <v>82.05</v>
      </c>
      <c r="E4" s="8">
        <v>1</v>
      </c>
      <c r="F4" s="8">
        <v>2</v>
      </c>
    </row>
    <row r="5" spans="1:6" x14ac:dyDescent="0.2">
      <c r="A5" s="15">
        <v>3</v>
      </c>
      <c r="B5" s="11" t="s">
        <v>29</v>
      </c>
      <c r="C5" s="9">
        <f>('[1]Показатели Е и О'!$I$4*'[1]Показатели Е и О'!I72+'[1]Показатели Е и О'!$Q$4*'[1]Показатели Е и О'!Q72+'[1]Показатели Е и О'!$Y$4*'[1]Показатели Е и О'!Y72+'[1]Показатели Е и О'!$AH$4*'[1]Показатели Е и О'!AH72+'[1]Показатели Е и О'!$AQ$4*'[1]Показатели Е и О'!AQ72+'[1]Показатели Е и О'!$AZ$4*'[1]Показатели Е и О'!AZ72+'[1]Показатели Е и О'!$BJ$4*'[1]Показатели Е и О'!BJ72)*'[1]Показатели Е и О'!BV72</f>
        <v>86.620825002921251</v>
      </c>
      <c r="D5" s="9">
        <f>('[2]Показатели Е и О'!$I$4*'[2]Показатели Е и О'!I72+'[2]Показатели Е и О'!$Q$4*'[2]Показатели Е и О'!Q72+'[2]Показатели Е и О'!$Y$4*'[2]Показатели Е и О'!Y72+'[2]Показатели Е и О'!$AH$4*'[2]Показатели Е и О'!AH72+'[2]Показатели Е и О'!$AQ$4*'[2]Показатели Е и О'!AQ72+'[2]Показатели Е и О'!$AZ$4*'[2]Показатели Е и О'!AZ72+'[2]Показатели Е и О'!$BJ$4*'[2]Показатели Е и О'!BJ72)*'[2]Показатели Е и О'!BW72</f>
        <v>86.620825002921251</v>
      </c>
      <c r="E5" s="8">
        <v>1</v>
      </c>
      <c r="F5" s="8">
        <f>IF(('[2]Показатели Е и О'!BN72+'[2]Показатели Е и О'!BO72+'[2]Показатели Е и О'!BP72+'[2]Показатели Е и О'!BT72)&gt;0,$G$99,IF('[2]Показатели Е и О'!BX72&lt;1,LOOKUP(D5,$G$98:$H$98,$G$99:$H$99),LOOKUP(D5,$G$98:$I$98,$G$99:$I$99)))</f>
        <v>1</v>
      </c>
    </row>
    <row r="6" spans="1:6" x14ac:dyDescent="0.2">
      <c r="A6" s="15">
        <v>4</v>
      </c>
      <c r="B6" s="11" t="s">
        <v>132</v>
      </c>
      <c r="C6" s="9">
        <f>('[1]Показатели Е и О'!$I$4*'[1]Показатели Е и О'!I30+'[1]Показатели Е и О'!$Q$4*'[1]Показатели Е и О'!Q30+'[1]Показатели Е и О'!$Y$4*'[1]Показатели Е и О'!Y30+'[1]Показатели Е и О'!$AH$4*'[1]Показатели Е и О'!AH30+'[1]Показатели Е и О'!$AQ$4*'[1]Показатели Е и О'!AQ30+'[1]Показатели Е и О'!$AZ$4*'[1]Показатели Е и О'!AZ30+'[1]Показатели Е и О'!$BJ$4*'[1]Показатели Е и О'!BJ30)*'[1]Показатели Е и О'!BV30</f>
        <v>85.9824726470287</v>
      </c>
      <c r="D6" s="9">
        <f>('[2]Показатели Е и О'!$I$4*'[2]Показатели Е и О'!I30+'[2]Показатели Е и О'!$Q$4*'[2]Показатели Е и О'!Q30+'[2]Показатели Е и О'!$Y$4*'[2]Показатели Е и О'!Y30+'[2]Показатели Е и О'!$AH$4*'[2]Показатели Е и О'!AH30+'[2]Показатели Е и О'!$AQ$4*'[2]Показатели Е и О'!AQ30+'[2]Показатели Е и О'!$AZ$4*'[2]Показатели Е и О'!AZ30+'[2]Показатели Е и О'!$BJ$4*'[2]Показатели Е и О'!BJ30)*'[2]Показатели Е и О'!BW30</f>
        <v>85.9824726470287</v>
      </c>
      <c r="E6" s="8">
        <v>1</v>
      </c>
      <c r="F6" s="8">
        <f>IF(('[2]Показатели Е и О'!BN30+'[2]Показатели Е и О'!BO30+'[2]Показатели Е и О'!BP30+'[2]Показатели Е и О'!BT30)&gt;0,$G$99,IF('[2]Показатели Е и О'!BX30&lt;1,LOOKUP(D6,$G$98:$H$98,$G$99:$H$99),LOOKUP(D6,$G$98:$I$98,$G$99:$I$99)))</f>
        <v>1</v>
      </c>
    </row>
    <row r="7" spans="1:6" x14ac:dyDescent="0.2">
      <c r="A7" s="15">
        <v>5</v>
      </c>
      <c r="B7" s="11" t="s">
        <v>45</v>
      </c>
      <c r="C7" s="9">
        <f>('[1]Показатели Е и О'!$I$4*'[1]Показатели Е и О'!I15+'[1]Показатели Е и О'!$Q$4*'[1]Показатели Е и О'!Q15+'[1]Показатели Е и О'!$Y$4*'[1]Показатели Е и О'!Y15+'[1]Показатели Е и О'!$AH$4*'[1]Показатели Е и О'!AH15+'[1]Показатели Е и О'!$AQ$4*'[1]Показатели Е и О'!AQ15+'[1]Показатели Е и О'!$AZ$4*'[1]Показатели Е и О'!AZ15+'[1]Показатели Е и О'!$BJ$4*'[1]Показатели Е и О'!BJ15)*'[1]Показатели Е и О'!BV15</f>
        <v>85.940508941830373</v>
      </c>
      <c r="D7" s="9">
        <f>('[2]Показатели Е и О'!$I$4*'[2]Показатели Е и О'!I15+'[2]Показатели Е и О'!$Q$4*'[2]Показатели Е и О'!Q15+'[2]Показатели Е и О'!$Y$4*'[2]Показатели Е и О'!Y15+'[2]Показатели Е и О'!$AH$4*'[2]Показатели Е и О'!AH15+'[2]Показатели Е и О'!$AQ$4*'[2]Показатели Е и О'!AQ15+'[2]Показатели Е и О'!$AZ$4*'[2]Показатели Е и О'!AZ15+'[2]Показатели Е и О'!$BJ$4*'[2]Показатели Е и О'!BJ15)*'[2]Показатели Е и О'!BW15</f>
        <v>85.940508941830373</v>
      </c>
      <c r="E7" s="8">
        <v>1</v>
      </c>
      <c r="F7" s="8">
        <f>IF(('[2]Показатели Е и О'!BN15+'[2]Показатели Е и О'!BO15+'[2]Показатели Е и О'!BP15+'[2]Показатели Е и О'!BT15)&gt;0,$G$99,IF('[2]Показатели Е и О'!BX15&lt;1,LOOKUP(D7,$G$98:$H$98,$G$99:$H$99),LOOKUP(D7,$G$98:$I$98,$G$99:$I$99)))</f>
        <v>1</v>
      </c>
    </row>
    <row r="8" spans="1:6" x14ac:dyDescent="0.2">
      <c r="A8" s="15">
        <v>6</v>
      </c>
      <c r="B8" s="11" t="s">
        <v>52</v>
      </c>
      <c r="C8" s="9">
        <f>('[1]Показатели Е и О'!$I$4*'[1]Показатели Е и О'!I10+'[1]Показатели Е и О'!$Q$4*'[1]Показатели Е и О'!Q10+'[1]Показатели Е и О'!$Y$4*'[1]Показатели Е и О'!Y10+'[1]Показатели Е и О'!$AH$4*'[1]Показатели Е и О'!AH10+'[1]Показатели Е и О'!$AQ$4*'[1]Показатели Е и О'!AQ10+'[1]Показатели Е и О'!$AZ$4*'[1]Показатели Е и О'!AZ10+'[1]Показатели Е и О'!$BJ$4*'[1]Показатели Е и О'!BJ10)*'[1]Показатели Е и О'!BV10</f>
        <v>85.921075257515838</v>
      </c>
      <c r="D8" s="9">
        <f>('[2]Показатели Е и О'!$I$4*'[2]Показатели Е и О'!I10+'[2]Показатели Е и О'!$Q$4*'[2]Показатели Е и О'!Q10+'[2]Показатели Е и О'!$Y$4*'[2]Показатели Е и О'!Y10+'[2]Показатели Е и О'!$AH$4*'[2]Показатели Е и О'!AH10+'[2]Показатели Е и О'!$AQ$4*'[2]Показатели Е и О'!AQ10+'[2]Показатели Е и О'!$AZ$4*'[2]Показатели Е и О'!AZ10+'[2]Показатели Е и О'!$BJ$4*'[2]Показатели Е и О'!BJ10)*'[2]Показатели Е и О'!BW10</f>
        <v>85.921075257515838</v>
      </c>
      <c r="E8" s="8">
        <v>1</v>
      </c>
      <c r="F8" s="8">
        <f>IF(('[2]Показатели Е и О'!BN10+'[2]Показатели Е и О'!BO10+'[2]Показатели Е и О'!BP10+'[2]Показатели Е и О'!BT10)&gt;0,$G$99,IF('[2]Показатели Е и О'!BX10&lt;1,LOOKUP(D8,$G$98:$H$98,$G$99:$H$99),LOOKUP(D8,$G$98:$I$98,$G$99:$I$99)))</f>
        <v>1</v>
      </c>
    </row>
    <row r="9" spans="1:6" x14ac:dyDescent="0.2">
      <c r="A9" s="15">
        <v>7</v>
      </c>
      <c r="B9" s="11" t="s">
        <v>106</v>
      </c>
      <c r="C9" s="9">
        <f>('[1]Показатели Е и О'!$I$4*'[1]Показатели Е и О'!I79+'[1]Показатели Е и О'!$Q$4*'[1]Показатели Е и О'!Q79+'[1]Показатели Е и О'!$Y$4*'[1]Показатели Е и О'!Y79+'[1]Показатели Е и О'!$AH$4*'[1]Показатели Е и О'!AH79+'[1]Показатели Е и О'!$AQ$4*'[1]Показатели Е и О'!AQ79+'[1]Показатели Е и О'!$AZ$4*'[1]Показатели Е и О'!AZ79+'[1]Показатели Е и О'!$BJ$4*'[1]Показатели Е и О'!BJ79)*'[1]Показатели Е и О'!BV79</f>
        <v>85.80250578404376</v>
      </c>
      <c r="D9" s="9">
        <f>('[2]Показатели Е и О'!$I$4*'[2]Показатели Е и О'!I79+'[2]Показатели Е и О'!$Q$4*'[2]Показатели Е и О'!Q79+'[2]Показатели Е и О'!$Y$4*'[2]Показатели Е и О'!Y79+'[2]Показатели Е и О'!$AH$4*'[2]Показатели Е и О'!AH79+'[2]Показатели Е и О'!$AQ$4*'[2]Показатели Е и О'!AQ79+'[2]Показатели Е и О'!$AZ$4*'[2]Показатели Е и О'!AZ79+'[2]Показатели Е и О'!$BJ$4*'[2]Показатели Е и О'!BJ79)*'[2]Показатели Е и О'!BW79</f>
        <v>85.80250578404376</v>
      </c>
      <c r="E9" s="8">
        <v>1</v>
      </c>
      <c r="F9" s="8">
        <f>IF(('[2]Показатели Е и О'!BN79+'[2]Показатели Е и О'!BO79+'[2]Показатели Е и О'!BP79+'[2]Показатели Е и О'!BT79)&gt;0,$G$99,IF('[2]Показатели Е и О'!BX79&lt;1,LOOKUP(D9,$G$98:$H$98,$G$99:$H$99),LOOKUP(D9,$G$98:$I$98,$G$99:$I$99)))</f>
        <v>1</v>
      </c>
    </row>
    <row r="10" spans="1:6" x14ac:dyDescent="0.2">
      <c r="A10" s="15">
        <v>8</v>
      </c>
      <c r="B10" s="11" t="s">
        <v>67</v>
      </c>
      <c r="C10" s="9">
        <f>('[1]Показатели Е и О'!$I$4*'[1]Показатели Е и О'!I63+'[1]Показатели Е и О'!$Q$4*'[1]Показатели Е и О'!Q63+'[1]Показатели Е и О'!$Y$4*'[1]Показатели Е и О'!Y63+'[1]Показатели Е и О'!$AH$4*'[1]Показатели Е и О'!AH63+'[1]Показатели Е и О'!$AQ$4*'[1]Показатели Е и О'!AQ63+'[1]Показатели Е и О'!$AZ$4*'[1]Показатели Е и О'!AZ63+'[1]Показатели Е и О'!$BJ$4*'[1]Показатели Е и О'!BJ63)*'[1]Показатели Е и О'!BV63</f>
        <v>85.769322715188466</v>
      </c>
      <c r="D10" s="9">
        <f>('[2]Показатели Е и О'!$I$4*'[2]Показатели Е и О'!I63+'[2]Показатели Е и О'!$Q$4*'[2]Показатели Е и О'!Q63+'[2]Показатели Е и О'!$Y$4*'[2]Показатели Е и О'!Y63+'[2]Показатели Е и О'!$AH$4*'[2]Показатели Е и О'!AH63+'[2]Показатели Е и О'!$AQ$4*'[2]Показатели Е и О'!AQ63+'[2]Показатели Е и О'!$AZ$4*'[2]Показатели Е и О'!AZ63+'[2]Показатели Е и О'!$BJ$4*'[2]Показатели Е и О'!BJ63)*'[2]Показатели Е и О'!BW63</f>
        <v>85.769322715188466</v>
      </c>
      <c r="E10" s="8">
        <v>1</v>
      </c>
      <c r="F10" s="8">
        <f>IF(('[2]Показатели Е и О'!BN63+'[2]Показатели Е и О'!BO63+'[2]Показатели Е и О'!BP63+'[2]Показатели Е и О'!BT63)&gt;0,$G$99,IF('[2]Показатели Е и О'!BX63&lt;1,LOOKUP(D10,$G$98:$H$98,$G$99:$H$99),LOOKUP(D10,$G$98:$I$98,$G$99:$I$99)))</f>
        <v>1</v>
      </c>
    </row>
    <row r="11" spans="1:6" x14ac:dyDescent="0.2">
      <c r="A11" s="15">
        <v>9</v>
      </c>
      <c r="B11" s="11" t="s">
        <v>34</v>
      </c>
      <c r="C11" s="9">
        <f>ROUND('[1]Показатели Е и О'!$I$4*'[1]Показатели Е и О'!I60+'[1]Показатели Е и О'!$Q$4*'[1]Показатели Е и О'!Q60+'[1]Показатели Е и О'!$Y$4*'[1]Показатели Е и О'!Y60+'[1]Показатели Е и О'!$AH$4*'[1]Показатели Е и О'!AH60+'[1]Показатели Е и О'!$AQ$4*'[1]Показатели Е и О'!AQ60+'[1]Показатели Е и О'!$AZ$4*'[1]Показатели Е и О'!AZ60+'[1]Показатели Е и О'!$BJ$4*'[1]Показатели Е и О'!BJ60,1)*'[1]Показатели Е и О'!BV60</f>
        <v>85.2</v>
      </c>
      <c r="D11" s="9">
        <f>ROUND('[2]Показатели Е и О'!$I$4*'[2]Показатели Е и О'!I60+'[2]Показатели Е и О'!$Q$4*'[2]Показатели Е и О'!Q60+'[2]Показатели Е и О'!$Y$4*'[2]Показатели Е и О'!Y60+'[2]Показатели Е и О'!$AH$4*'[2]Показатели Е и О'!AH60+'[2]Показатели Е и О'!$AQ$4*'[2]Показатели Е и О'!AQ60+'[2]Показатели Е и О'!$AZ$4*'[2]Показатели Е и О'!AZ60+'[2]Показатели Е и О'!$BJ$4*'[2]Показатели Е и О'!BJ60,1)*'[2]Показатели Е и О'!BW60</f>
        <v>85.2</v>
      </c>
      <c r="E11" s="8">
        <v>1</v>
      </c>
      <c r="F11" s="8">
        <f>IF(('[2]Показатели Е и О'!BN60+'[2]Показатели Е и О'!BO60+'[2]Показатели Е и О'!BP60+'[2]Показатели Е и О'!BT60)&gt;0,$G$99,IF('[2]Показатели Е и О'!BX60&lt;1,LOOKUP(D11,$G$98:$H$98,$G$99:$H$99),LOOKUP(D11,$G$98:$I$98,$G$99:$I$99)))</f>
        <v>1</v>
      </c>
    </row>
    <row r="12" spans="1:6" x14ac:dyDescent="0.2">
      <c r="A12" s="15">
        <v>10</v>
      </c>
      <c r="B12" s="11" t="s">
        <v>119</v>
      </c>
      <c r="C12" s="9">
        <f>('[1]Показатели Е и О'!$I$4*'[1]Показатели Е и О'!I28+'[1]Показатели Е и О'!$Q$4*'[1]Показатели Е и О'!Q28+'[1]Показатели Е и О'!$Y$4*'[1]Показатели Е и О'!Y28+'[1]Показатели Е и О'!$AH$4*'[1]Показатели Е и О'!AH28+'[1]Показатели Е и О'!$AQ$4*'[1]Показатели Е и О'!AQ28+'[1]Показатели Е и О'!$AZ$4*'[1]Показатели Е и О'!AZ28+'[1]Показатели Е и О'!$BJ$4*'[1]Показатели Е и О'!BJ28)*'[1]Показатели Е и О'!BV28</f>
        <v>85.142813681565642</v>
      </c>
      <c r="D12" s="9">
        <f>('[2]Показатели Е и О'!$I$4*'[2]Показатели Е и О'!I28+'[2]Показатели Е и О'!$Q$4*'[2]Показатели Е и О'!Q28+'[2]Показатели Е и О'!$Y$4*'[2]Показатели Е и О'!Y28+'[2]Показатели Е и О'!$AH$4*'[2]Показатели Е и О'!AH28+'[2]Показатели Е и О'!$AQ$4*'[2]Показатели Е и О'!AQ28+'[2]Показатели Е и О'!$AZ$4*'[2]Показатели Е и О'!AZ28+'[2]Показатели Е и О'!$BJ$4*'[2]Показатели Е и О'!BJ28)*'[2]Показатели Е и О'!BW28</f>
        <v>85.142813681565642</v>
      </c>
      <c r="E12" s="8">
        <v>1</v>
      </c>
      <c r="F12" s="8">
        <f>IF(('[2]Показатели Е и О'!BN28+'[2]Показатели Е и О'!BO28+'[2]Показатели Е и О'!BP28+'[2]Показатели Е и О'!BT28)&gt;0,$G$99,IF('[2]Показатели Е и О'!BX28&lt;1,LOOKUP(D12,$G$98:$H$98,$G$99:$H$99),LOOKUP(D12,$G$98:$I$98,$G$99:$I$99)))</f>
        <v>1</v>
      </c>
    </row>
    <row r="13" spans="1:6" x14ac:dyDescent="0.2">
      <c r="A13" s="15">
        <v>11</v>
      </c>
      <c r="B13" s="11" t="s">
        <v>55</v>
      </c>
      <c r="C13" s="9">
        <f>('[1]Показатели Е и О'!$I$4*'[1]Показатели Е и О'!I75+'[1]Показатели Е и О'!$Q$4*'[1]Показатели Е и О'!Q75+'[1]Показатели Е и О'!$Y$4*'[1]Показатели Е и О'!Y75+'[1]Показатели Е и О'!$AH$4*'[1]Показатели Е и О'!AH75+'[1]Показатели Е и О'!$AQ$4*'[1]Показатели Е и О'!AQ75+'[1]Показатели Е и О'!$AZ$4*'[1]Показатели Е и О'!AZ75+'[1]Показатели Е и О'!$BJ$4*'[1]Показатели Е и О'!BJ75)*'[1]Показатели Е и О'!BV75</f>
        <v>85.092484489952895</v>
      </c>
      <c r="D13" s="9">
        <f>('[2]Показатели Е и О'!$I$4*'[2]Показатели Е и О'!I75+'[2]Показатели Е и О'!$Q$4*'[2]Показатели Е и О'!Q75+'[2]Показатели Е и О'!$Y$4*'[2]Показатели Е и О'!Y75+'[2]Показатели Е и О'!$AH$4*'[2]Показатели Е и О'!AH75+'[2]Показатели Е и О'!$AQ$4*'[2]Показатели Е и О'!AQ75+'[2]Показатели Е и О'!$AZ$4*'[2]Показатели Е и О'!AZ75+'[2]Показатели Е и О'!$BJ$4*'[2]Показатели Е и О'!BJ75)*'[2]Показатели Е и О'!BW75</f>
        <v>85.092484489952895</v>
      </c>
      <c r="E13" s="8">
        <v>1</v>
      </c>
      <c r="F13" s="8">
        <f>IF(('[2]Показатели Е и О'!BN75+'[2]Показатели Е и О'!BO75+'[2]Показатели Е и О'!BP75+'[2]Показатели Е и О'!BT75)&gt;0,$G$99,IF('[2]Показатели Е и О'!BX75&lt;1,LOOKUP(D13,$G$98:$H$98,$G$99:$H$99),LOOKUP(D13,$G$98:$I$98,$G$99:$I$99)))</f>
        <v>1</v>
      </c>
    </row>
    <row r="14" spans="1:6" x14ac:dyDescent="0.2">
      <c r="A14" s="15">
        <v>12</v>
      </c>
      <c r="B14" s="11" t="s">
        <v>53</v>
      </c>
      <c r="C14" s="9">
        <f>('[1]Показатели Е и О'!$I$4*'[1]Показатели Е и О'!I51+'[1]Показатели Е и О'!$Q$4*'[1]Показатели Е и О'!Q51+'[1]Показатели Е и О'!$Y$4*'[1]Показатели Е и О'!Y51+'[1]Показатели Е и О'!$AH$4*'[1]Показатели Е и О'!AH51+'[1]Показатели Е и О'!$AQ$4*'[1]Показатели Е и О'!AQ51+'[1]Показатели Е и О'!$AZ$4*'[1]Показатели Е и О'!AZ51+'[1]Показатели Е и О'!$BJ$4*'[1]Показатели Е и О'!BJ51)*'[1]Показатели Е и О'!BV51</f>
        <v>84.934889743850007</v>
      </c>
      <c r="D14" s="9">
        <f>('[2]Показатели Е и О'!$I$4*'[2]Показатели Е и О'!I51+'[2]Показатели Е и О'!$Q$4*'[2]Показатели Е и О'!Q51+'[2]Показатели Е и О'!$Y$4*'[2]Показатели Е и О'!Y51+'[2]Показатели Е и О'!$AH$4*'[2]Показатели Е и О'!AH51+'[2]Показатели Е и О'!$AQ$4*'[2]Показатели Е и О'!AQ51+'[2]Показатели Е и О'!$AZ$4*'[2]Показатели Е и О'!AZ51+'[2]Показатели Е и О'!$BJ$4*'[2]Показатели Е и О'!BJ51)*'[2]Показатели Е и О'!BW51</f>
        <v>84.934889743850007</v>
      </c>
      <c r="E14" s="8">
        <v>1</v>
      </c>
      <c r="F14" s="8">
        <f>IF(('[2]Показатели Е и О'!BN51+'[2]Показатели Е и О'!BO51+'[2]Показатели Е и О'!BP51+'[2]Показатели Е и О'!BT51)&gt;0,$G$99,IF('[2]Показатели Е и О'!BX51&lt;1,LOOKUP(D14,$G$98:$H$98,$G$99:$H$99),LOOKUP(D14,$G$98:$I$98,$G$99:$I$99)))</f>
        <v>1</v>
      </c>
    </row>
    <row r="15" spans="1:6" x14ac:dyDescent="0.2">
      <c r="A15" s="15">
        <v>13</v>
      </c>
      <c r="B15" s="11" t="s">
        <v>104</v>
      </c>
      <c r="C15" s="9">
        <f>('[1]Показатели Е и О'!$I$4*'[1]Показатели Е и О'!I85+'[1]Показатели Е и О'!$Q$4*'[1]Показатели Е и О'!Q85+'[1]Показатели Е и О'!$Y$4*'[1]Показатели Е и О'!Y85+'[1]Показатели Е и О'!$AH$4*'[1]Показатели Е и О'!AH85+'[1]Показатели Е и О'!$AQ$4*'[1]Показатели Е и О'!AQ85+'[1]Показатели Е и О'!$AZ$4*'[1]Показатели Е и О'!AZ85+'[1]Показатели Е и О'!$BJ$4*'[1]Показатели Е и О'!BJ85)*'[1]Показатели Е и О'!BV85</f>
        <v>84.679722893128442</v>
      </c>
      <c r="D15" s="9">
        <f>('[2]Показатели Е и О'!$I$4*'[2]Показатели Е и О'!I85+'[2]Показатели Е и О'!$Q$4*'[2]Показатели Е и О'!Q85+'[2]Показатели Е и О'!$Y$4*'[2]Показатели Е и О'!Y85+'[2]Показатели Е и О'!$AH$4*'[2]Показатели Е и О'!AH85+'[2]Показатели Е и О'!$AQ$4*'[2]Показатели Е и О'!AQ85+'[2]Показатели Е и О'!$AZ$4*'[2]Показатели Е и О'!AZ85+'[2]Показатели Е и О'!$BJ$4*'[2]Показатели Е и О'!BJ85)*'[2]Показатели Е и О'!BW85</f>
        <v>80.445736748472015</v>
      </c>
      <c r="E15" s="8">
        <v>1</v>
      </c>
      <c r="F15" s="8">
        <f>IF(('[2]Показатели Е и О'!BN85+'[2]Показатели Е и О'!BO85+'[2]Показатели Е и О'!BP85+'[2]Показатели Е и О'!BT85)&gt;0,$G$99,IF('[2]Показатели Е и О'!BX85&lt;1,LOOKUP(D15,$G$98:$H$98,$G$99:$H$99),LOOKUP(D15,$G$98:$I$98,$G$99:$I$99)))</f>
        <v>2</v>
      </c>
    </row>
    <row r="16" spans="1:6" x14ac:dyDescent="0.2">
      <c r="A16" s="15">
        <v>14</v>
      </c>
      <c r="B16" s="11" t="s">
        <v>110</v>
      </c>
      <c r="C16" s="9">
        <f>('[1]Показатели Е и О'!$I$4*'[1]Показатели Е и О'!I38+'[1]Показатели Е и О'!$Q$4*'[1]Показатели Е и О'!Q38+'[1]Показатели Е и О'!$Y$4*'[1]Показатели Е и О'!Y38+'[1]Показатели Е и О'!$AH$4*'[1]Показатели Е и О'!AH38+'[1]Показатели Е и О'!$AQ$4*'[1]Показатели Е и О'!AQ38+'[1]Показатели Е и О'!$AZ$4*'[1]Показатели Е и О'!AZ38+'[1]Показатели Е и О'!$BJ$4*'[1]Показатели Е и О'!BJ38)*'[1]Показатели Е и О'!BV38</f>
        <v>84.609964406267494</v>
      </c>
      <c r="D16" s="9">
        <f>('[2]Показатели Е и О'!$I$4*'[2]Показатели Е и О'!I38+'[2]Показатели Е и О'!$Q$4*'[2]Показатели Е и О'!Q38+'[2]Показатели Е и О'!$Y$4*'[2]Показатели Е и О'!Y38+'[2]Показатели Е и О'!$AH$4*'[2]Показатели Е и О'!AH38+'[2]Показатели Е и О'!$AQ$4*'[2]Показатели Е и О'!AQ38+'[2]Показатели Е и О'!$AZ$4*'[2]Показатели Е и О'!AZ38+'[2]Показатели Е и О'!$BJ$4*'[2]Показатели Е и О'!BJ38)*'[2]Показатели Е и О'!BW38</f>
        <v>80.379466185954115</v>
      </c>
      <c r="E16" s="8">
        <v>1</v>
      </c>
      <c r="F16" s="8">
        <f>IF(('[2]Показатели Е и О'!BN38+'[2]Показатели Е и О'!BO38+'[2]Показатели Е и О'!BP38+'[2]Показатели Е и О'!BT38)&gt;0,$G$99,IF('[2]Показатели Е и О'!BX38&lt;1,LOOKUP(D16,$G$98:$H$98,$G$99:$H$99),LOOKUP(D16,$G$98:$I$98,$G$99:$I$99)))</f>
        <v>2</v>
      </c>
    </row>
    <row r="17" spans="1:8" x14ac:dyDescent="0.2">
      <c r="A17" s="15">
        <v>15</v>
      </c>
      <c r="B17" s="11" t="s">
        <v>73</v>
      </c>
      <c r="C17" s="9">
        <f>('[1]Показатели Е и О'!$I$4*'[1]Показатели Е и О'!I82+'[1]Показатели Е и О'!$Q$4*'[1]Показатели Е и О'!Q82+'[1]Показатели Е и О'!$Y$4*'[1]Показатели Е и О'!Y82+'[1]Показатели Е и О'!$AH$4*'[1]Показатели Е и О'!AH82+'[1]Показатели Е и О'!$AQ$4*'[1]Показатели Е и О'!AQ82+'[1]Показатели Е и О'!$AZ$4*'[1]Показатели Е и О'!AZ82+'[1]Показатели Е и О'!$BJ$4*'[1]Показатели Е и О'!BJ82)*'[1]Показатели Е и О'!BV82</f>
        <v>84.574646243866781</v>
      </c>
      <c r="D17" s="9">
        <f>('[2]Показатели Е и О'!$I$4*'[2]Показатели Е и О'!I82+'[2]Показатели Е и О'!$Q$4*'[2]Показатели Е и О'!Q82+'[2]Показатели Е и О'!$Y$4*'[2]Показатели Е и О'!Y82+'[2]Показатели Е и О'!$AH$4*'[2]Показатели Е и О'!AH82+'[2]Показатели Е и О'!$AQ$4*'[2]Показатели Е и О'!AQ82+'[2]Показатели Е и О'!$AZ$4*'[2]Показатели Е и О'!AZ82+'[2]Показатели Е и О'!$BJ$4*'[2]Показатели Е и О'!BJ82)*'[2]Показатели Е и О'!BW82</f>
        <v>84.574646243866781</v>
      </c>
      <c r="E17" s="8">
        <v>1</v>
      </c>
      <c r="F17" s="8">
        <f>IF(('[2]Показатели Е и О'!BN82+'[2]Показатели Е и О'!BO82+'[2]Показатели Е и О'!BP82+'[2]Показатели Е и О'!BT82)&gt;0,$G$99,IF('[2]Показатели Е и О'!BX82&lt;1,LOOKUP(D17,$G$98:$H$98,$G$99:$H$99),LOOKUP(D17,$G$98:$I$98,$G$99:$I$99)))</f>
        <v>1</v>
      </c>
    </row>
    <row r="18" spans="1:8" x14ac:dyDescent="0.2">
      <c r="A18" s="15">
        <v>16</v>
      </c>
      <c r="B18" s="11" t="s">
        <v>114</v>
      </c>
      <c r="C18" s="9">
        <f>('[1]Показатели Е и О'!$I$4*'[1]Показатели Е и О'!I41+'[1]Показатели Е и О'!$Q$4*'[1]Показатели Е и О'!Q41+'[1]Показатели Е и О'!$Y$4*'[1]Показатели Е и О'!Y41+'[1]Показатели Е и О'!$AH$4*'[1]Показатели Е и О'!AH41+'[1]Показатели Е и О'!$AQ$4*'[1]Показатели Е и О'!AQ41+'[1]Показатели Е и О'!$AZ$4*'[1]Показатели Е и О'!AZ41+'[1]Показатели Е и О'!$BJ$4*'[1]Показатели Е и О'!BJ41)*'[1]Показатели Е и О'!BV41</f>
        <v>84.15814355770047</v>
      </c>
      <c r="D18" s="9">
        <f>('[2]Показатели Е и О'!$I$4*'[2]Показатели Е и О'!I41+'[2]Показатели Е и О'!$Q$4*'[2]Показатели Е и О'!Q41+'[2]Показатели Е и О'!$Y$4*'[2]Показатели Е и О'!Y41+'[2]Показатели Е и О'!$AH$4*'[2]Показатели Е и О'!AH41+'[2]Показатели Е и О'!$AQ$4*'[2]Показатели Е и О'!AQ41+'[2]Показатели Е и О'!$AZ$4*'[2]Показатели Е и О'!AZ41+'[2]Показатели Е и О'!$BJ$4*'[2]Показатели Е и О'!BJ41)*'[2]Показатели Е и О'!BW41</f>
        <v>79.950236379815436</v>
      </c>
      <c r="E18" s="8">
        <v>1</v>
      </c>
      <c r="F18" s="8">
        <f>IF(('[2]Показатели Е и О'!BN41+'[2]Показатели Е и О'!BO41+'[2]Показатели Е и О'!BP41+'[2]Показатели Е и О'!BT41)&gt;0,$G$99,IF('[2]Показатели Е и О'!BX41&lt;1,LOOKUP(D18,$G$98:$H$98,$G$99:$H$99),LOOKUP(D18,$G$98:$I$98,$G$99:$I$99)))</f>
        <v>2</v>
      </c>
    </row>
    <row r="19" spans="1:8" s="24" customFormat="1" x14ac:dyDescent="0.2">
      <c r="A19" s="15">
        <v>17</v>
      </c>
      <c r="B19" s="11" t="s">
        <v>130</v>
      </c>
      <c r="C19" s="9">
        <f>('[1]Показатели Е и О'!$I$4*'[1]Показатели Е и О'!I53+'[1]Показатели Е и О'!$Q$4*'[1]Показатели Е и О'!Q53+'[1]Показатели Е и О'!$Y$4*'[1]Показатели Е и О'!Y53+'[1]Показатели Е и О'!$AH$4*'[1]Показатели Е и О'!AH53+'[1]Показатели Е и О'!$AQ$4*'[1]Показатели Е и О'!AQ53+'[1]Показатели Е и О'!$AZ$4*'[1]Показатели Е и О'!AZ53+'[1]Показатели Е и О'!$BJ$4*'[1]Показатели Е и О'!BJ53)*'[1]Показатели Е и О'!BV53</f>
        <v>84.109593147624111</v>
      </c>
      <c r="D19" s="9">
        <f>('[2]Показатели Е и О'!$I$4*'[2]Показатели Е и О'!I53+'[2]Показатели Е и О'!$Q$4*'[2]Показатели Е и О'!Q53+'[2]Показатели Е и О'!$Y$4*'[2]Показатели Е и О'!Y53+'[2]Показатели Е и О'!$AH$4*'[2]Показатели Е и О'!AH53+'[2]Показатели Е и О'!$AQ$4*'[2]Показатели Е и О'!AQ53+'[2]Показатели Е и О'!$AZ$4*'[2]Показатели Е и О'!AZ53+'[2]Показатели Е и О'!$BJ$4*'[2]Показатели Е и О'!BJ53)*'[2]Показатели Е и О'!BW53</f>
        <v>84.109593147624111</v>
      </c>
      <c r="E19" s="8">
        <v>1</v>
      </c>
      <c r="F19" s="8">
        <f>IF(('[2]Показатели Е и О'!BN53+'[2]Показатели Е и О'!BO53+'[2]Показатели Е и О'!BP53+'[2]Показатели Е и О'!BT53)&gt;0,$G$99,IF('[2]Показатели Е и О'!BX53&lt;1,LOOKUP(D19,$G$98:$H$98,$G$99:$H$99),LOOKUP(D19,$G$98:$I$98,$G$99:$I$99)))</f>
        <v>1</v>
      </c>
    </row>
    <row r="20" spans="1:8" x14ac:dyDescent="0.2">
      <c r="A20" s="15">
        <v>18</v>
      </c>
      <c r="B20" s="11" t="s">
        <v>64</v>
      </c>
      <c r="C20" s="9">
        <f>('[1]Показатели Е и О'!$I$4*'[1]Показатели Е и О'!I54+'[1]Показатели Е и О'!$Q$4*'[1]Показатели Е и О'!Q54+'[1]Показатели Е и О'!$Y$4*'[1]Показатели Е и О'!Y54+'[1]Показатели Е и О'!$AH$4*'[1]Показатели Е и О'!AH54+'[1]Показатели Е и О'!$AQ$4*'[1]Показатели Е и О'!AQ54+'[1]Показатели Е и О'!$AZ$4*'[1]Показатели Е и О'!AZ54+'[1]Показатели Е и О'!$BJ$4*'[1]Показатели Е и О'!BJ54)*'[1]Показатели Е и О'!BV54</f>
        <v>83.879783667066434</v>
      </c>
      <c r="D20" s="9">
        <f>('[2]Показатели Е и О'!$I$4*'[2]Показатели Е и О'!I54+'[2]Показатели Е и О'!$Q$4*'[2]Показатели Е и О'!Q54+'[2]Показатели Е и О'!$Y$4*'[2]Показатели Е и О'!Y54+'[2]Показатели Е и О'!$AH$4*'[2]Показатели Е и О'!AH54+'[2]Показатели Е и О'!$AQ$4*'[2]Показатели Е и О'!AQ54+'[2]Показатели Е и О'!$AZ$4*'[2]Показатели Е и О'!AZ54+'[2]Показатели Е и О'!$BJ$4*'[2]Показатели Е и О'!BJ54)*'[2]Показатели Е и О'!BW54</f>
        <v>79.68579448371311</v>
      </c>
      <c r="E20" s="8">
        <v>1</v>
      </c>
      <c r="F20" s="8">
        <f>IF(('[2]Показатели Е и О'!BN54+'[2]Показатели Е и О'!BO54+'[2]Показатели Е и О'!BP54+'[2]Показатели Е и О'!BT54)&gt;0,$G$99,IF('[2]Показатели Е и О'!BX54&lt;1,LOOKUP(D20,$G$98:$H$98,$G$99:$H$99),LOOKUP(D20,$G$98:$I$98,$G$99:$I$99)))</f>
        <v>2</v>
      </c>
    </row>
    <row r="21" spans="1:8" x14ac:dyDescent="0.2">
      <c r="A21" s="15">
        <v>19</v>
      </c>
      <c r="B21" s="11" t="s">
        <v>60</v>
      </c>
      <c r="C21" s="9">
        <f>('[1]Показатели Е и О'!$I$4*'[1]Показатели Е и О'!I71+'[1]Показатели Е и О'!$Q$4*'[1]Показатели Е и О'!Q71+'[1]Показатели Е и О'!$Y$4*'[1]Показатели Е и О'!Y71+'[1]Показатели Е и О'!$AH$4*'[1]Показатели Е и О'!AH71+'[1]Показатели Е и О'!$AQ$4*'[1]Показатели Е и О'!AQ71+'[1]Показатели Е и О'!$AZ$4*'[1]Показатели Е и О'!AZ71+'[1]Показатели Е и О'!$BJ$4*'[1]Показатели Е и О'!BJ71)*'[1]Показатели Е и О'!BV71</f>
        <v>83.886666643751809</v>
      </c>
      <c r="D21" s="9">
        <f>('[2]Показатели Е и О'!$I$4*'[2]Показатели Е и О'!I71+'[2]Показатели Е и О'!$Q$4*'[2]Показатели Е и О'!Q71+'[2]Показатели Е и О'!$Y$4*'[2]Показатели Е и О'!Y71+'[2]Показатели Е и О'!$AH$4*'[2]Показатели Е и О'!AH71+'[2]Показатели Е и О'!$AQ$4*'[2]Показатели Е и О'!AQ71+'[2]Показатели Е и О'!$AZ$4*'[2]Показатели Е и О'!AZ71+'[2]Показатели Е и О'!$BJ$4*'[2]Показатели Е и О'!BJ71)*'[2]Показатели Е и О'!BW71</f>
        <v>83.886666643751809</v>
      </c>
      <c r="E21" s="8">
        <v>1</v>
      </c>
      <c r="F21" s="8">
        <f>IF(('[2]Показатели Е и О'!BN71+'[2]Показатели Е и О'!BO71+'[2]Показатели Е и О'!BP71+'[2]Показатели Е и О'!BT71)&gt;0,$G$99,IF('[2]Показатели Е и О'!BX71&lt;1,LOOKUP(D21,$G$98:$H$98,$G$99:$H$99),LOOKUP(D21,$G$98:$I$98,$G$99:$I$99)))</f>
        <v>1</v>
      </c>
    </row>
    <row r="22" spans="1:8" x14ac:dyDescent="0.2">
      <c r="A22" s="15">
        <v>20</v>
      </c>
      <c r="B22" s="11" t="s">
        <v>66</v>
      </c>
      <c r="C22" s="9">
        <f>('[1]Показатели Е и О'!$I$4*'[1]Показатели Е и О'!I76+'[1]Показатели Е и О'!$Q$4*'[1]Показатели Е и О'!Q76+'[1]Показатели Е и О'!$Y$4*'[1]Показатели Е и О'!Y76+'[1]Показатели Е и О'!$AH$4*'[1]Показатели Е и О'!AH76+'[1]Показатели Е и О'!$AQ$4*'[1]Показатели Е и О'!AQ76+'[1]Показатели Е и О'!$AZ$4*'[1]Показатели Е и О'!AZ76+'[1]Показатели Е и О'!$BJ$4*'[1]Показатели Е и О'!BJ76)*'[1]Показатели Е и О'!BV76</f>
        <v>83.81086233945706</v>
      </c>
      <c r="D22" s="9">
        <f>('[2]Показатели Е и О'!$I$4*'[2]Показатели Е и О'!I76+'[2]Показатели Е и О'!$Q$4*'[2]Показатели Е и О'!Q76+'[2]Показатели Е и О'!$Y$4*'[2]Показатели Е и О'!Y76+'[2]Показатели Е и О'!$AH$4*'[2]Показатели Е и О'!AH76+'[2]Показатели Е и О'!$AQ$4*'[2]Показатели Е и О'!AQ76+'[2]Показатели Е и О'!$AZ$4*'[2]Показатели Е и О'!AZ76+'[2]Показатели Е и О'!$BJ$4*'[2]Показатели Е и О'!BJ76)*'[2]Показатели Е и О'!BW76</f>
        <v>83.81086233945706</v>
      </c>
      <c r="E22" s="8">
        <v>1</v>
      </c>
      <c r="F22" s="8">
        <f>IF(('[2]Показатели Е и О'!BN76+'[2]Показатели Е и О'!BO76+'[2]Показатели Е и О'!BP76+'[2]Показатели Е и О'!BT76)&gt;0,$G$99,IF('[2]Показатели Е и О'!BX76&lt;1,LOOKUP(D22,$G$98:$H$98,$G$99:$H$99),LOOKUP(D22,$G$98:$I$98,$G$99:$I$99)))</f>
        <v>1</v>
      </c>
    </row>
    <row r="23" spans="1:8" x14ac:dyDescent="0.2">
      <c r="A23" s="15">
        <v>21</v>
      </c>
      <c r="B23" s="11" t="s">
        <v>40</v>
      </c>
      <c r="C23" s="9">
        <f>('[1]Показатели Е и О'!$I$4*'[1]Показатели Е и О'!I19+'[1]Показатели Е и О'!$Q$4*'[1]Показатели Е и О'!Q19+'[1]Показатели Е и О'!$Y$4*'[1]Показатели Е и О'!Y19+'[1]Показатели Е и О'!$AH$4*'[1]Показатели Е и О'!AH19+'[1]Показатели Е и О'!$AQ$4*'[1]Показатели Е и О'!AQ19+'[1]Показатели Е и О'!$AZ$4*'[1]Показатели Е и О'!AZ19+'[1]Показатели Е и О'!$BJ$4*'[1]Показатели Е и О'!BJ19)*'[1]Показатели Е и О'!BV19</f>
        <v>83.704808906734698</v>
      </c>
      <c r="D23" s="9">
        <f>('[2]Показатели Е и О'!$I$4*'[2]Показатели Е и О'!I19+'[2]Показатели Е и О'!$Q$4*'[2]Показатели Е и О'!Q19+'[2]Показатели Е и О'!$Y$4*'[2]Показатели Е и О'!Y19+'[2]Показатели Е и О'!$AH$4*'[2]Показатели Е и О'!AH19+'[2]Показатели Е и О'!$AQ$4*'[2]Показатели Е и О'!AQ19+'[2]Показатели Е и О'!$AZ$4*'[2]Показатели Е и О'!AZ19+'[2]Показатели Е и О'!$BJ$4*'[2]Показатели Е и О'!BJ19)*'[2]Показатели Е и О'!BW19</f>
        <v>79.519568461397952</v>
      </c>
      <c r="E23" s="8">
        <v>1</v>
      </c>
      <c r="F23" s="8">
        <f>IF(('[2]Показатели Е и О'!BN19+'[2]Показатели Е и О'!BO19+'[2]Показатели Е и О'!BP19+'[2]Показатели Е и О'!BT19)&gt;0,$G$99,IF('[2]Показатели Е и О'!BX19&lt;1,LOOKUP(D23,$G$98:$H$98,$G$99:$H$99),LOOKUP(D23,$G$98:$I$98,$G$99:$I$99)))</f>
        <v>2</v>
      </c>
    </row>
    <row r="24" spans="1:8" x14ac:dyDescent="0.2">
      <c r="A24" s="15">
        <v>22</v>
      </c>
      <c r="B24" s="11" t="s">
        <v>31</v>
      </c>
      <c r="C24" s="9">
        <f>('[1]Показатели Е и О'!$I$4*'[1]Показатели Е и О'!I43+'[1]Показатели Е и О'!$Q$4*'[1]Показатели Е и О'!Q43+'[1]Показатели Е и О'!$Y$4*'[1]Показатели Е и О'!Y43+'[1]Показатели Е и О'!$AH$4*'[1]Показатели Е и О'!AH43+'[1]Показатели Е и О'!$AQ$4*'[1]Показатели Е и О'!AQ43+'[1]Показатели Е и О'!$AZ$4*'[1]Показатели Е и О'!AZ43+'[1]Показатели Е и О'!$BJ$4*'[1]Показатели Е и О'!BJ43)*'[1]Показатели Е и О'!BV43</f>
        <v>83.589267897983049</v>
      </c>
      <c r="D24" s="9">
        <f>('[2]Показатели Е и О'!$I$4*'[2]Показатели Е и О'!I43+'[2]Показатели Е и О'!$Q$4*'[2]Показатели Е и О'!Q43+'[2]Показатели Е и О'!$Y$4*'[2]Показатели Е и О'!Y43+'[2]Показатели Е и О'!$AH$4*'[2]Показатели Е и О'!AH43+'[2]Показатели Е и О'!$AQ$4*'[2]Показатели Е и О'!AQ43+'[2]Показатели Е и О'!$AZ$4*'[2]Показатели Е и О'!AZ43+'[2]Показатели Е и О'!$BJ$4*'[2]Показатели Е и О'!BJ43)*'[2]Показатели Е и О'!BW43</f>
        <v>83.589267897983049</v>
      </c>
      <c r="E24" s="8">
        <v>1</v>
      </c>
      <c r="F24" s="8">
        <f>IF(('[2]Показатели Е и О'!BN43+'[2]Показатели Е и О'!BO43+'[2]Показатели Е и О'!BP43+'[2]Показатели Е и О'!BT43)&gt;0,$G$99,IF('[2]Показатели Е и О'!BX43&lt;1,LOOKUP(D24,$G$98:$H$98,$G$99:$H$99),LOOKUP(D24,$G$98:$I$98,$G$99:$I$99)))</f>
        <v>1</v>
      </c>
    </row>
    <row r="25" spans="1:8" x14ac:dyDescent="0.2">
      <c r="A25" s="15">
        <v>23</v>
      </c>
      <c r="B25" s="11" t="s">
        <v>118</v>
      </c>
      <c r="C25" s="9">
        <f>('[1]Показатели Е и О'!$I$4*'[1]Показатели Е и О'!I69+'[1]Показатели Е и О'!$Q$4*'[1]Показатели Е и О'!Q69+'[1]Показатели Е и О'!$Y$4*'[1]Показатели Е и О'!Y69+'[1]Показатели Е и О'!$AH$4*'[1]Показатели Е и О'!AH69+'[1]Показатели Е и О'!$AQ$4*'[1]Показатели Е и О'!AQ69+'[1]Показатели Е и О'!$AZ$4*'[1]Показатели Е и О'!AZ69+'[1]Показатели Е и О'!$BJ$4*'[1]Показатели Е и О'!BJ69)*'[1]Показатели Е и О'!BV69</f>
        <v>83.532755936783701</v>
      </c>
      <c r="D25" s="9">
        <f>('[2]Показатели Е и О'!$I$4*'[2]Показатели Е и О'!I69+'[2]Показатели Е и О'!$Q$4*'[2]Показатели Е и О'!Q69+'[2]Показатели Е и О'!$Y$4*'[2]Показатели Е и О'!Y69+'[2]Показатели Е и О'!$AH$4*'[2]Показатели Е и О'!AH69+'[2]Показатели Е и О'!$AQ$4*'[2]Показатели Е и О'!AQ69+'[2]Показатели Е и О'!$AZ$4*'[2]Показатели Е и О'!AZ69+'[2]Показатели Е и О'!$BJ$4*'[2]Показатели Е и О'!BJ69)*'[2]Показатели Е и О'!BW69</f>
        <v>83.532755936783701</v>
      </c>
      <c r="E25" s="8">
        <v>1</v>
      </c>
      <c r="F25" s="8">
        <f>IF(('[2]Показатели Е и О'!BN69+'[2]Показатели Е и О'!BO69+'[2]Показатели Е и О'!BP69+'[2]Показатели Е и О'!BT69)&gt;0,$G$99,IF('[2]Показатели Е и О'!BX69&lt;1,LOOKUP(D25,$G$98:$H$98,$G$99:$H$99),LOOKUP(D25,$G$98:$I$98,$G$99:$I$99)))</f>
        <v>1</v>
      </c>
    </row>
    <row r="26" spans="1:8" x14ac:dyDescent="0.2">
      <c r="A26" s="15">
        <v>24</v>
      </c>
      <c r="B26" s="11" t="s">
        <v>105</v>
      </c>
      <c r="C26" s="9">
        <f>('[1]Показатели Е и О'!$I$4*'[1]Показатели Е и О'!I86+'[1]Показатели Е и О'!$Q$4*'[1]Показатели Е и О'!Q86+'[1]Показатели Е и О'!$Y$4*'[1]Показатели Е и О'!Y86+'[1]Показатели Е и О'!$AH$4*'[1]Показатели Е и О'!AH86+'[1]Показатели Е и О'!$AQ$4*'[1]Показатели Е и О'!AQ86+'[1]Показатели Е и О'!$AZ$4*'[1]Показатели Е и О'!AZ86+'[1]Показатели Е и О'!$BJ$4*'[1]Показатели Е и О'!BJ86)*'[1]Показатели Е и О'!BV86</f>
        <v>83.521275351215678</v>
      </c>
      <c r="D26" s="9">
        <f>('[2]Показатели Е и О'!$I$4*'[2]Показатели Е и О'!I86+'[2]Показатели Е и О'!$Q$4*'[2]Показатели Е и О'!Q86+'[2]Показатели Е и О'!$Y$4*'[2]Показатели Е и О'!Y86+'[2]Показатели Е и О'!$AH$4*'[2]Показатели Е и О'!AH86+'[2]Показатели Е и О'!$AQ$4*'[2]Показатели Е и О'!AQ86+'[2]Показатели Е и О'!$AZ$4*'[2]Показатели Е и О'!AZ86+'[2]Показатели Е и О'!$BJ$4*'[2]Показатели Е и О'!BJ86)*'[2]Показатели Е и О'!BW86</f>
        <v>79.345211583654887</v>
      </c>
      <c r="E26" s="8">
        <v>1</v>
      </c>
      <c r="F26" s="8">
        <f>IF(('[2]Показатели Е и О'!BN86+'[2]Показатели Е и О'!BO86+'[2]Показатели Е и О'!BP86+'[2]Показатели Е и О'!BT86)&gt;0,$G$99,IF('[2]Показатели Е и О'!BX86&lt;1,LOOKUP(D26,$G$98:$H$98,$G$99:$H$99),LOOKUP(D26,$G$98:$I$98,$G$99:$I$99)))</f>
        <v>2</v>
      </c>
    </row>
    <row r="27" spans="1:8" s="24" customFormat="1" x14ac:dyDescent="0.2">
      <c r="A27" s="15">
        <v>25</v>
      </c>
      <c r="B27" s="11" t="s">
        <v>87</v>
      </c>
      <c r="C27" s="9">
        <f>('[1]Показатели Е и О'!$I$4*'[1]Показатели Е и О'!I73+'[1]Показатели Е и О'!$Q$4*'[1]Показатели Е и О'!Q73+'[1]Показатели Е и О'!$Y$4*'[1]Показатели Е и О'!Y73+'[1]Показатели Е и О'!$AH$4*'[1]Показатели Е и О'!AH73+'[1]Показатели Е и О'!$AQ$4*'[1]Показатели Е и О'!AQ73+'[1]Показатели Е и О'!$AZ$4*'[1]Показатели Е и О'!AZ73+'[1]Показатели Е и О'!$BJ$4*'[1]Показатели Е и О'!BJ73)*'[1]Показатели Е и О'!BV73</f>
        <v>83.051653434430293</v>
      </c>
      <c r="D27" s="9">
        <f>('[2]Показатели Е и О'!$I$4*'[2]Показатели Е и О'!I73+'[2]Показатели Е и О'!$Q$4*'[2]Показатели Е и О'!Q73+'[2]Показатели Е и О'!$Y$4*'[2]Показатели Е и О'!Y73+'[2]Показатели Е и О'!$AH$4*'[2]Показатели Е и О'!AH73+'[2]Показатели Е и О'!$AQ$4*'[2]Показатели Е и О'!AQ73+'[2]Показатели Е и О'!$AZ$4*'[2]Показатели Е и О'!AZ73+'[2]Показатели Е и О'!$BJ$4*'[2]Показатели Е и О'!BJ73)*'[2]Показатели Е и О'!BW73</f>
        <v>83.051653434430293</v>
      </c>
      <c r="E27" s="8">
        <v>2</v>
      </c>
      <c r="F27" s="8">
        <f>IF(('[2]Показатели Е и О'!BN73+'[2]Показатели Е и О'!BO73+'[2]Показатели Е и О'!BP73+'[2]Показатели Е и О'!BT73)&gt;0,$G$99,IF('[2]Показатели Е и О'!BX73&lt;1,LOOKUP(D27,$G$98:$H$98,$G$99:$H$99),LOOKUP(D27,$G$98:$I$98,$G$99:$I$99)))</f>
        <v>1</v>
      </c>
    </row>
    <row r="28" spans="1:8" x14ac:dyDescent="0.2">
      <c r="A28" s="15">
        <v>26</v>
      </c>
      <c r="B28" s="11" t="s">
        <v>50</v>
      </c>
      <c r="C28" s="9">
        <f>('[1]Показатели Е и О'!$I$4*'[1]Показатели Е и О'!I11+'[1]Показатели Е и О'!$Q$4*'[1]Показатели Е и О'!Q11+'[1]Показатели Е и О'!$Y$4*'[1]Показатели Е и О'!Y11+'[1]Показатели Е и О'!$AH$4*'[1]Показатели Е и О'!AH11+'[1]Показатели Е и О'!$AQ$4*'[1]Показатели Е и О'!AQ11+'[1]Показатели Е и О'!$AZ$4*'[1]Показатели Е и О'!AZ11+'[1]Показатели Е и О'!$BJ$4*'[1]Показатели Е и О'!BJ11)*'[1]Показатели Е и О'!BV11</f>
        <v>82.910835412637482</v>
      </c>
      <c r="D28" s="9">
        <f>('[2]Показатели Е и О'!$I$4*'[2]Показатели Е и О'!I11+'[2]Показатели Е и О'!$Q$4*'[2]Показатели Е и О'!Q11+'[2]Показатели Е и О'!$Y$4*'[2]Показатели Е и О'!Y11+'[2]Показатели Е и О'!$AH$4*'[2]Показатели Е и О'!AH11+'[2]Показатели Е и О'!$AQ$4*'[2]Показатели Е и О'!AQ11+'[2]Показатели Е и О'!$AZ$4*'[2]Показатели Е и О'!AZ11+'[2]Показатели Е и О'!$BJ$4*'[2]Показатели Е и О'!BJ11)*'[2]Показатели Е и О'!BW11</f>
        <v>78.765293642005602</v>
      </c>
      <c r="E28" s="8">
        <v>2</v>
      </c>
      <c r="F28" s="8">
        <f>IF(('[2]Показатели Е и О'!BN11+'[2]Показатели Е и О'!BO11+'[2]Показатели Е и О'!BP11+'[2]Показатели Е и О'!BT11)&gt;0,$G$99,IF('[2]Показатели Е и О'!BX11&lt;1,LOOKUP(D28,$G$98:$H$98,$G$99:$H$99),LOOKUP(D28,$G$98:$I$98,$G$99:$I$99)))</f>
        <v>2</v>
      </c>
    </row>
    <row r="29" spans="1:8" x14ac:dyDescent="0.2">
      <c r="A29" s="15">
        <v>27</v>
      </c>
      <c r="B29" s="11" t="s">
        <v>43</v>
      </c>
      <c r="C29" s="9">
        <f>('[1]Показатели Е и О'!$I$4*'[1]Показатели Е и О'!I23+'[1]Показатели Е и О'!$Q$4*'[1]Показатели Е и О'!Q23+'[1]Показатели Е и О'!$Y$4*'[1]Показатели Е и О'!Y23+'[1]Показатели Е и О'!$AH$4*'[1]Показатели Е и О'!AH23+'[1]Показатели Е и О'!$AQ$4*'[1]Показатели Е и О'!AQ23+'[1]Показатели Е и О'!$AZ$4*'[1]Показатели Е и О'!AZ23+'[1]Показатели Е и О'!$BJ$4*'[1]Показатели Е и О'!BJ23)*'[1]Показатели Е и О'!BV23</f>
        <v>82.591263106467323</v>
      </c>
      <c r="D29" s="9">
        <f>('[2]Показатели Е и О'!$I$4*'[2]Показатели Е и О'!I23+'[2]Показатели Е и О'!$Q$4*'[2]Показатели Е и О'!Q23+'[2]Показатели Е и О'!$Y$4*'[2]Показатели Е и О'!Y23+'[2]Показатели Е и О'!$AH$4*'[2]Показатели Е и О'!AH23+'[2]Показатели Е и О'!$AQ$4*'[2]Показатели Е и О'!AQ23+'[2]Показатели Е и О'!$AZ$4*'[2]Показатели Е и О'!AZ23+'[2]Показатели Е и О'!$BJ$4*'[2]Показатели Е и О'!BJ23)*'[2]Показатели Е и О'!BW23</f>
        <v>82.591263106467323</v>
      </c>
      <c r="E29" s="8">
        <v>2</v>
      </c>
      <c r="F29" s="8">
        <f>IF(('[2]Показатели Е и О'!BN23+'[2]Показатели Е и О'!BO23+'[2]Показатели Е и О'!BP23+'[2]Показатели Е и О'!BT23)&gt;0,$G$99,IF('[2]Показатели Е и О'!BX23&lt;1,LOOKUP(D29,$G$98:$H$98,$G$99:$H$99),LOOKUP(D29,$G$98:$I$98,$G$99:$I$99)))</f>
        <v>1</v>
      </c>
    </row>
    <row r="30" spans="1:8" x14ac:dyDescent="0.2">
      <c r="A30" s="15">
        <v>28</v>
      </c>
      <c r="B30" s="11" t="s">
        <v>71</v>
      </c>
      <c r="C30" s="9">
        <f>('[1]Показатели Е и О'!$I$4*'[1]Показатели Е и О'!I78+'[1]Показатели Е и О'!$Q$4*'[1]Показатели Е и О'!Q78+'[1]Показатели Е и О'!$Y$4*'[1]Показатели Е и О'!Y78+'[1]Показатели Е и О'!$AH$4*'[1]Показатели Е и О'!AH78+'[1]Показатели Е и О'!$AQ$4*'[1]Показатели Е и О'!AQ78+'[1]Показатели Е и О'!$AZ$4*'[1]Показатели Е и О'!AZ78+'[1]Показатели Е и О'!$BJ$4*'[1]Показатели Е и О'!BJ78)*'[1]Показатели Е и О'!BV78</f>
        <v>82.413410031300771</v>
      </c>
      <c r="D30" s="9">
        <f>('[2]Показатели Е и О'!$I$4*'[2]Показатели Е и О'!I78+'[2]Показатели Е и О'!$Q$4*'[2]Показатели Е и О'!Q78+'[2]Показатели Е и О'!$Y$4*'[2]Показатели Е и О'!Y78+'[2]Показатели Е и О'!$AH$4*'[2]Показатели Е и О'!AH78+'[2]Показатели Е и О'!$AQ$4*'[2]Показатели Е и О'!AQ78+'[2]Показатели Е и О'!$AZ$4*'[2]Показатели Е и О'!AZ78+'[2]Показатели Е и О'!$BJ$4*'[2]Показатели Е и О'!BJ78)*'[2]Показатели Е и О'!BW78</f>
        <v>78.292739529735726</v>
      </c>
      <c r="E30" s="8">
        <v>2</v>
      </c>
      <c r="F30" s="8">
        <f>IF(('[2]Показатели Е и О'!BN78+'[2]Показатели Е и О'!BO78+'[2]Показатели Е и О'!BP78+'[2]Показатели Е и О'!BT78)&gt;0,$G$99,IF('[2]Показатели Е и О'!BX78&lt;1,LOOKUP(D30,$G$98:$H$98,$G$99:$H$99),LOOKUP(D30,$G$98:$I$98,$G$99:$I$99)))</f>
        <v>2</v>
      </c>
    </row>
    <row r="31" spans="1:8" x14ac:dyDescent="0.2">
      <c r="A31" s="15">
        <v>29</v>
      </c>
      <c r="B31" s="11" t="s">
        <v>42</v>
      </c>
      <c r="C31" s="9">
        <f>('[1]Показатели Е и О'!$I$4*'[1]Показатели Е и О'!I18+'[1]Показатели Е и О'!$Q$4*'[1]Показатели Е и О'!Q18+'[1]Показатели Е и О'!$Y$4*'[1]Показатели Е и О'!Y18+'[1]Показатели Е и О'!$AH$4*'[1]Показатели Е и О'!AH18+'[1]Показатели Е и О'!$AQ$4*'[1]Показатели Е и О'!AQ18+'[1]Показатели Е и О'!$AZ$4*'[1]Показатели Е и О'!AZ18+'[1]Показатели Е и О'!$BJ$4*'[1]Показатели Е и О'!BJ18)*'[1]Показатели Е и О'!BV18</f>
        <v>82.323087304112647</v>
      </c>
      <c r="D31" s="9">
        <f>('[2]Показатели Е и О'!$I$4*'[2]Показатели Е и О'!I18+'[2]Показатели Е и О'!$Q$4*'[2]Показатели Е и О'!Q18+'[2]Показатели Е и О'!$Y$4*'[2]Показатели Е и О'!Y18+'[2]Показатели Е и О'!$AH$4*'[2]Показатели Е и О'!AH18+'[2]Показатели Е и О'!$AQ$4*'[2]Показатели Е и О'!AQ18+'[2]Показатели Е и О'!$AZ$4*'[2]Показатели Е и О'!AZ18+'[2]Показатели Е и О'!$BJ$4*'[2]Показатели Е и О'!BJ18)*'[2]Показатели Е и О'!BW18</f>
        <v>82.323087304112647</v>
      </c>
      <c r="E31" s="8">
        <v>2</v>
      </c>
      <c r="F31" s="8">
        <f>IF(('[2]Показатели Е и О'!BN18+'[2]Показатели Е и О'!BO18+'[2]Показатели Е и О'!BP18+'[2]Показатели Е и О'!BT18)&gt;0,$G$99,IF('[2]Показатели Е и О'!BX18&lt;1,LOOKUP(D31,$G$98:$H$98,$G$99:$H$99),LOOKUP(D31,$G$98:$I$98,$G$99:$I$99)))</f>
        <v>1</v>
      </c>
    </row>
    <row r="32" spans="1:8" x14ac:dyDescent="0.2">
      <c r="A32" s="15">
        <v>30</v>
      </c>
      <c r="B32" s="11" t="s">
        <v>122</v>
      </c>
      <c r="C32" s="9">
        <f>('[1]Показатели Е и О'!$I$4*'[1]Показатели Е и О'!I84+'[1]Показатели Е и О'!$Q$4*'[1]Показатели Е и О'!Q84+'[1]Показатели Е и О'!$Y$4*'[1]Показатели Е и О'!Y84+'[1]Показатели Е и О'!$AH$4*'[1]Показатели Е и О'!AH84+'[1]Показатели Е и О'!$AQ$4*'[1]Показатели Е и О'!AQ84+'[1]Показатели Е и О'!$AZ$4*'[1]Показатели Е и О'!AZ84+'[1]Показатели Е и О'!$BJ$4*'[1]Показатели Е и О'!BJ84)*'[1]Показатели Е и О'!BV84</f>
        <v>82.207454861651627</v>
      </c>
      <c r="D32" s="9">
        <f>('[2]Показатели Е и О'!$I$4*'[2]Показатели Е и О'!I84+'[2]Показатели Е и О'!$Q$4*'[2]Показатели Е и О'!Q84+'[2]Показатели Е и О'!$Y$4*'[2]Показатели Е и О'!Y84+'[2]Показатели Е и О'!$AH$4*'[2]Показатели Е и О'!AH84+'[2]Показатели Е и О'!$AQ$4*'[2]Показатели Е и О'!AQ84+'[2]Показатели Е и О'!$AZ$4*'[2]Показатели Е и О'!AZ84+'[2]Показатели Е и О'!$BJ$4*'[2]Показатели Е и О'!BJ84)*'[2]Показатели Е и О'!BW84</f>
        <v>82.207454861651627</v>
      </c>
      <c r="E32" s="8">
        <v>2</v>
      </c>
      <c r="F32" s="8">
        <f>IF(('[2]Показатели Е и О'!BN84+'[2]Показатели Е и О'!BO84+'[2]Показатели Е и О'!BP84+'[2]Показатели Е и О'!BT84)&gt;0,$G$99,IF('[2]Показатели Е и О'!BX84&lt;1,LOOKUP(D32,$G$98:$H$98,$G$99:$H$99),LOOKUP(D32,$G$98:$I$98,$G$99:$I$99)))</f>
        <v>1</v>
      </c>
      <c r="H32" s="23"/>
    </row>
    <row r="33" spans="1:8" x14ac:dyDescent="0.2">
      <c r="A33" s="15">
        <v>31</v>
      </c>
      <c r="B33" s="11" t="s">
        <v>54</v>
      </c>
      <c r="C33" s="9">
        <f>('[1]Показатели Е и О'!$I$4*'[1]Показатели Е и О'!I32+'[1]Показатели Е и О'!$Q$4*'[1]Показатели Е и О'!Q32+'[1]Показатели Е и О'!$Y$4*'[1]Показатели Е и О'!Y32+'[1]Показатели Е и О'!$AH$4*'[1]Показатели Е и О'!AH32+'[1]Показатели Е и О'!$AQ$4*'[1]Показатели Е и О'!AQ32+'[1]Показатели Е и О'!$AZ$4*'[1]Показатели Е и О'!AZ32+'[1]Показатели Е и О'!$BJ$4*'[1]Показатели Е и О'!BJ32)*'[1]Показатели Е и О'!BV32</f>
        <v>82.14183531240198</v>
      </c>
      <c r="D33" s="9">
        <f>('[2]Показатели Е и О'!$I$4*'[2]Показатели Е и О'!I32+'[2]Показатели Е и О'!$Q$4*'[2]Показатели Е и О'!Q32+'[2]Показатели Е и О'!$Y$4*'[2]Показатели Е и О'!Y32+'[2]Показатели Е и О'!$AH$4*'[2]Показатели Е и О'!AH32+'[2]Показатели Е и О'!$AQ$4*'[2]Показатели Е и О'!AQ32+'[2]Показатели Е и О'!$AZ$4*'[2]Показатели Е и О'!AZ32+'[2]Показатели Е и О'!$BJ$4*'[2]Показатели Е и О'!BJ32)*'[2]Показатели Е и О'!BW32</f>
        <v>78.034743546781883</v>
      </c>
      <c r="E33" s="8">
        <v>2</v>
      </c>
      <c r="F33" s="8">
        <f>IF(('[2]Показатели Е и О'!BN32+'[2]Показатели Е и О'!BO32+'[2]Показатели Е и О'!BP32+'[2]Показатели Е и О'!BT32)&gt;0,$G$99,IF('[2]Показатели Е и О'!BX32&lt;1,LOOKUP(D33,$G$98:$H$98,$G$99:$H$99),LOOKUP(D33,$G$98:$I$98,$G$99:$I$99)))</f>
        <v>2</v>
      </c>
    </row>
    <row r="34" spans="1:8" x14ac:dyDescent="0.2">
      <c r="A34" s="15">
        <v>32</v>
      </c>
      <c r="B34" s="11" t="s">
        <v>96</v>
      </c>
      <c r="C34" s="9">
        <f>('[1]Показатели Е и О'!$I$4*'[1]Показатели Е и О'!I59+'[1]Показатели Е и О'!$Q$4*'[1]Показатели Е и О'!Q59+'[1]Показатели Е и О'!$Y$4*'[1]Показатели Е и О'!Y59+'[1]Показатели Е и О'!$AH$4*'[1]Показатели Е и О'!AH59+'[1]Показатели Е и О'!$AQ$4*'[1]Показатели Е и О'!AQ59+'[1]Показатели Е и О'!$AZ$4*'[1]Показатели Е и О'!AZ59+'[1]Показатели Е и О'!$BJ$4*'[1]Показатели Е и О'!BJ59)*'[1]Показатели Е и О'!BV59</f>
        <v>82.047803550151215</v>
      </c>
      <c r="D34" s="9">
        <f>('[2]Показатели Е и О'!$I$4*'[2]Показатели Е и О'!I59+'[2]Показатели Е и О'!$Q$4*'[2]Показатели Е и О'!Q59+'[2]Показатели Е и О'!$Y$4*'[2]Показатели Е и О'!Y59+'[2]Показатели Е и О'!$AH$4*'[2]Показатели Е и О'!AH59+'[2]Показатели Е и О'!$AQ$4*'[2]Показатели Е и О'!AQ59+'[2]Показатели Е и О'!$AZ$4*'[2]Показатели Е и О'!AZ59+'[2]Показатели Е и О'!$BJ$4*'[2]Показатели Е и О'!BJ59)*'[2]Показатели Е и О'!BW59</f>
        <v>82.047803550151215</v>
      </c>
      <c r="E34" s="8">
        <v>2</v>
      </c>
      <c r="F34" s="8">
        <f>IF(('[2]Показатели Е и О'!BN59+'[2]Показатели Е и О'!BO59+'[2]Показатели Е и О'!BP59+'[2]Показатели Е и О'!BT59)&gt;0,$G$99,IF('[2]Показатели Е и О'!BX59&lt;1,LOOKUP(D34,$G$98:$H$98,$G$99:$H$99),LOOKUP(D34,$G$98:$I$98,$G$99:$I$99)))</f>
        <v>1</v>
      </c>
      <c r="H34" s="23"/>
    </row>
    <row r="35" spans="1:8" x14ac:dyDescent="0.2">
      <c r="A35" s="15">
        <v>33</v>
      </c>
      <c r="B35" s="11" t="s">
        <v>56</v>
      </c>
      <c r="C35" s="9">
        <f>('[1]Показатели Е и О'!$I$4*'[1]Показатели Е и О'!I20+'[1]Показатели Е и О'!$Q$4*'[1]Показатели Е и О'!Q20+'[1]Показатели Е и О'!$Y$4*'[1]Показатели Е и О'!Y20+'[1]Показатели Е и О'!$AH$4*'[1]Показатели Е и О'!AH20+'[1]Показатели Е и О'!$AQ$4*'[1]Показатели Е и О'!AQ20+'[1]Показатели Е и О'!$AZ$4*'[1]Показатели Е и О'!AZ20+'[1]Показатели Е и О'!$BJ$4*'[1]Показатели Е и О'!BJ20)*'[1]Показатели Е и О'!BV20</f>
        <v>81.00950441279906</v>
      </c>
      <c r="D35" s="9">
        <f>('[2]Показатели Е и О'!$I$4*'[2]Показатели Е и О'!I20+'[2]Показатели Е и О'!$Q$4*'[2]Показатели Е и О'!Q20+'[2]Показатели Е и О'!$Y$4*'[2]Показатели Е и О'!Y20+'[2]Показатели Е и О'!$AH$4*'[2]Показатели Е и О'!AH20+'[2]Показатели Е и О'!$AQ$4*'[2]Показатели Е и О'!AQ20+'[2]Показатели Е и О'!$AZ$4*'[2]Показатели Е и О'!AZ20+'[2]Показатели Е и О'!$BJ$4*'[2]Показатели Е и О'!BJ20)*'[2]Показатели Е и О'!BW20</f>
        <v>76.959029192159107</v>
      </c>
      <c r="E35" s="8">
        <v>2</v>
      </c>
      <c r="F35" s="8">
        <f>IF(('[2]Показатели Е и О'!BN20+'[2]Показатели Е и О'!BO20+'[2]Показатели Е и О'!BP20+'[2]Показатели Е и О'!BT20)&gt;0,$G$99,IF('[2]Показатели Е и О'!BX20&lt;1,LOOKUP(D35,$G$98:$H$98,$G$99:$H$99),LOOKUP(D35,$G$98:$I$98,$G$99:$I$99)))</f>
        <v>2</v>
      </c>
    </row>
    <row r="36" spans="1:8" x14ac:dyDescent="0.2">
      <c r="A36" s="15">
        <v>34</v>
      </c>
      <c r="B36" s="11" t="s">
        <v>115</v>
      </c>
      <c r="C36" s="9">
        <f>('[1]Показатели Е и О'!$I$4*'[1]Показатели Е и О'!I61+'[1]Показатели Е и О'!$Q$4*'[1]Показатели Е и О'!Q61+'[1]Показатели Е и О'!$Y$4*'[1]Показатели Е и О'!Y61+'[1]Показатели Е и О'!$AH$4*'[1]Показатели Е и О'!AH61+'[1]Показатели Е и О'!$AQ$4*'[1]Показатели Е и О'!AQ61+'[1]Показатели Е и О'!$AZ$4*'[1]Показатели Е и О'!AZ61+'[1]Показатели Е и О'!$BJ$4*'[1]Показатели Е и О'!BJ61)*'[1]Показатели Е и О'!BV61</f>
        <v>80.935316221680353</v>
      </c>
      <c r="D36" s="9">
        <f>('[2]Показатели Е и О'!$I$4*'[2]Показатели Е и О'!I61+'[2]Показатели Е и О'!$Q$4*'[2]Показатели Е и О'!Q61+'[2]Показатели Е и О'!$Y$4*'[2]Показатели Е и О'!Y61+'[2]Показатели Е и О'!$AH$4*'[2]Показатели Е и О'!AH61+'[2]Показатели Е и О'!$AQ$4*'[2]Показатели Е и О'!AQ61+'[2]Показатели Е и О'!$AZ$4*'[2]Показатели Е и О'!AZ61+'[2]Показатели Е и О'!$BJ$4*'[2]Показатели Е и О'!BJ61)*'[2]Показатели Е и О'!BW61</f>
        <v>80.935316221680353</v>
      </c>
      <c r="E36" s="8">
        <v>2</v>
      </c>
      <c r="F36" s="8">
        <f>IF(('[2]Показатели Е и О'!BN61+'[2]Показатели Е и О'!BO61+'[2]Показатели Е и О'!BP61+'[2]Показатели Е и О'!BT61)&gt;0,$G$99,IF('[2]Показатели Е и О'!BX61&lt;1,LOOKUP(D36,$G$98:$H$98,$G$99:$H$99),LOOKUP(D36,$G$98:$I$98,$G$99:$I$99)))</f>
        <v>2</v>
      </c>
    </row>
    <row r="37" spans="1:8" x14ac:dyDescent="0.2">
      <c r="A37" s="15">
        <v>35</v>
      </c>
      <c r="B37" s="11" t="s">
        <v>97</v>
      </c>
      <c r="C37" s="9">
        <f>('[1]Показатели Е и О'!$I$4*'[1]Показатели Е и О'!I14+'[1]Показатели Е и О'!$Q$4*'[1]Показатели Е и О'!Q14+'[1]Показатели Е и О'!$Y$4*'[1]Показатели Е и О'!Y14+'[1]Показатели Е и О'!$AH$4*'[1]Показатели Е и О'!AH14+'[1]Показатели Е и О'!$AQ$4*'[1]Показатели Е и О'!AQ14+'[1]Показатели Е и О'!$AZ$4*'[1]Показатели Е и О'!AZ14+'[1]Показатели Е и О'!$BJ$4*'[1]Показатели Е и О'!BJ14)*'[1]Показатели Е и О'!BV14</f>
        <v>80.651486357113384</v>
      </c>
      <c r="D37" s="9">
        <f>('[2]Показатели Е и О'!$I$4*'[2]Показатели Е и О'!I14+'[2]Показатели Е и О'!$Q$4*'[2]Показатели Е и О'!Q14+'[2]Показатели Е и О'!$Y$4*'[2]Показатели Е и О'!Y14+'[2]Показатели Е и О'!$AH$4*'[2]Показатели Е и О'!AH14+'[2]Показатели Е и О'!$AQ$4*'[2]Показатели Е и О'!AQ14+'[2]Показатели Е и О'!$AZ$4*'[2]Показатели Е и О'!AZ14+'[2]Показатели Е и О'!$BJ$4*'[2]Показатели Е и О'!BJ14)*'[2]Показатели Е и О'!BW14</f>
        <v>80.651486357113384</v>
      </c>
      <c r="E37" s="8">
        <v>2</v>
      </c>
      <c r="F37" s="8">
        <f>IF(('[2]Показатели Е и О'!BN14+'[2]Показатели Е и О'!BO14+'[2]Показатели Е и О'!BP14+'[2]Показатели Е и О'!BT14)&gt;0,$G$99,IF('[2]Показатели Е и О'!BX14&lt;1,LOOKUP(D37,$G$98:$H$98,$G$99:$H$99),LOOKUP(D37,$G$98:$I$98,$G$99:$I$99)))</f>
        <v>2</v>
      </c>
    </row>
    <row r="38" spans="1:8" s="24" customFormat="1" x14ac:dyDescent="0.2">
      <c r="A38" s="15">
        <v>36</v>
      </c>
      <c r="B38" s="11" t="s">
        <v>68</v>
      </c>
      <c r="C38" s="9">
        <f>('[1]Показатели Е и О'!$I$4*'[1]Показатели Е и О'!I35+'[1]Показатели Е и О'!$Q$4*'[1]Показатели Е и О'!Q35+'[1]Показатели Е и О'!$Y$4*'[1]Показатели Е и О'!Y35+'[1]Показатели Е и О'!$AH$4*'[1]Показатели Е и О'!AH35+'[1]Показатели Е и О'!$AQ$4*'[1]Показатели Е и О'!AQ35+'[1]Показатели Е и О'!$AZ$4*'[1]Показатели Е и О'!AZ35+'[1]Показатели Е и О'!$BJ$4*'[1]Показатели Е и О'!BJ35)*'[1]Показатели Е и О'!BV35</f>
        <v>80.64789089559693</v>
      </c>
      <c r="D38" s="9">
        <f>('[2]Показатели Е и О'!$I$4*'[2]Показатели Е и О'!I35+'[2]Показатели Е и О'!$Q$4*'[2]Показатели Е и О'!Q35+'[2]Показатели Е и О'!$Y$4*'[2]Показатели Е и О'!Y35+'[2]Показатели Е и О'!$AH$4*'[2]Показатели Е и О'!AH35+'[2]Показатели Е и О'!$AQ$4*'[2]Показатели Е и О'!AQ35+'[2]Показатели Е и О'!$AZ$4*'[2]Показатели Е и О'!AZ35+'[2]Показатели Е и О'!$BJ$4*'[2]Показатели Е и О'!BJ35)*'[2]Показатели Е и О'!BW35</f>
        <v>80.64789089559693</v>
      </c>
      <c r="E38" s="8">
        <v>2</v>
      </c>
      <c r="F38" s="8">
        <f>IF(('[2]Показатели Е и О'!BN35+'[2]Показатели Е и О'!BO35+'[2]Показатели Е и О'!BP35+'[2]Показатели Е и О'!BT35)&gt;0,$G$99,IF('[2]Показатели Е и О'!BX35&lt;1,LOOKUP(D38,$G$98:$H$98,$G$99:$H$99),LOOKUP(D38,$G$98:$I$98,$G$99:$I$99)))</f>
        <v>2</v>
      </c>
    </row>
    <row r="39" spans="1:8" s="24" customFormat="1" x14ac:dyDescent="0.2">
      <c r="A39" s="15">
        <v>37</v>
      </c>
      <c r="B39" s="11" t="s">
        <v>117</v>
      </c>
      <c r="C39" s="9">
        <f>('[1]Показатели Е и О'!$I$4*'[1]Показатели Е и О'!I33+'[1]Показатели Е и О'!$Q$4*'[1]Показатели Е и О'!Q33+'[1]Показатели Е и О'!$Y$4*'[1]Показатели Е и О'!Y33+'[1]Показатели Е и О'!$AH$4*'[1]Показатели Е и О'!AH33+'[1]Показатели Е и О'!$AQ$4*'[1]Показатели Е и О'!AQ33+'[1]Показатели Е и О'!$AZ$4*'[1]Показатели Е и О'!AZ33+'[1]Показатели Е и О'!$BJ$4*'[1]Показатели Е и О'!BJ33)*'[1]Показатели Е и О'!BV33</f>
        <v>80.636215551779756</v>
      </c>
      <c r="D39" s="9">
        <f>('[2]Показатели Е и О'!$I$4*'[2]Показатели Е и О'!I33+'[2]Показатели Е и О'!$Q$4*'[2]Показатели Е и О'!Q33+'[2]Показатели Е и О'!$Y$4*'[2]Показатели Е и О'!Y33+'[2]Показатели Е и О'!$AH$4*'[2]Показатели Е и О'!AH33+'[2]Показатели Е и О'!$AQ$4*'[2]Показатели Е и О'!AQ33+'[2]Показатели Е и О'!$AZ$4*'[2]Показатели Е и О'!AZ33+'[2]Показатели Е и О'!$BJ$4*'[2]Показатели Е и О'!BJ33)*'[2]Показатели Е и О'!BW33</f>
        <v>76.604404774190769</v>
      </c>
      <c r="E39" s="8">
        <v>2</v>
      </c>
      <c r="F39" s="8">
        <f>IF(('[2]Показатели Е и О'!BN33+'[2]Показатели Е и О'!BO33+'[2]Показатели Е и О'!BP33+'[2]Показатели Е и О'!BT33)&gt;0,$G$99,IF('[2]Показатели Е и О'!BX33&lt;1,LOOKUP(D39,$G$98:$H$98,$G$99:$H$99),LOOKUP(D39,$G$98:$I$98,$G$99:$I$99)))</f>
        <v>2</v>
      </c>
    </row>
    <row r="40" spans="1:8" x14ac:dyDescent="0.2">
      <c r="A40" s="15">
        <v>38</v>
      </c>
      <c r="B40" s="11" t="s">
        <v>112</v>
      </c>
      <c r="C40" s="9">
        <f>('[1]Показатели Е и О'!$I$4*'[1]Показатели Е и О'!I88+'[1]Показатели Е и О'!$Q$4*'[1]Показатели Е и О'!Q88+'[1]Показатели Е и О'!$Y$4*'[1]Показатели Е и О'!Y88+'[1]Показатели Е и О'!$AH$4*'[1]Показатели Е и О'!AH88+'[1]Показатели Е и О'!$AQ$4*'[1]Показатели Е и О'!AQ88+'[1]Показатели Е и О'!$AZ$4*'[1]Показатели Е и О'!AZ88+'[1]Показатели Е и О'!$BJ$4*'[1]Показатели Е и О'!BJ88)*'[1]Показатели Е и О'!BV88</f>
        <v>80.472826670332125</v>
      </c>
      <c r="D40" s="9">
        <f>('[2]Показатели Е и О'!$I$4*'[2]Показатели Е и О'!I88+'[2]Показатели Е и О'!$Q$4*'[2]Показатели Е и О'!Q88+'[2]Показатели Е и О'!$Y$4*'[2]Показатели Е и О'!Y88+'[2]Показатели Е и О'!$AH$4*'[2]Показатели Е и О'!AH88+'[2]Показатели Е и О'!$AQ$4*'[2]Показатели Е и О'!AQ88+'[2]Показатели Е и О'!$AZ$4*'[2]Показатели Е и О'!AZ88+'[2]Показатели Е и О'!$BJ$4*'[2]Показатели Е и О'!BJ88)*'[2]Показатели Е и О'!BW88</f>
        <v>80.472826670332125</v>
      </c>
      <c r="E40" s="8">
        <v>2</v>
      </c>
      <c r="F40" s="8">
        <f>IF(('[2]Показатели Е и О'!BN88+'[2]Показатели Е и О'!BO88+'[2]Показатели Е и О'!BP88+'[2]Показатели Е и О'!BT88)&gt;0,$G$99,IF('[2]Показатели Е и О'!BX88&lt;1,LOOKUP(D40,$G$98:$H$98,$G$99:$H$99),LOOKUP(D40,$G$98:$I$98,$G$99:$I$99)))</f>
        <v>2</v>
      </c>
    </row>
    <row r="41" spans="1:8" x14ac:dyDescent="0.2">
      <c r="A41" s="15">
        <v>39</v>
      </c>
      <c r="B41" s="11" t="s">
        <v>38</v>
      </c>
      <c r="C41" s="9">
        <f>('[1]Показатели Е и О'!$I$4*'[1]Показатели Е и О'!I22+'[1]Показатели Е и О'!$Q$4*'[1]Показатели Е и О'!Q22+'[1]Показатели Е и О'!$Y$4*'[1]Показатели Е и О'!Y22+'[1]Показатели Е и О'!$AH$4*'[1]Показатели Е и О'!AH22+'[1]Показатели Е и О'!$AQ$4*'[1]Показатели Е и О'!AQ22+'[1]Показатели Е и О'!$AZ$4*'[1]Показатели Е и О'!AZ22+'[1]Показатели Е и О'!$BJ$4*'[1]Показатели Е и О'!BJ22)*'[1]Показатели Е и О'!BV22</f>
        <v>80.38962293473827</v>
      </c>
      <c r="D41" s="9">
        <f>('[2]Показатели Е и О'!$I$4*'[2]Показатели Е и О'!I22+'[2]Показатели Е и О'!$Q$4*'[2]Показатели Е и О'!Q22+'[2]Показатели Е и О'!$Y$4*'[2]Показатели Е и О'!Y22+'[2]Показатели Е и О'!$AH$4*'[2]Показатели Е и О'!AH22+'[2]Показатели Е и О'!$AQ$4*'[2]Показатели Е и О'!AQ22+'[2]Показатели Е и О'!$AZ$4*'[2]Показатели Е и О'!AZ22+'[2]Показатели Е и О'!$BJ$4*'[2]Показатели Е и О'!BJ22)*'[2]Показатели Е и О'!BW22</f>
        <v>80.38962293473827</v>
      </c>
      <c r="E41" s="8">
        <v>2</v>
      </c>
      <c r="F41" s="8">
        <f>IF(('[2]Показатели Е и О'!BN22+'[2]Показатели Е и О'!BO22+'[2]Показатели Е и О'!BP22+'[2]Показатели Е и О'!BT22)&gt;0,$G$99,IF('[2]Показатели Е и О'!BX22&lt;1,LOOKUP(D41,$G$98:$H$98,$G$99:$H$99),LOOKUP(D41,$G$98:$I$98,$G$99:$I$99)))</f>
        <v>2</v>
      </c>
    </row>
    <row r="42" spans="1:8" x14ac:dyDescent="0.2">
      <c r="A42" s="15">
        <v>40</v>
      </c>
      <c r="B42" s="11" t="s">
        <v>48</v>
      </c>
      <c r="C42" s="9">
        <f>('[1]Показатели Е и О'!$I$4*'[1]Показатели Е и О'!I40+'[1]Показатели Е и О'!$Q$4*'[1]Показатели Е и О'!Q40+'[1]Показатели Е и О'!$Y$4*'[1]Показатели Е и О'!Y40+'[1]Показатели Е и О'!$AH$4*'[1]Показатели Е и О'!AH40+'[1]Показатели Е и О'!$AQ$4*'[1]Показатели Е и О'!AQ40+'[1]Показатели Е и О'!$AZ$4*'[1]Показатели Е и О'!AZ40+'[1]Показатели Е и О'!$BJ$4*'[1]Показатели Е и О'!BJ40)*'[1]Показатели Е и О'!BV40</f>
        <v>80.292979348261525</v>
      </c>
      <c r="D42" s="9">
        <f>('[2]Показатели Е и О'!$I$4*'[2]Показатели Е и О'!I40+'[2]Показатели Е и О'!$Q$4*'[2]Показатели Е и О'!Q40+'[2]Показатели Е и О'!$Y$4*'[2]Показатели Е и О'!Y40+'[2]Показатели Е и О'!$AH$4*'[2]Показатели Е и О'!AH40+'[2]Показатели Е и О'!$AQ$4*'[2]Показатели Е и О'!AQ40+'[2]Показатели Е и О'!$AZ$4*'[2]Показатели Е и О'!AZ40+'[2]Показатели Е и О'!$BJ$4*'[2]Показатели Е и О'!BJ40)*'[2]Показатели Е и О'!BW40</f>
        <v>76.278330380848445</v>
      </c>
      <c r="E42" s="8">
        <v>2</v>
      </c>
      <c r="F42" s="8">
        <f>IF(('[2]Показатели Е и О'!BN40+'[2]Показатели Е и О'!BO40+'[2]Показатели Е и О'!BP40+'[2]Показатели Е и О'!BT40)&gt;0,$G$99,IF('[2]Показатели Е и О'!BX40&lt;1,LOOKUP(D42,$G$98:$H$98,$G$99:$H$99),LOOKUP(D42,$G$98:$I$98,$G$99:$I$99)))</f>
        <v>2</v>
      </c>
    </row>
    <row r="43" spans="1:8" x14ac:dyDescent="0.2">
      <c r="A43" s="15">
        <v>41</v>
      </c>
      <c r="B43" s="28" t="s">
        <v>69</v>
      </c>
      <c r="C43" s="9">
        <f>('[1]Показатели Е и О'!$I$4*'[1]Показатели Е и О'!I83+'[1]Показатели Е и О'!$Q$4*'[1]Показатели Е и О'!Q83+'[1]Показатели Е и О'!$Y$4*'[1]Показатели Е и О'!Y83+'[1]Показатели Е и О'!$AH$4*'[1]Показатели Е и О'!AH83+'[1]Показатели Е и О'!$AQ$4*'[1]Показатели Е и О'!AQ83+'[1]Показатели Е и О'!$AZ$4*'[1]Показатели Е и О'!AZ83+'[1]Показатели Е и О'!$BJ$4*'[1]Показатели Е и О'!BJ83)*'[1]Показатели Е и О'!BV83</f>
        <v>79.920537880461538</v>
      </c>
      <c r="D43" s="9">
        <f>('[2]Показатели Е и О'!$I$4*'[2]Показатели Е и О'!I83+'[2]Показатели Е и О'!$Q$4*'[2]Показатели Е и О'!Q83+'[2]Показатели Е и О'!$Y$4*'[2]Показатели Е и О'!Y83+'[2]Показатели Е и О'!$AH$4*'[2]Показатели Е и О'!AH83+'[2]Показатели Е и О'!$AQ$4*'[2]Показатели Е и О'!AQ83+'[2]Показатели Е и О'!$AZ$4*'[2]Показатели Е и О'!AZ83+'[2]Показатели Е и О'!$BJ$4*'[2]Показатели Е и О'!BJ83)*'[2]Показатели Е и О'!BW83</f>
        <v>79.920537880461538</v>
      </c>
      <c r="E43" s="8">
        <v>2</v>
      </c>
      <c r="F43" s="8">
        <f>IF(('[2]Показатели Е и О'!BN83+'[2]Показатели Е и О'!BO83+'[2]Показатели Е и О'!BP83+'[2]Показатели Е и О'!BT83)&gt;0,$G$99,IF('[2]Показатели Е и О'!BX83&lt;1,LOOKUP(D43,$G$98:$H$98,$G$99:$H$99),LOOKUP(D43,$G$98:$I$98,$G$99:$I$99)))</f>
        <v>2</v>
      </c>
    </row>
    <row r="44" spans="1:8" x14ac:dyDescent="0.2">
      <c r="A44" s="15">
        <v>42</v>
      </c>
      <c r="B44" s="11" t="s">
        <v>129</v>
      </c>
      <c r="C44" s="9">
        <f>('[1]Показатели Е и О'!$I$4*'[1]Показатели Е и О'!I57+'[1]Показатели Е и О'!$Q$4*'[1]Показатели Е и О'!Q57+'[1]Показатели Е и О'!$Y$4*'[1]Показатели Е и О'!Y57+'[1]Показатели Е и О'!$AH$4*'[1]Показатели Е и О'!AH57+'[1]Показатели Е и О'!$AQ$4*'[1]Показатели Е и О'!AQ57+'[1]Показатели Е и О'!$AZ$4*'[1]Показатели Е и О'!AZ57+'[1]Показатели Е и О'!$BJ$4*'[1]Показатели Е и О'!BJ57)*'[1]Показатели Е и О'!BV57</f>
        <v>79.778166592252404</v>
      </c>
      <c r="D44" s="9">
        <f>('[2]Показатели Е и О'!$I$4*'[2]Показатели Е и О'!I57+'[2]Показатели Е и О'!$Q$4*'[2]Показатели Е и О'!Q57+'[2]Показатели Е и О'!$Y$4*'[2]Показатели Е и О'!Y57+'[2]Показатели Е и О'!$AH$4*'[2]Показатели Е и О'!AH57+'[2]Показатели Е и О'!$AQ$4*'[2]Показатели Е и О'!AQ57+'[2]Показатели Е и О'!$AZ$4*'[2]Показатели Е и О'!AZ57+'[2]Показатели Е и О'!$BJ$4*'[2]Показатели Е и О'!BJ57)*'[2]Показатели Е и О'!BW57</f>
        <v>75.789258262639777</v>
      </c>
      <c r="E44" s="8">
        <v>2</v>
      </c>
      <c r="F44" s="8">
        <f>IF(('[2]Показатели Е и О'!BN57+'[2]Показатели Е и О'!BO57+'[2]Показатели Е и О'!BP57+'[2]Показатели Е и О'!BT57)&gt;0,$G$99,IF('[2]Показатели Е и О'!BX57&lt;1,LOOKUP(D44,$G$98:$H$98,$G$99:$H$99),LOOKUP(D44,$G$98:$I$98,$G$99:$I$99)))</f>
        <v>2</v>
      </c>
    </row>
    <row r="45" spans="1:8" x14ac:dyDescent="0.2">
      <c r="A45" s="15">
        <v>43</v>
      </c>
      <c r="B45" s="11" t="s">
        <v>74</v>
      </c>
      <c r="C45" s="9">
        <f>('[1]Показатели Е и О'!$I$4*'[1]Показатели Е и О'!I66+'[1]Показатели Е и О'!$Q$4*'[1]Показатели Е и О'!Q66+'[1]Показатели Е и О'!$Y$4*'[1]Показатели Е и О'!Y66+'[1]Показатели Е и О'!$AH$4*'[1]Показатели Е и О'!AH66+'[1]Показатели Е и О'!$AQ$4*'[1]Показатели Е и О'!AQ66+'[1]Показатели Е и О'!$AZ$4*'[1]Показатели Е и О'!AZ66+'[1]Показатели Е и О'!$BJ$4*'[1]Показатели Е и О'!BJ66)*'[1]Показатели Е и О'!BV66</f>
        <v>79.744705431966963</v>
      </c>
      <c r="D45" s="9">
        <f>('[2]Показатели Е и О'!$I$4*'[2]Показатели Е и О'!I66+'[2]Показатели Е и О'!$Q$4*'[2]Показатели Е и О'!Q66+'[2]Показатели Е и О'!$Y$4*'[2]Показатели Е и О'!Y66+'[2]Показатели Е и О'!$AH$4*'[2]Показатели Е и О'!AH66+'[2]Показатели Е и О'!$AQ$4*'[2]Показатели Е и О'!AQ66+'[2]Показатели Е и О'!$AZ$4*'[2]Показатели Е и О'!AZ66+'[2]Показатели Е и О'!$BJ$4*'[2]Показатели Е и О'!BJ66)*'[2]Показатели Е и О'!BW66</f>
        <v>79.744705431966963</v>
      </c>
      <c r="E45" s="8">
        <v>2</v>
      </c>
      <c r="F45" s="8">
        <f>IF(('[2]Показатели Е и О'!BN66+'[2]Показатели Е и О'!BO66+'[2]Показатели Е и О'!BP66+'[2]Показатели Е и О'!BT66)&gt;0,$G$99,IF('[2]Показатели Е и О'!BX66&lt;1,LOOKUP(D45,$G$98:$H$98,$G$99:$H$99),LOOKUP(D45,$G$98:$I$98,$G$99:$I$99)))</f>
        <v>2</v>
      </c>
    </row>
    <row r="46" spans="1:8" x14ac:dyDescent="0.2">
      <c r="A46" s="15">
        <v>44</v>
      </c>
      <c r="B46" s="11" t="s">
        <v>72</v>
      </c>
      <c r="C46" s="9">
        <f>('[1]Показатели Е и О'!$I$4*'[1]Показатели Е и О'!I64+'[1]Показатели Е и О'!$Q$4*'[1]Показатели Е и О'!Q64+'[1]Показатели Е и О'!$Y$4*'[1]Показатели Е и О'!Y64+'[1]Показатели Е и О'!$AH$4*'[1]Показатели Е и О'!AH64+'[1]Показатели Е и О'!$AQ$4*'[1]Показатели Е и О'!AQ64+'[1]Показатели Е и О'!$AZ$4*'[1]Показатели Е и О'!AZ64+'[1]Показатели Е и О'!$BJ$4*'[1]Показатели Е и О'!BJ64)*'[1]Показатели Е и О'!BV64</f>
        <v>79.740676379933177</v>
      </c>
      <c r="D46" s="9">
        <f>('[2]Показатели Е и О'!$I$4*'[2]Показатели Е и О'!I64+'[2]Показатели Е и О'!$Q$4*'[2]Показатели Е и О'!Q64+'[2]Показатели Е и О'!$Y$4*'[2]Показатели Е и О'!Y64+'[2]Показатели Е и О'!$AH$4*'[2]Показатели Е и О'!AH64+'[2]Показатели Е и О'!$AQ$4*'[2]Показатели Е и О'!AQ64+'[2]Показатели Е и О'!$AZ$4*'[2]Показатели Е и О'!AZ64+'[2]Показатели Е и О'!$BJ$4*'[2]Показатели Е и О'!BJ64)*'[2]Показатели Е и О'!BW64</f>
        <v>75.753642560936512</v>
      </c>
      <c r="E46" s="8">
        <v>2</v>
      </c>
      <c r="F46" s="8">
        <f>IF(('[2]Показатели Е и О'!BN64+'[2]Показатели Е и О'!BO64+'[2]Показатели Е и О'!BP64+'[2]Показатели Е и О'!BT64)&gt;0,$G$99,IF('[2]Показатели Е и О'!BX64&lt;1,LOOKUP(D46,$G$98:$H$98,$G$99:$H$99),LOOKUP(D46,$G$98:$I$98,$G$99:$I$99)))</f>
        <v>2</v>
      </c>
    </row>
    <row r="47" spans="1:8" x14ac:dyDescent="0.2">
      <c r="A47" s="15">
        <v>45</v>
      </c>
      <c r="B47" s="11" t="s">
        <v>37</v>
      </c>
      <c r="C47" s="9">
        <f>('[1]Показатели Е и О'!$I$4*'[1]Показатели Е и О'!I29+'[1]Показатели Е и О'!$Q$4*'[1]Показатели Е и О'!Q29+'[1]Показатели Е и О'!$Y$4*'[1]Показатели Е и О'!Y29+'[1]Показатели Е и О'!$AH$4*'[1]Показатели Е и О'!AH29+'[1]Показатели Е и О'!$AQ$4*'[1]Показатели Е и О'!AQ29+'[1]Показатели Е и О'!$AZ$4*'[1]Показатели Е и О'!AZ29+'[1]Показатели Е и О'!$BJ$4*'[1]Показатели Е и О'!BJ29)*'[1]Показатели Е и О'!BV29</f>
        <v>79.420723249019943</v>
      </c>
      <c r="D47" s="9">
        <f>('[2]Показатели Е и О'!$I$4*'[2]Показатели Е и О'!I29+'[2]Показатели Е и О'!$Q$4*'[2]Показатели Е и О'!Q29+'[2]Показатели Е и О'!$Y$4*'[2]Показатели Е и О'!Y29+'[2]Показатели Е и О'!$AH$4*'[2]Показатели Е и О'!AH29+'[2]Показатели Е и О'!$AQ$4*'[2]Показатели Е и О'!AQ29+'[2]Показатели Е и О'!$AZ$4*'[2]Показатели Е и О'!AZ29+'[2]Показатели Е и О'!$BJ$4*'[2]Показатели Е и О'!BJ29)*'[2]Показатели Е и О'!BW29</f>
        <v>79.420723249019943</v>
      </c>
      <c r="E47" s="8">
        <v>2</v>
      </c>
      <c r="F47" s="8">
        <f>IF(('[2]Показатели Е и О'!BN29+'[2]Показатели Е и О'!BO29+'[2]Показатели Е и О'!BP29+'[2]Показатели Е и О'!BT29)&gt;0,$G$99,IF('[2]Показатели Е и О'!BX29&lt;1,LOOKUP(D47,$G$98:$H$98,$G$99:$H$99),LOOKUP(D47,$G$98:$I$98,$G$99:$I$99)))</f>
        <v>2</v>
      </c>
    </row>
    <row r="48" spans="1:8" x14ac:dyDescent="0.2">
      <c r="A48" s="15">
        <v>46</v>
      </c>
      <c r="B48" s="11" t="s">
        <v>84</v>
      </c>
      <c r="C48" s="9">
        <f>('[1]Показатели Е и О'!$I$4*'[1]Показатели Е и О'!I58+'[1]Показатели Е и О'!$Q$4*'[1]Показатели Е и О'!Q58+'[1]Показатели Е и О'!$Y$4*'[1]Показатели Е и О'!Y58+'[1]Показатели Е и О'!$AH$4*'[1]Показатели Е и О'!AH58+'[1]Показатели Е и О'!$AQ$4*'[1]Показатели Е и О'!AQ58+'[1]Показатели Е и О'!$AZ$4*'[1]Показатели Е и О'!AZ58+'[1]Показатели Е и О'!$BJ$4*'[1]Показатели Е и О'!BJ58)*'[1]Показатели Е и О'!BV58</f>
        <v>79.328223058914432</v>
      </c>
      <c r="D48" s="9">
        <f>('[2]Показатели Е и О'!$I$4*'[2]Показатели Е и О'!I58+'[2]Показатели Е и О'!$Q$4*'[2]Показатели Е и О'!Q58+'[2]Показатели Е и О'!$Y$4*'[2]Показатели Е и О'!Y58+'[2]Показатели Е и О'!$AH$4*'[2]Показатели Е и О'!AH58+'[2]Показатели Е и О'!$AQ$4*'[2]Показатели Е и О'!AQ58+'[2]Показатели Е и О'!$AZ$4*'[2]Показатели Е и О'!AZ58+'[2]Показатели Е и О'!$BJ$4*'[2]Показатели Е и О'!BJ58)*'[2]Показатели Е и О'!BW58</f>
        <v>79.328223058914432</v>
      </c>
      <c r="E48" s="8">
        <v>2</v>
      </c>
      <c r="F48" s="8">
        <f>IF(('[2]Показатели Е и О'!BN58+'[2]Показатели Е и О'!BO58+'[2]Показатели Е и О'!BP58+'[2]Показатели Е и О'!BT58)&gt;0,$G$99,IF('[2]Показатели Е и О'!BX58&lt;1,LOOKUP(D48,$G$98:$H$98,$G$99:$H$99),LOOKUP(D48,$G$98:$I$98,$G$99:$I$99)))</f>
        <v>2</v>
      </c>
    </row>
    <row r="49" spans="1:8" x14ac:dyDescent="0.2">
      <c r="A49" s="15">
        <v>47</v>
      </c>
      <c r="B49" s="28" t="s">
        <v>63</v>
      </c>
      <c r="C49" s="9">
        <f>('[1]Показатели Е и О'!$I$4*'[1]Показатели Е и О'!I81+'[1]Показатели Е и О'!$Q$4*'[1]Показатели Е и О'!Q81+'[1]Показатели Е и О'!$Y$4*'[1]Показатели Е и О'!Y81+'[1]Показатели Е и О'!$AH$4*'[1]Показатели Е и О'!AH81+'[1]Показатели Е и О'!$AQ$4*'[1]Показатели Е и О'!AQ81+'[1]Показатели Е и О'!$AZ$4*'[1]Показатели Е и О'!AZ81+'[1]Показатели Е и О'!$BJ$4*'[1]Показатели Е и О'!BJ81)*'[1]Показатели Е и О'!BV81</f>
        <v>79.285820665518969</v>
      </c>
      <c r="D49" s="9">
        <f>('[2]Показатели Е и О'!$I$4*'[2]Показатели Е и О'!I81+'[2]Показатели Е и О'!$Q$4*'[2]Показатели Е и О'!Q81+'[2]Показатели Е и О'!$Y$4*'[2]Показатели Е и О'!Y81+'[2]Показатели Е и О'!$AH$4*'[2]Показатели Е и О'!AH81+'[2]Показатели Е и О'!$AQ$4*'[2]Показатели Е и О'!AQ81+'[2]Показатели Е и О'!$AZ$4*'[2]Показатели Е и О'!AZ81+'[2]Показатели Е и О'!$BJ$4*'[2]Показатели Е и О'!BJ81)*'[2]Показатели Е и О'!BW81</f>
        <v>79.285820665518969</v>
      </c>
      <c r="E49" s="8">
        <v>2</v>
      </c>
      <c r="F49" s="8">
        <f>IF(('[2]Показатели Е и О'!BN81+'[2]Показатели Е и О'!BO81+'[2]Показатели Е и О'!BP81+'[2]Показатели Е и О'!BT81)&gt;0,$G$99,IF('[2]Показатели Е и О'!BX81&lt;1,LOOKUP(D49,$G$98:$H$98,$G$99:$H$99),LOOKUP(D49,$G$98:$I$98,$G$99:$I$99)))</f>
        <v>2</v>
      </c>
    </row>
    <row r="50" spans="1:8" s="24" customFormat="1" x14ac:dyDescent="0.2">
      <c r="A50" s="15">
        <v>48</v>
      </c>
      <c r="B50" s="11" t="s">
        <v>57</v>
      </c>
      <c r="C50" s="9">
        <f>('[1]Показатели Е и О'!$I$4*'[1]Показатели Е и О'!I21+'[1]Показатели Е и О'!$Q$4*'[1]Показатели Е и О'!Q21+'[1]Показатели Е и О'!$Y$4*'[1]Показатели Е и О'!Y21+'[1]Показатели Е и О'!$AH$4*'[1]Показатели Е и О'!AH21+'[1]Показатели Е и О'!$AQ$4*'[1]Показатели Е и О'!AQ21+'[1]Показатели Е и О'!$AZ$4*'[1]Показатели Е и О'!AZ21+'[1]Показатели Е и О'!$BJ$4*'[1]Показатели Е и О'!BJ21)*'[1]Показатели Е и О'!BV21</f>
        <v>79.123003467552252</v>
      </c>
      <c r="D50" s="9">
        <f>('[2]Показатели Е и О'!$I$4*'[2]Показатели Е и О'!I21+'[2]Показатели Е и О'!$Q$4*'[2]Показатели Е и О'!Q21+'[2]Показатели Е и О'!$Y$4*'[2]Показатели Е и О'!Y21+'[2]Показатели Е и О'!$AH$4*'[2]Показатели Е и О'!AH21+'[2]Показатели Е и О'!$AQ$4*'[2]Показатели Е и О'!AQ21+'[2]Показатели Е и О'!$AZ$4*'[2]Показатели Е и О'!AZ21+'[2]Показатели Е и О'!$BJ$4*'[2]Показатели Е и О'!BJ21)*'[2]Показатели Е и О'!BW21</f>
        <v>79.123003467552252</v>
      </c>
      <c r="E50" s="8">
        <v>2</v>
      </c>
      <c r="F50" s="8">
        <f>IF(('[2]Показатели Е и О'!BN21+'[2]Показатели Е и О'!BO21+'[2]Показатели Е и О'!BP21+'[2]Показатели Е и О'!BT21)&gt;0,$G$99,IF('[2]Показатели Е и О'!BX21&lt;1,LOOKUP(D50,$G$98:$H$98,$G$99:$H$99),LOOKUP(D50,$G$98:$I$98,$G$99:$I$99)))</f>
        <v>2</v>
      </c>
      <c r="G50" s="22" t="s">
        <v>82</v>
      </c>
      <c r="H50" s="23">
        <f>AVERAGE(D3:D85)</f>
        <v>77.551022122660072</v>
      </c>
    </row>
    <row r="51" spans="1:8" x14ac:dyDescent="0.2">
      <c r="A51" s="15">
        <v>49</v>
      </c>
      <c r="B51" s="11" t="s">
        <v>7</v>
      </c>
      <c r="C51" s="9">
        <f>('[1]Показатели Е и О'!$I$4*'[1]Показатели Е и О'!I56+'[1]Показатели Е и О'!$Q$4*'[1]Показатели Е и О'!Q56+'[1]Показатели Е и О'!$Y$4*'[1]Показатели Е и О'!Y56+'[1]Показатели Е и О'!$AH$4*'[1]Показатели Е и О'!AH56+'[1]Показатели Е и О'!$AQ$4*'[1]Показатели Е и О'!AQ56+'[1]Показатели Е и О'!$AZ$4*'[1]Показатели Е и О'!AZ56+'[1]Показатели Е и О'!$BJ$4*'[1]Показатели Е и О'!BJ56)*'[1]Показатели Е и О'!BV56</f>
        <v>78.808886603802591</v>
      </c>
      <c r="D51" s="9">
        <f>('[2]Показатели Е и О'!$I$4*'[2]Показатели Е и О'!I56+'[2]Показатели Е и О'!$Q$4*'[2]Показатели Е и О'!Q56+'[2]Показатели Е и О'!$Y$4*'[2]Показатели Е и О'!Y56+'[2]Показатели Е и О'!$AH$4*'[2]Показатели Е и О'!AH56+'[2]Показатели Е и О'!$AQ$4*'[2]Показатели Е и О'!AQ56+'[2]Показатели Е и О'!$AZ$4*'[2]Показатели Е и О'!AZ56+'[2]Показатели Е и О'!$BJ$4*'[2]Показатели Е и О'!BJ56)*'[2]Показатели Е и О'!BW56</f>
        <v>78.808886603802591</v>
      </c>
      <c r="E51" s="8">
        <v>2</v>
      </c>
      <c r="F51" s="8">
        <f>IF(('[2]Показатели Е и О'!BN56+'[2]Показатели Е и О'!BO56+'[2]Показатели Е и О'!BP56+'[2]Показатели Е и О'!BT56)&gt;0,$G$99,IF('[2]Показатели Е и О'!BX56&lt;1,LOOKUP(D51,$G$98:$H$98,$G$99:$H$99),LOOKUP(D51,$G$98:$I$98,$G$99:$I$99)))</f>
        <v>2</v>
      </c>
    </row>
    <row r="52" spans="1:8" x14ac:dyDescent="0.2">
      <c r="A52" s="15">
        <v>50</v>
      </c>
      <c r="B52" s="11" t="s">
        <v>32</v>
      </c>
      <c r="C52" s="9">
        <f>('[1]Показатели Е и О'!$I$4*'[1]Показатели Е и О'!I39+'[1]Показатели Е и О'!$Q$4*'[1]Показатели Е и О'!Q39+'[1]Показатели Е и О'!$Y$4*'[1]Показатели Е и О'!Y39+'[1]Показатели Е и О'!$AH$4*'[1]Показатели Е и О'!AH39+'[1]Показатели Е и О'!$AQ$4*'[1]Показатели Е и О'!AQ39+'[1]Показатели Е и О'!$AZ$4*'[1]Показатели Е и О'!AZ39+'[1]Показатели Е и О'!$BJ$4*'[1]Показатели Е и О'!BJ39)*'[1]Показатели Е и О'!BV39</f>
        <v>78.798195514038028</v>
      </c>
      <c r="D52" s="9">
        <f>('[2]Показатели Е и О'!$I$4*'[2]Показатели Е и О'!I39+'[2]Показатели Е и О'!$Q$4*'[2]Показатели Е и О'!Q39+'[2]Показатели Е и О'!$Y$4*'[2]Показатели Е и О'!Y39+'[2]Показатели Е и О'!$AH$4*'[2]Показатели Е и О'!AH39+'[2]Показатели Е и О'!$AQ$4*'[2]Показатели Е и О'!AQ39+'[2]Показатели Е и О'!$AZ$4*'[2]Показатели Е и О'!AZ39+'[2]Показатели Е и О'!$BJ$4*'[2]Показатели Е и О'!BJ39)*'[2]Показатели Е и О'!BW39</f>
        <v>78.798195514038028</v>
      </c>
      <c r="E52" s="8">
        <v>2</v>
      </c>
      <c r="F52" s="8">
        <f>IF(('[2]Показатели Е и О'!BN39+'[2]Показатели Е и О'!BO39+'[2]Показатели Е и О'!BP39+'[2]Показатели Е и О'!BT39)&gt;0,$G$99,IF('[2]Показатели Е и О'!BX39&lt;1,LOOKUP(D52,$G$98:$H$98,$G$99:$H$99),LOOKUP(D52,$G$98:$I$98,$G$99:$I$99)))</f>
        <v>2</v>
      </c>
    </row>
    <row r="53" spans="1:8" x14ac:dyDescent="0.2">
      <c r="A53" s="15">
        <v>51</v>
      </c>
      <c r="B53" s="11" t="s">
        <v>30</v>
      </c>
      <c r="C53" s="9">
        <f>('[1]Показатели Е и О'!$I$4*'[1]Показатели Е и О'!I26+'[1]Показатели Е и О'!$Q$4*'[1]Показатели Е и О'!Q26+'[1]Показатели Е и О'!$Y$4*'[1]Показатели Е и О'!Y26+'[1]Показатели Е и О'!$AH$4*'[1]Показатели Е и О'!AH26+'[1]Показатели Е и О'!$AQ$4*'[1]Показатели Е и О'!AQ26+'[1]Показатели Е и О'!$AZ$4*'[1]Показатели Е и О'!AZ26+'[1]Показатели Е и О'!$BJ$4*'[1]Показатели Е и О'!BJ26)*'[1]Показатели Е и О'!BV26</f>
        <v>78.792816233645681</v>
      </c>
      <c r="D53" s="9">
        <f>('[2]Показатели Е и О'!$I$4*'[2]Показатели Е и О'!I26+'[2]Показатели Е и О'!$Q$4*'[2]Показатели Е и О'!Q26+'[2]Показатели Е и О'!$Y$4*'[2]Показатели Е и О'!Y26+'[2]Показатели Е и О'!$AH$4*'[2]Показатели Е и О'!AH26+'[2]Показатели Е и О'!$AQ$4*'[2]Показатели Е и О'!AQ26+'[2]Показатели Е и О'!$AZ$4*'[2]Показатели Е и О'!AZ26+'[2]Показатели Е и О'!$BJ$4*'[2]Показатели Е и О'!BJ26)*'[2]Показатели Е и О'!BW26</f>
        <v>74.8531754219634</v>
      </c>
      <c r="E53" s="8">
        <v>2</v>
      </c>
      <c r="F53" s="8">
        <f>IF(('[2]Показатели Е и О'!BN26+'[2]Показатели Е и О'!BO26+'[2]Показатели Е и О'!BP26+'[2]Показатели Е и О'!BT26)&gt;0,$G$99,IF('[2]Показатели Е и О'!BX26&lt;1,LOOKUP(D53,$G$98:$H$98,$G$99:$H$99),LOOKUP(D53,$G$98:$I$98,$G$99:$I$99)))</f>
        <v>2</v>
      </c>
    </row>
    <row r="54" spans="1:8" x14ac:dyDescent="0.2">
      <c r="A54" s="15">
        <v>52</v>
      </c>
      <c r="B54" s="11" t="s">
        <v>127</v>
      </c>
      <c r="C54" s="9">
        <f>('[1]Показатели Е и О'!$I$4*'[1]Показатели Е и О'!I31+'[1]Показатели Е и О'!$Q$4*'[1]Показатели Е и О'!Q31+'[1]Показатели Е и О'!$Y$4*'[1]Показатели Е и О'!Y31+'[1]Показатели Е и О'!$AH$4*'[1]Показатели Е и О'!AH31+'[1]Показатели Е и О'!$AQ$4*'[1]Показатели Е и О'!AQ31+'[1]Показатели Е и О'!$AZ$4*'[1]Показатели Е и О'!AZ31+'[1]Показатели Е и О'!$BJ$4*'[1]Показатели Е и О'!BJ31)*'[1]Показатели Е и О'!BV31</f>
        <v>78.728217577141834</v>
      </c>
      <c r="D54" s="9">
        <f>('[2]Показатели Е и О'!$I$4*'[2]Показатели Е и О'!I31+'[2]Показатели Е и О'!$Q$4*'[2]Показатели Е и О'!Q31+'[2]Показатели Е и О'!$Y$4*'[2]Показатели Е и О'!Y31+'[2]Показатели Е и О'!$AH$4*'[2]Показатели Е и О'!AH31+'[2]Показатели Е и О'!$AQ$4*'[2]Показатели Е и О'!AQ31+'[2]Показатели Е и О'!$AZ$4*'[2]Показатели Е и О'!AZ31+'[2]Показатели Е и О'!$BJ$4*'[2]Показатели Е и О'!BJ31)*'[2]Показатели Е и О'!BW31</f>
        <v>78.728217577141834</v>
      </c>
      <c r="E54" s="8">
        <v>2</v>
      </c>
      <c r="F54" s="8">
        <f>IF(('[2]Показатели Е и О'!BN31+'[2]Показатели Е и О'!BO31+'[2]Показатели Е и О'!BP31+'[2]Показатели Е и О'!BT31)&gt;0,$G$99,IF('[2]Показатели Е и О'!BX31&lt;1,LOOKUP(D54,$G$98:$H$98,$G$99:$H$99),LOOKUP(D54,$G$98:$I$98,$G$99:$I$99)))</f>
        <v>2</v>
      </c>
      <c r="G54" s="22" t="s">
        <v>59</v>
      </c>
      <c r="H54" s="23">
        <f>AVERAGE(D73:D85)</f>
        <v>65.609335372031211</v>
      </c>
    </row>
    <row r="55" spans="1:8" x14ac:dyDescent="0.2">
      <c r="A55" s="15">
        <v>53</v>
      </c>
      <c r="B55" s="11" t="s">
        <v>77</v>
      </c>
      <c r="C55" s="9">
        <f>('[1]Показатели Е и О'!$I$4*'[1]Показатели Е и О'!I91+'[1]Показатели Е и О'!$Q$4*'[1]Показатели Е и О'!Q91+'[1]Показатели Е и О'!$Y$4*'[1]Показатели Е и О'!Y91+'[1]Показатели Е и О'!$AH$4*'[1]Показатели Е и О'!AH91+'[1]Показатели Е и О'!$AQ$4*'[1]Показатели Е и О'!AQ91+'[1]Показатели Е и О'!$AZ$4*'[1]Показатели Е и О'!AZ91+'[1]Показатели Е и О'!$BJ$4*'[1]Показатели Е и О'!BJ91)*'[1]Показатели Е и О'!BV91</f>
        <v>79.124113647179229</v>
      </c>
      <c r="D55" s="9">
        <f>('[2]Показатели Е и О'!$I$4*'[2]Показатели Е и О'!I91+'[2]Показатели Е и О'!$Q$4*'[2]Показатели Е и О'!Q91+'[2]Показатели Е и О'!$Y$4*'[2]Показатели Е и О'!Y91+'[2]Показатели Е и О'!$AH$4*'[2]Показатели Е и О'!AH91+'[2]Показатели Е и О'!$AQ$4*'[2]Показатели Е и О'!AQ91+'[2]Показатели Е и О'!$AZ$4*'[2]Показатели Е и О'!AZ91+'[2]Показатели Е и О'!$BJ$4*'[2]Показатели Е и О'!BJ91)*'[2]Показатели Е и О'!BW91</f>
        <v>75.167907964820259</v>
      </c>
      <c r="E55" s="8">
        <v>2</v>
      </c>
      <c r="F55" s="8">
        <f>IF(('[2]Показатели Е и О'!BN91+'[2]Показатели Е и О'!BO91+'[2]Показатели Е и О'!BP91+'[2]Показатели Е и О'!BT91)&gt;0,$G$99,IF('[2]Показатели Е и О'!BX91&lt;1,LOOKUP(D55,$G$98:$H$98,$G$99:$H$99),LOOKUP(D55,$G$98:$I$98,$G$99:$I$99)))</f>
        <v>2</v>
      </c>
    </row>
    <row r="56" spans="1:8" x14ac:dyDescent="0.2">
      <c r="A56" s="15">
        <v>54</v>
      </c>
      <c r="B56" s="11" t="s">
        <v>41</v>
      </c>
      <c r="C56" s="9">
        <f>('[1]Показатели Е и О'!$I$4*'[1]Показатели Е и О'!I16+'[1]Показатели Е и О'!$Q$4*'[1]Показатели Е и О'!Q16+'[1]Показатели Е и О'!$Y$4*'[1]Показатели Е и О'!Y16+'[1]Показатели Е и О'!$AH$4*'[1]Показатели Е и О'!AH16+'[1]Показатели Е и О'!$AQ$4*'[1]Показатели Е и О'!AQ16+'[1]Показатели Е и О'!$AZ$4*'[1]Показатели Е и О'!AZ16+'[1]Показатели Е и О'!$BJ$4*'[1]Показатели Е и О'!BJ16)*'[1]Показатели Е и О'!BV16</f>
        <v>78.472217415116205</v>
      </c>
      <c r="D56" s="9">
        <f>('[2]Показатели Е и О'!$I$4*'[2]Показатели Е и О'!I16+'[2]Показатели Е и О'!$Q$4*'[2]Показатели Е и О'!Q16+'[2]Показатели Е и О'!$Y$4*'[2]Показатели Е и О'!Y16+'[2]Показатели Е и О'!$AH$4*'[2]Показатели Е и О'!AH16+'[2]Показатели Е и О'!$AQ$4*'[2]Показатели Е и О'!AQ16+'[2]Показатели Е и О'!$AZ$4*'[2]Показатели Е и О'!AZ16+'[2]Показатели Е и О'!$BJ$4*'[2]Показатели Е и О'!BJ16)*'[2]Показатели Е и О'!BW16</f>
        <v>78.472217415116205</v>
      </c>
      <c r="E56" s="8">
        <v>2</v>
      </c>
      <c r="F56" s="8">
        <f>IF(('[2]Показатели Е и О'!BN16+'[2]Показатели Е и О'!BO16+'[2]Показатели Е и О'!BP16+'[2]Показатели Е и О'!BT16)&gt;0,$G$99,IF('[2]Показатели Е и О'!BX16&lt;1,LOOKUP(D56,$G$98:$H$98,$G$99:$H$99),LOOKUP(D56,$G$98:$I$98,$G$99:$I$99)))</f>
        <v>2</v>
      </c>
    </row>
    <row r="57" spans="1:8" x14ac:dyDescent="0.2">
      <c r="A57" s="15">
        <v>55</v>
      </c>
      <c r="B57" s="11" t="s">
        <v>123</v>
      </c>
      <c r="C57" s="9">
        <f>('[1]Показатели Е и О'!$I$4*'[1]Показатели Е и О'!I7+'[1]Показатели Е и О'!$Q$4*'[1]Показатели Е и О'!Q7+'[1]Показатели Е и О'!$Y$4*'[1]Показатели Е и О'!Y7+'[1]Показатели Е и О'!$AH$4*'[1]Показатели Е и О'!AH7+'[1]Показатели Е и О'!$AQ$4*'[1]Показатели Е и О'!AQ7+'[1]Показатели Е и О'!$AZ$4*'[1]Показатели Е и О'!AZ7+'[1]Показатели Е и О'!$BJ$4*'[1]Показатели Е и О'!BJ7)*'[1]Показатели Е и О'!BV7</f>
        <v>78.467152733388673</v>
      </c>
      <c r="D57" s="9">
        <f>('[2]Показатели Е и О'!$I$4*'[2]Показатели Е и О'!I7+'[2]Показатели Е и О'!$Q$4*'[2]Показатели Е и О'!Q7+'[2]Показатели Е и О'!$Y$4*'[2]Показатели Е и О'!Y7+'[2]Показатели Е и О'!$AH$4*'[2]Показатели Е и О'!AH7+'[2]Показатели Е и О'!$AQ$4*'[2]Показатели Е и О'!AQ7+'[2]Показатели Е и О'!$AZ$4*'[2]Показатели Е и О'!AZ7+'[2]Показатели Е и О'!$BJ$4*'[2]Показатели Е и О'!BJ7)*'[2]Показатели Е и О'!BW7</f>
        <v>78.467152733388673</v>
      </c>
      <c r="E57" s="8">
        <v>2</v>
      </c>
      <c r="F57" s="8">
        <f>IF(('[2]Показатели Е и О'!BN7+'[2]Показатели Е и О'!BO7+'[2]Показатели Е и О'!BP7+'[2]Показатели Е и О'!BT7)&gt;0,$G$99,IF('[2]Показатели Е и О'!BX7&lt;1,LOOKUP(D57,$G$98:$H$98,$G$99:$H$99),LOOKUP(D57,$G$98:$I$98,$G$99:$I$99)))</f>
        <v>2</v>
      </c>
    </row>
    <row r="58" spans="1:8" x14ac:dyDescent="0.2">
      <c r="A58" s="15">
        <v>56</v>
      </c>
      <c r="B58" s="28" t="s">
        <v>62</v>
      </c>
      <c r="C58" s="9">
        <f>('[1]Показатели Е и О'!$I$4*'[1]Показатели Е и О'!I70+'[1]Показатели Е и О'!$Q$4*'[1]Показатели Е и О'!Q70+'[1]Показатели Е и О'!$Y$4*'[1]Показатели Е и О'!Y70+'[1]Показатели Е и О'!$AH$4*'[1]Показатели Е и О'!AH70+'[1]Показатели Е и О'!$AQ$4*'[1]Показатели Е и О'!AQ70+'[1]Показатели Е и О'!$AZ$4*'[1]Показатели Е и О'!AZ70+'[1]Показатели Е и О'!$BJ$4*'[1]Показатели Е и О'!BJ70)*'[1]Показатели Е и О'!BV70</f>
        <v>78.435633969991144</v>
      </c>
      <c r="D58" s="9">
        <f>('[2]Показатели Е и О'!$I$4*'[2]Показатели Е и О'!I70+'[2]Показатели Е и О'!$Q$4*'[2]Показатели Е и О'!Q70+'[2]Показатели Е и О'!$Y$4*'[2]Показатели Е и О'!Y70+'[2]Показатели Е и О'!$AH$4*'[2]Показатели Е и О'!AH70+'[2]Показатели Е и О'!$AQ$4*'[2]Показатели Е и О'!AQ70+'[2]Показатели Е и О'!$AZ$4*'[2]Показатели Е и О'!AZ70+'[2]Показатели Е и О'!$BJ$4*'[2]Показатели Е и О'!BJ70)*'[2]Показатели Е и О'!BW70</f>
        <v>78.435633969991144</v>
      </c>
      <c r="E58" s="8">
        <v>2</v>
      </c>
      <c r="F58" s="8">
        <f>IF(('[2]Показатели Е и О'!BN70+'[2]Показатели Е и О'!BO70+'[2]Показатели Е и О'!BP70+'[2]Показатели Е и О'!BT70)&gt;0,$G$99,IF('[2]Показатели Е и О'!BX70&lt;1,LOOKUP(D58,$G$98:$H$98,$G$99:$H$99),LOOKUP(D58,$G$98:$I$98,$G$99:$I$99)))</f>
        <v>2</v>
      </c>
    </row>
    <row r="59" spans="1:8" x14ac:dyDescent="0.2">
      <c r="A59" s="15">
        <v>57</v>
      </c>
      <c r="B59" s="11" t="s">
        <v>16</v>
      </c>
      <c r="C59" s="9">
        <f>('[1]Показатели Е и О'!$I$4*'[1]Показатели Е и О'!I24+'[1]Показатели Е и О'!$Q$4*'[1]Показатели Е и О'!Q24+'[1]Показатели Е и О'!$Y$4*'[1]Показатели Е и О'!Y24+'[1]Показатели Е и О'!$AH$4*'[1]Показатели Е и О'!AH24+'[1]Показатели Е и О'!$AQ$4*'[1]Показатели Е и О'!AQ24+'[1]Показатели Е и О'!$AZ$4*'[1]Показатели Е и О'!AZ24+'[1]Показатели Е и О'!$BJ$4*'[1]Показатели Е и О'!BJ24)*'[1]Показатели Е и О'!BV24</f>
        <v>78.229632459983506</v>
      </c>
      <c r="D59" s="9">
        <f>('[2]Показатели Е и О'!$I$4*'[2]Показатели Е и О'!I24+'[2]Показатели Е и О'!$Q$4*'[2]Показатели Е и О'!Q24+'[2]Показатели Е и О'!$Y$4*'[2]Показатели Е и О'!Y24+'[2]Показатели Е и О'!$AH$4*'[2]Показатели Е и О'!AH24+'[2]Показатели Е и О'!$AQ$4*'[2]Показатели Е и О'!AQ24+'[2]Показатели Е и О'!$AZ$4*'[2]Показатели Е и О'!AZ24+'[2]Показатели Е и О'!$BJ$4*'[2]Показатели Е и О'!BJ24)*'[2]Показатели Е и О'!BW24</f>
        <v>78.229632459983506</v>
      </c>
      <c r="E59" s="8">
        <v>2</v>
      </c>
      <c r="F59" s="8">
        <f>IF(('[2]Показатели Е и О'!BN24+'[2]Показатели Е и О'!BO24+'[2]Показатели Е и О'!BP24+'[2]Показатели Е и О'!BT24)&gt;0,$G$99,IF('[2]Показатели Е и О'!BX24&lt;1,LOOKUP(D59,$G$98:$H$98,$G$99:$H$99),LOOKUP(D59,$G$98:$I$98,$G$99:$I$99)))</f>
        <v>2</v>
      </c>
    </row>
    <row r="60" spans="1:8" x14ac:dyDescent="0.2">
      <c r="A60" s="15">
        <v>58</v>
      </c>
      <c r="B60" s="11" t="s">
        <v>92</v>
      </c>
      <c r="C60" s="9">
        <f>('[1]Показатели Е и О'!$I$4*'[1]Показатели Е и О'!I90+'[1]Показатели Е и О'!$Q$4*'[1]Показатели Е и О'!Q90+'[1]Показатели Е и О'!$Y$4*'[1]Показатели Е и О'!Y90+'[1]Показатели Е и О'!$AH$4*'[1]Показатели Е и О'!AH90+'[1]Показатели Е и О'!$AQ$4*'[1]Показатели Е и О'!AQ90+'[1]Показатели Е и О'!$AZ$4*'[1]Показатели Е и О'!AZ90+'[1]Показатели Е и О'!$BJ$4*'[1]Показатели Е и О'!BJ90)*'[1]Показатели Е и О'!BV90</f>
        <v>77.780043036661638</v>
      </c>
      <c r="D60" s="9">
        <f>('[2]Показатели Е и О'!$I$4*'[2]Показатели Е и О'!I90+'[2]Показатели Е и О'!$Q$4*'[2]Показатели Е и О'!Q90+'[2]Показатели Е и О'!$Y$4*'[2]Показатели Е и О'!Y90+'[2]Показатели Е и О'!$AH$4*'[2]Показатели Е и О'!AH90+'[2]Показатели Е и О'!$AQ$4*'[2]Показатели Е и О'!AQ90+'[2]Показатели Е и О'!$AZ$4*'[2]Показатели Е и О'!AZ90+'[2]Показатели Е и О'!$BJ$4*'[2]Показатели Е и О'!BJ90)*'[2]Показатели Е и О'!BW90</f>
        <v>77.780043036661638</v>
      </c>
      <c r="E60" s="8">
        <v>2</v>
      </c>
      <c r="F60" s="8">
        <f>IF(('[2]Показатели Е и О'!BN90+'[2]Показатели Е и О'!BO90+'[2]Показатели Е и О'!BP90+'[2]Показатели Е и О'!BT90)&gt;0,$G$99,IF('[2]Показатели Е и О'!BX90&lt;1,LOOKUP(D60,$G$98:$H$98,$G$99:$H$99),LOOKUP(D60,$G$98:$I$98,$G$99:$I$99)))</f>
        <v>2</v>
      </c>
    </row>
    <row r="61" spans="1:8" x14ac:dyDescent="0.2">
      <c r="A61" s="15">
        <v>59</v>
      </c>
      <c r="B61" s="11" t="s">
        <v>61</v>
      </c>
      <c r="C61" s="9">
        <f>('[1]Показатели Е и О'!$I$4*'[1]Показатели Е и О'!I94+'[1]Показатели Е и О'!$Q$4*'[1]Показатели Е и О'!Q94+'[1]Показатели Е и О'!$Y$4*'[1]Показатели Е и О'!Y94+'[1]Показатели Е и О'!$AH$4*'[1]Показатели Е и О'!AH94+'[1]Показатели Е и О'!$AQ$4*'[1]Показатели Е и О'!AQ94+'[1]Показатели Е и О'!$AZ$4*'[1]Показатели Е и О'!AZ94+'[1]Показатели Е и О'!$BJ$4*'[1]Показатели Е и О'!BJ94)*'[1]Показатели Е и О'!BV94</f>
        <v>77.687633075932354</v>
      </c>
      <c r="D61" s="9">
        <f>('[2]Показатели Е и О'!$I$4*'[2]Показатели Е и О'!I94+'[2]Показатели Е и О'!$Q$4*'[2]Показатели Е и О'!Q94+'[2]Показатели Е и О'!$Y$4*'[2]Показатели Е и О'!Y94+'[2]Показатели Е и О'!$AH$4*'[2]Показатели Е и О'!AH94+'[2]Показатели Е и О'!$AQ$4*'[2]Показатели Е и О'!AQ94+'[2]Показатели Е и О'!$AZ$4*'[2]Показатели Е и О'!AZ94+'[2]Показатели Е и О'!$BJ$4*'[2]Показатели Е и О'!BJ94)*'[2]Показатели Е и О'!BW94</f>
        <v>77.687633075932354</v>
      </c>
      <c r="E61" s="8">
        <v>2</v>
      </c>
      <c r="F61" s="8">
        <f>IF(('[2]Показатели Е и О'!BN94+'[2]Показатели Е и О'!BO94+'[2]Показатели Е и О'!BP94+'[2]Показатели Е и О'!BT94)&gt;0,$G$99,IF('[2]Показатели Е и О'!BX94&lt;1,LOOKUP(D61,$G$98:$H$98,$G$99:$H$99),LOOKUP(D61,$G$98:$I$98,$G$99:$I$99)))</f>
        <v>2</v>
      </c>
    </row>
    <row r="62" spans="1:8" x14ac:dyDescent="0.2">
      <c r="A62" s="15">
        <v>60</v>
      </c>
      <c r="B62" s="11" t="s">
        <v>78</v>
      </c>
      <c r="C62" s="9">
        <f>('[1]Показатели Е и О'!$I$4*'[1]Показатели Е и О'!I65+'[1]Показатели Е и О'!$Q$4*'[1]Показатели Е и О'!Q65+'[1]Показатели Е и О'!$Y$4*'[1]Показатели Е и О'!Y65+'[1]Показатели Е и О'!$AH$4*'[1]Показатели Е и О'!AH65+'[1]Показатели Е и О'!$AQ$4*'[1]Показатели Е и О'!AQ65+'[1]Показатели Е и О'!$AZ$4*'[1]Показатели Е и О'!AZ65+'[1]Показатели Е и О'!$BJ$4*'[1]Показатели Е и О'!BJ65)*'[1]Показатели Е и О'!BV65</f>
        <v>77.323964227659857</v>
      </c>
      <c r="D62" s="9">
        <f>('[2]Показатели Е и О'!$I$4*'[2]Показатели Е и О'!I65+'[2]Показатели Е и О'!$Q$4*'[2]Показатели Е и О'!Q65+'[2]Показатели Е и О'!$Y$4*'[2]Показатели Е и О'!Y65+'[2]Показатели Е и О'!$AH$4*'[2]Показатели Е и О'!AH65+'[2]Показатели Е и О'!$AQ$4*'[2]Показатели Е и О'!AQ65+'[2]Показатели Е и О'!$AZ$4*'[2]Показатели Е и О'!AZ65+'[2]Показатели Е и О'!$BJ$4*'[2]Показатели Е и О'!BJ65)*'[2]Показатели Е и О'!BW65</f>
        <v>77.323964227659857</v>
      </c>
      <c r="E62" s="8">
        <v>2</v>
      </c>
      <c r="F62" s="8">
        <f>IF(('[2]Показатели Е и О'!BN65+'[2]Показатели Е и О'!BO65+'[2]Показатели Е и О'!BP65+'[2]Показатели Е и О'!BT65)&gt;0,$G$99,IF('[2]Показатели Е и О'!BX65&lt;1,LOOKUP(D62,$G$98:$H$98,$G$99:$H$99),LOOKUP(D62,$G$98:$I$98,$G$99:$I$99)))</f>
        <v>2</v>
      </c>
      <c r="G62" s="22" t="s">
        <v>108</v>
      </c>
      <c r="H62" s="23">
        <f>H54/H65</f>
        <v>0.78346564705789123</v>
      </c>
    </row>
    <row r="63" spans="1:8" x14ac:dyDescent="0.2">
      <c r="A63" s="15">
        <v>61</v>
      </c>
      <c r="B63" s="11" t="s">
        <v>111</v>
      </c>
      <c r="C63" s="9">
        <f>('[1]Показатели Е и О'!$I$4*'[1]Показатели Е и О'!I36+'[1]Показатели Е и О'!$Q$4*'[1]Показатели Е и О'!Q36+'[1]Показатели Е и О'!$Y$4*'[1]Показатели Е и О'!Y36+'[1]Показатели Е и О'!$AH$4*'[1]Показатели Е и О'!AH36+'[1]Показатели Е и О'!$AQ$4*'[1]Показатели Е и О'!AQ36+'[1]Показатели Е и О'!$AZ$4*'[1]Показатели Е и О'!AZ36+'[1]Показатели Е и О'!$BJ$4*'[1]Показатели Е и О'!BJ36)*'[1]Показатели Е и О'!BV36</f>
        <v>76.398685974783888</v>
      </c>
      <c r="D63" s="9">
        <f>('[2]Показатели Е и О'!$I$4*'[2]Показатели Е и О'!I36+'[2]Показатели Е и О'!$Q$4*'[2]Показатели Е и О'!Q36+'[2]Показатели Е и О'!$Y$4*'[2]Показатели Е и О'!Y36+'[2]Показатели Е и О'!$AH$4*'[2]Показатели Е и О'!AH36+'[2]Показатели Е и О'!$AQ$4*'[2]Показатели Е и О'!AQ36+'[2]Показатели Е и О'!$AZ$4*'[2]Показатели Е и О'!AZ36+'[2]Показатели Е и О'!$BJ$4*'[2]Показатели Е и О'!BJ36)*'[2]Показатели Е и О'!BW36</f>
        <v>76.398685974783888</v>
      </c>
      <c r="E63" s="8">
        <v>2</v>
      </c>
      <c r="F63" s="8">
        <f>IF(('[2]Показатели Е и О'!BN36+'[2]Показатели Е и О'!BO36+'[2]Показатели Е и О'!BP36+'[2]Показатели Е и О'!BT36)&gt;0,$G$99,IF('[2]Показатели Е и О'!BX36&lt;1,LOOKUP(D63,$G$98:$H$98,$G$99:$H$99),LOOKUP(D63,$G$98:$I$98,$G$99:$I$99)))</f>
        <v>2</v>
      </c>
    </row>
    <row r="64" spans="1:8" x14ac:dyDescent="0.2">
      <c r="A64" s="15">
        <v>62</v>
      </c>
      <c r="B64" s="28" t="s">
        <v>93</v>
      </c>
      <c r="C64" s="9">
        <f>('[1]Показатели Е и О'!$I$4*'[1]Показатели Е и О'!I89+'[1]Показатели Е и О'!$Q$4*'[1]Показатели Е и О'!Q89+'[1]Показатели Е и О'!$Y$4*'[1]Показатели Е и О'!Y89+'[1]Показатели Е и О'!$AH$4*'[1]Показатели Е и О'!AH89+'[1]Показатели Е и О'!$AQ$4*'[1]Показатели Е и О'!AQ89+'[1]Показатели Е и О'!$AZ$4*'[1]Показатели Е и О'!AZ89+'[1]Показатели Е и О'!$BJ$4*'[1]Показатели Е и О'!BJ89)*'[1]Показатели Е и О'!BV89</f>
        <v>76.368079527172284</v>
      </c>
      <c r="D64" s="9">
        <f>('[2]Показатели Е и О'!$I$4*'[2]Показатели Е и О'!I89+'[2]Показатели Е и О'!$Q$4*'[2]Показатели Е и О'!Q89+'[2]Показатели Е и О'!$Y$4*'[2]Показатели Е и О'!Y89+'[2]Показатели Е и О'!$AH$4*'[2]Показатели Е и О'!AH89+'[2]Показатели Е и О'!$AQ$4*'[2]Показатели Е и О'!AQ89+'[2]Показатели Е и О'!$AZ$4*'[2]Показатели Е и О'!AZ89+'[2]Показатели Е и О'!$BJ$4*'[2]Показатели Е и О'!BJ89)*'[2]Показатели Е и О'!BW89</f>
        <v>76.368079527172284</v>
      </c>
      <c r="E64" s="8">
        <v>2</v>
      </c>
      <c r="F64" s="8">
        <f>IF(('[2]Показатели Е и О'!BN89+'[2]Показатели Е и О'!BO89+'[2]Показатели Е и О'!BP89+'[2]Показатели Е и О'!BT89)&gt;0,$G$99,IF('[2]Показатели Е и О'!BX89&lt;1,LOOKUP(D64,$G$98:$H$98,$G$99:$H$99),LOOKUP(D64,$G$98:$I$98,$G$99:$I$99)))</f>
        <v>2</v>
      </c>
    </row>
    <row r="65" spans="1:8" x14ac:dyDescent="0.2">
      <c r="A65" s="15">
        <v>63</v>
      </c>
      <c r="B65" s="11" t="s">
        <v>65</v>
      </c>
      <c r="C65" s="9">
        <f>('[1]Показатели Е и О'!$I$4*'[1]Показатели Е и О'!I92+'[1]Показатели Е и О'!$Q$4*'[1]Показатели Е и О'!Q92+'[1]Показатели Е и О'!$Y$4*'[1]Показатели Е и О'!Y92+'[1]Показатели Е и О'!$AH$4*'[1]Показатели Е и О'!AH92+'[1]Показатели Е и О'!$AQ$4*'[1]Показатели Е и О'!AQ92+'[1]Показатели Е и О'!$AZ$4*'[1]Показатели Е и О'!AZ92+'[1]Показатели Е и О'!$BJ$4*'[1]Показатели Е и О'!BJ92)*'[1]Показатели Е и О'!BV92</f>
        <v>76.113505577768805</v>
      </c>
      <c r="D65" s="9">
        <f>('[2]Показатели Е и О'!$I$4*'[2]Показатели Е и О'!I92+'[2]Показатели Е и О'!$Q$4*'[2]Показатели Е и О'!Q92+'[2]Показатели Е и О'!$Y$4*'[2]Показатели Е и О'!Y92+'[2]Показатели Е и О'!$AH$4*'[2]Показатели Е и О'!AH92+'[2]Показатели Е и О'!$AQ$4*'[2]Показатели Е и О'!AQ92+'[2]Показатели Е и О'!$AZ$4*'[2]Показатели Е и О'!AZ92+'[2]Показатели Е и О'!$BJ$4*'[2]Показатели Е и О'!BJ92)*'[2]Показатели Е и О'!BW92</f>
        <v>72.307830298880361</v>
      </c>
      <c r="E65" s="8">
        <v>2</v>
      </c>
      <c r="F65" s="8">
        <f>IF(('[2]Показатели Е и О'!BN92+'[2]Показатели Е и О'!BO92+'[2]Показатели Е и О'!BP92+'[2]Показатели Е и О'!BT92)&gt;0,$G$99,IF('[2]Показатели Е и О'!BX92&lt;1,LOOKUP(D65,$G$98:$H$98,$G$99:$H$99),LOOKUP(D65,$G$98:$I$98,$G$99:$I$99)))</f>
        <v>2</v>
      </c>
      <c r="G65" s="22" t="s">
        <v>81</v>
      </c>
      <c r="H65" s="23">
        <f>AVERAGE(D3:D26)</f>
        <v>83.742453314207992</v>
      </c>
    </row>
    <row r="66" spans="1:8" x14ac:dyDescent="0.2">
      <c r="A66" s="15">
        <v>64</v>
      </c>
      <c r="B66" s="11" t="s">
        <v>49</v>
      </c>
      <c r="C66" s="9">
        <f>('[1]Показатели Е и О'!$I$4*'[1]Показатели Е и О'!I12+'[1]Показатели Е и О'!$Q$4*'[1]Показатели Е и О'!Q12+'[1]Показатели Е и О'!$Y$4*'[1]Показатели Е и О'!Y12+'[1]Показатели Е и О'!$AH$4*'[1]Показатели Е и О'!AH12+'[1]Показатели Е и О'!$AQ$4*'[1]Показатели Е и О'!AQ12+'[1]Показатели Е и О'!$AZ$4*'[1]Показатели Е и О'!AZ12+'[1]Показатели Е и О'!$BJ$4*'[1]Показатели Е и О'!BJ12)*'[1]Показатели Е и О'!BV12</f>
        <v>75.916474557959859</v>
      </c>
      <c r="D66" s="9">
        <f>('[2]Показатели Е и О'!$I$4*'[2]Показатели Е и О'!I12+'[2]Показатели Е и О'!$Q$4*'[2]Показатели Е и О'!Q12+'[2]Показатели Е и О'!$Y$4*'[2]Показатели Е и О'!Y12+'[2]Показатели Е и О'!$AH$4*'[2]Показатели Е и О'!AH12+'[2]Показатели Е и О'!$AQ$4*'[2]Показатели Е и О'!AQ12+'[2]Показатели Е и О'!$AZ$4*'[2]Показатели Е и О'!AZ12+'[2]Показатели Е и О'!$BJ$4*'[2]Показатели Е и О'!BJ12)*'[2]Показатели Е и О'!BW12</f>
        <v>75.916474557959859</v>
      </c>
      <c r="E66" s="8">
        <v>2</v>
      </c>
      <c r="F66" s="8">
        <f>IF(('[2]Показатели Е и О'!BN12+'[2]Показатели Е и О'!BO12+'[2]Показатели Е и О'!BP12+'[2]Показатели Е и О'!BT12)&gt;0,$G$99,IF('[2]Показатели Е и О'!BX12&lt;1,LOOKUP(D66,$G$98:$H$98,$G$99:$H$99),LOOKUP(D66,$G$98:$I$98,$G$99:$I$99)))</f>
        <v>2</v>
      </c>
    </row>
    <row r="67" spans="1:8" x14ac:dyDescent="0.2">
      <c r="A67" s="15">
        <v>65</v>
      </c>
      <c r="B67" s="11" t="s">
        <v>120</v>
      </c>
      <c r="C67" s="9">
        <f>('[1]Показатели Е и О'!$I$4*'[1]Показатели Е и О'!I42+'[1]Показатели Е и О'!$Q$4*'[1]Показатели Е и О'!Q42+'[1]Показатели Е и О'!$Y$4*'[1]Показатели Е и О'!Y42+'[1]Показатели Е и О'!$AH$4*'[1]Показатели Е и О'!AH42+'[1]Показатели Е и О'!$AQ$4*'[1]Показатели Е и О'!AQ42+'[1]Показатели Е и О'!$AZ$4*'[1]Показатели Е и О'!AZ42+'[1]Показатели Е и О'!$BJ$4*'[1]Показатели Е и О'!BJ42)*'[1]Показатели Е и О'!BV42</f>
        <v>74.956861300626727</v>
      </c>
      <c r="D67" s="9">
        <f>('[2]Показатели Е и О'!$I$4*'[2]Показатели Е и О'!I42+'[2]Показатели Е и О'!$Q$4*'[2]Показатели Е и О'!Q42+'[2]Показатели Е и О'!$Y$4*'[2]Показатели Е и О'!Y42+'[2]Показатели Е и О'!$AH$4*'[2]Показатели Е и О'!AH42+'[2]Показатели Е и О'!$AQ$4*'[2]Показатели Е и О'!AQ42+'[2]Показатели Е и О'!$AZ$4*'[2]Показатели Е и О'!AZ42+'[2]Показатели Е и О'!$BJ$4*'[2]Показатели Е и О'!BJ42)*'[2]Показатели Е и О'!BW42</f>
        <v>74.956861300626727</v>
      </c>
      <c r="E67" s="8">
        <v>2</v>
      </c>
      <c r="F67" s="8">
        <f>IF(('[2]Показатели Е и О'!BN42+'[2]Показатели Е и О'!BO42+'[2]Показатели Е и О'!BP42+'[2]Показатели Е и О'!BT42)&gt;0,$G$99,IF('[2]Показатели Е и О'!BX42&lt;1,LOOKUP(D67,$G$98:$H$98,$G$99:$H$99),LOOKUP(D67,$G$98:$I$98,$G$99:$I$99)))</f>
        <v>2</v>
      </c>
    </row>
    <row r="68" spans="1:8" x14ac:dyDescent="0.2">
      <c r="A68" s="15">
        <v>66</v>
      </c>
      <c r="B68" s="11" t="s">
        <v>126</v>
      </c>
      <c r="C68" s="9">
        <f>('[1]Показатели Е и О'!$I$4*'[1]Показатели Е и О'!I50+'[1]Показатели Е и О'!$Q$4*'[1]Показатели Е и О'!Q50+'[1]Показатели Е и О'!$Y$4*'[1]Показатели Е и О'!Y50+'[1]Показатели Е и О'!$AH$4*'[1]Показатели Е и О'!AH50+'[1]Показатели Е и О'!$AQ$4*'[1]Показатели Е и О'!AQ50+'[1]Показатели Е и О'!$AZ$4*'[1]Показатели Е и О'!AZ50+'[1]Показатели Е и О'!$BJ$4*'[1]Показатели Е и О'!BJ50)*'[1]Показатели Е и О'!BV50</f>
        <v>74.337585086760086</v>
      </c>
      <c r="D68" s="9">
        <f>('[2]Показатели Е и О'!$I$4*'[2]Показатели Е и О'!I50+'[2]Показатели Е и О'!$Q$4*'[2]Показатели Е и О'!Q50+'[2]Показатели Е и О'!$Y$4*'[2]Показатели Е и О'!Y50+'[2]Показатели Е и О'!$AH$4*'[2]Показатели Е и О'!AH50+'[2]Показатели Е и О'!$AQ$4*'[2]Показатели Е и О'!AQ50+'[2]Показатели Е и О'!$AZ$4*'[2]Показатели Е и О'!AZ50+'[2]Показатели Е и О'!$BJ$4*'[2]Показатели Е и О'!BJ50)*'[2]Показатели Е и О'!BW50</f>
        <v>74.337585086760086</v>
      </c>
      <c r="E68" s="8">
        <v>2</v>
      </c>
      <c r="F68" s="8">
        <f>IF(('[2]Показатели Е и О'!BN50+'[2]Показатели Е и О'!BO50+'[2]Показатели Е и О'!BP50+'[2]Показатели Е и О'!BT50)&gt;0,$G$99,IF('[2]Показатели Е и О'!BX50&lt;1,LOOKUP(D68,$G$98:$H$98,$G$99:$H$99),LOOKUP(D68,$G$98:$I$98,$G$99:$I$99)))</f>
        <v>2</v>
      </c>
    </row>
    <row r="69" spans="1:8" x14ac:dyDescent="0.2">
      <c r="A69" s="15">
        <v>67</v>
      </c>
      <c r="B69" s="11" t="s">
        <v>98</v>
      </c>
      <c r="C69" s="9">
        <f>('[1]Показатели Е и О'!$I$4*'[1]Показатели Е и О'!I77+'[1]Показатели Е и О'!$Q$4*'[1]Показатели Е и О'!Q77+'[1]Показатели Е и О'!$Y$4*'[1]Показатели Е и О'!Y77+'[1]Показатели Е и О'!$AH$4*'[1]Показатели Е и О'!AH77+'[1]Показатели Е и О'!$AQ$4*'[1]Показатели Е и О'!AQ77+'[1]Показатели Е и О'!$AZ$4*'[1]Показатели Е и О'!AZ77+'[1]Показатели Е и О'!$BJ$4*'[1]Показатели Е и О'!BJ77)*'[1]Показатели Е и О'!BV77</f>
        <v>72.859453158216638</v>
      </c>
      <c r="D69" s="9">
        <f>('[2]Показатели Е и О'!$I$4*'[2]Показатели Е и О'!I77+'[2]Показатели Е и О'!$Q$4*'[2]Показатели Е и О'!Q77+'[2]Показатели Е и О'!$Y$4*'[2]Показатели Е и О'!Y77+'[2]Показатели Е и О'!$AH$4*'[2]Показатели Е и О'!AH77+'[2]Показатели Е и О'!$AQ$4*'[2]Показатели Е и О'!AQ77+'[2]Показатели Е и О'!$AZ$4*'[2]Показатели Е и О'!AZ77+'[2]Показатели Е и О'!$BJ$4*'[2]Показатели Е и О'!BJ77)*'[2]Показатели Е и О'!BW77</f>
        <v>72.859453158216638</v>
      </c>
      <c r="E69" s="8">
        <v>2</v>
      </c>
      <c r="F69" s="8">
        <f>IF(('[2]Показатели Е и О'!BN77+'[2]Показатели Е и О'!BO77+'[2]Показатели Е и О'!BP77+'[2]Показатели Е и О'!BT77)&gt;0,$G$99,IF('[2]Показатели Е и О'!BX77&lt;1,LOOKUP(D69,$G$98:$H$98,$G$99:$H$99),LOOKUP(D69,$G$98:$I$98,$G$99:$I$99)))</f>
        <v>2</v>
      </c>
    </row>
    <row r="70" spans="1:8" x14ac:dyDescent="0.2">
      <c r="A70" s="15">
        <v>68</v>
      </c>
      <c r="B70" s="28" t="s">
        <v>46</v>
      </c>
      <c r="C70" s="9">
        <f>('[1]Показатели Е и О'!$I$4*'[1]Показатели Е и О'!I34+'[1]Показатели Е и О'!$Q$4*'[1]Показатели Е и О'!Q34+'[1]Показатели Е и О'!$Y$4*'[1]Показатели Е и О'!Y34+'[1]Показатели Е и О'!$AH$4*'[1]Показатели Е и О'!AH34+'[1]Показатели Е и О'!$AQ$4*'[1]Показатели Е и О'!AQ34+'[1]Показатели Е и О'!$AZ$4*'[1]Показатели Е и О'!AZ34+'[1]Показатели Е и О'!$BJ$4*'[1]Показатели Е и О'!BJ34)*'[1]Показатели Е и О'!BV34</f>
        <v>72.586328969541768</v>
      </c>
      <c r="D70" s="9">
        <f>('[2]Показатели Е и О'!$I$4*'[2]Показатели Е и О'!I34+'[2]Показатели Е и О'!$Q$4*'[2]Показатели Е и О'!Q34+'[2]Показатели Е и О'!$Y$4*'[2]Показатели Е и О'!Y34+'[2]Показатели Е и О'!$AH$4*'[2]Показатели Е и О'!AH34+'[2]Показатели Е и О'!$AQ$4*'[2]Показатели Е и О'!AQ34+'[2]Показатели Е и О'!$AZ$4*'[2]Показатели Е и О'!AZ34+'[2]Показатели Е и О'!$BJ$4*'[2]Показатели Е и О'!BJ34)*'[2]Показатели Е и О'!BW34</f>
        <v>68.765995865881678</v>
      </c>
      <c r="E70" s="8">
        <v>2</v>
      </c>
      <c r="F70" s="8">
        <f>IF(('[2]Показатели Е и О'!BN34+'[2]Показатели Е и О'!BO34+'[2]Показатели Е и О'!BP34+'[2]Показатели Е и О'!BT34)&gt;0,$G$99,IF('[2]Показатели Е и О'!BX34&lt;1,LOOKUP(D70,$G$98:$H$98,$G$99:$H$99),LOOKUP(D70,$G$98:$I$98,$G$99:$I$99)))</f>
        <v>3</v>
      </c>
    </row>
    <row r="71" spans="1:8" x14ac:dyDescent="0.2">
      <c r="A71" s="15">
        <v>69</v>
      </c>
      <c r="B71" s="11" t="s">
        <v>44</v>
      </c>
      <c r="C71" s="9">
        <f>('[1]Показатели Е и О'!$I$4*'[1]Показатели Е и О'!I17+'[1]Показатели Е и О'!$Q$4*'[1]Показатели Е и О'!Q17+'[1]Показатели Е и О'!$Y$4*'[1]Показатели Е и О'!Y17+'[1]Показатели Е и О'!$AH$4*'[1]Показатели Е и О'!AH17+'[1]Показатели Е и О'!$AQ$4*'[1]Показатели Е и О'!AQ17+'[1]Показатели Е и О'!$AZ$4*'[1]Показатели Е и О'!AZ17+'[1]Показатели Е и О'!$BJ$4*'[1]Показатели Е и О'!BJ17)*'[1]Показатели Е и О'!BV17</f>
        <v>72.335317080192326</v>
      </c>
      <c r="D71" s="9">
        <f>('[2]Показатели Е и О'!$I$4*'[2]Показатели Е и О'!I17+'[2]Показатели Е и О'!$Q$4*'[2]Показатели Е и О'!Q17+'[2]Показатели Е и О'!$Y$4*'[2]Показатели Е и О'!Y17+'[2]Показатели Е и О'!$AH$4*'[2]Показатели Е и О'!AH17+'[2]Показатели Е и О'!$AQ$4*'[2]Показатели Е и О'!AQ17+'[2]Показатели Е и О'!$AZ$4*'[2]Показатели Е и О'!AZ17+'[2]Показатели Е и О'!$BJ$4*'[2]Показатели Е и О'!BJ17)*'[2]Показатели Е и О'!BW17</f>
        <v>68.718551226182711</v>
      </c>
      <c r="E71" s="8">
        <v>2</v>
      </c>
      <c r="F71" s="8">
        <f>IF(('[2]Показатели Е и О'!BN17+'[2]Показатели Е и О'!BO17+'[2]Показатели Е и О'!BP17+'[2]Показатели Е и О'!BT17)&gt;0,$G$99,IF('[2]Показатели Е и О'!BX17&lt;1,LOOKUP(D71,$G$98:$H$98,$G$99:$H$99),LOOKUP(D71,$G$98:$I$98,$G$99:$I$99)))</f>
        <v>3</v>
      </c>
    </row>
    <row r="72" spans="1:8" x14ac:dyDescent="0.2">
      <c r="A72" s="15">
        <v>70</v>
      </c>
      <c r="B72" s="11" t="s">
        <v>113</v>
      </c>
      <c r="C72" s="9">
        <f>('[1]Показатели Е и О'!$I$4*'[1]Показатели Е и О'!I96+'[1]Показатели Е и О'!$Q$4*'[1]Показатели Е и О'!Q96+'[1]Показатели Е и О'!$Y$4*'[1]Показатели Е и О'!Y96+'[1]Показатели Е и О'!$AH$4*'[1]Показатели Е и О'!AH96+'[1]Показатели Е и О'!$AQ$4*'[1]Показатели Е и О'!AQ96+'[1]Показатели Е и О'!$AZ$4*'[1]Показатели Е и О'!AZ96+'[1]Показатели Е и О'!$BJ$4*'[1]Показатели Е и О'!BJ96)*'[1]Показатели Е и О'!BV96</f>
        <v>71.9935588274233</v>
      </c>
      <c r="D72" s="9">
        <f>('[2]Показатели Е и О'!$I$4*'[2]Показатели Е и О'!I96+'[2]Показатели Е и О'!$Q$4*'[2]Показатели Е и О'!Q96+'[2]Показатели Е и О'!$Y$4*'[2]Показатели Е и О'!Y96+'[2]Показатели Е и О'!$AH$4*'[2]Показатели Е и О'!AH96+'[2]Показатели Е и О'!$AQ$4*'[2]Показатели Е и О'!AQ96+'[2]Показатели Е и О'!$AZ$4*'[2]Показатели Е и О'!AZ96+'[2]Показатели Е и О'!$BJ$4*'[2]Показатели Е и О'!BJ96)*'[2]Показатели Е и О'!BW96</f>
        <v>71.9935588274233</v>
      </c>
      <c r="E72" s="8">
        <v>2</v>
      </c>
      <c r="F72" s="8">
        <f>IF(('[2]Показатели Е и О'!BN96+'[2]Показатели Е и О'!BO96+'[2]Показатели Е и О'!BP96+'[2]Показатели Е и О'!BT96)&gt;0,$G$99,IF('[2]Показатели Е и О'!BX96&lt;1,LOOKUP(D72,$G$98:$H$98,$G$99:$H$99),LOOKUP(D72,$G$98:$I$98,$G$99:$I$99)))</f>
        <v>2</v>
      </c>
    </row>
    <row r="73" spans="1:8" x14ac:dyDescent="0.2">
      <c r="A73" s="15">
        <v>71</v>
      </c>
      <c r="B73" s="26" t="s">
        <v>80</v>
      </c>
      <c r="C73" s="9">
        <f>('[1]Показатели Е и О'!$I$4*'[1]Показатели Е и О'!I68+'[1]Показатели Е и О'!$Q$4*'[1]Показатели Е и О'!Q68+'[1]Показатели Е и О'!$Y$4*'[1]Показатели Е и О'!Y68+'[1]Показатели Е и О'!$AH$4*'[1]Показатели Е и О'!AH68+'[1]Показатели Е и О'!$AQ$4*'[1]Показатели Е и О'!AQ68+'[1]Показатели Е и О'!$AZ$4*'[1]Показатели Е и О'!AZ68+'[1]Показатели Е и О'!$BJ$4*'[1]Показатели Е и О'!BJ68)*'[1]Показатели Е и О'!BV68</f>
        <v>79.533339550851508</v>
      </c>
      <c r="D73" s="9">
        <f>('[2]Показатели Е и О'!$I$4*'[2]Показатели Е и О'!I68+'[2]Показатели Е и О'!$Q$4*'[2]Показатели Е и О'!Q68+'[2]Показатели Е и О'!$Y$4*'[2]Показатели Е и О'!Y68+'[2]Показатели Е и О'!$AH$4*'[2]Показатели Е и О'!AH68+'[2]Показатели Е и О'!$AQ$4*'[2]Показатели Е и О'!AQ68+'[2]Показатели Е и О'!$AZ$4*'[2]Показатели Е и О'!AZ68+'[2]Показатели Е и О'!$BJ$4*'[2]Показатели Е и О'!BJ68)*'[2]Показатели Е и О'!BW68</f>
        <v>79.533339550851508</v>
      </c>
      <c r="E73" s="8">
        <v>3</v>
      </c>
      <c r="F73" s="8">
        <f>IF(('[2]Показатели Е и О'!BN68+'[2]Показатели Е и О'!BO68+'[2]Показатели Е и О'!BP68+'[2]Показатели Е и О'!BT68)&gt;0,$G$99,IF('[2]Показатели Е и О'!BX68&lt;1,LOOKUP(D73,$G$98:$H$98,$G$99:$H$99),LOOKUP(D73,$G$98:$I$98,$G$99:$I$99)))</f>
        <v>3</v>
      </c>
    </row>
    <row r="74" spans="1:8" s="24" customFormat="1" x14ac:dyDescent="0.2">
      <c r="A74" s="15">
        <v>72</v>
      </c>
      <c r="B74" s="26" t="s">
        <v>116</v>
      </c>
      <c r="C74" s="9">
        <f>('[1]Показатели Е и О'!$I$4*'[1]Показатели Е и О'!I62+'[1]Показатели Е и О'!$Q$4*'[1]Показатели Е и О'!Q62+'[1]Показатели Е и О'!$Y$4*'[1]Показатели Е и О'!Y62+'[1]Показатели Е и О'!$AH$4*'[1]Показатели Е и О'!AH62+'[1]Показатели Е и О'!$AQ$4*'[1]Показатели Е и О'!AQ62+'[1]Показатели Е и О'!$AZ$4*'[1]Показатели Е и О'!AZ62+'[1]Показатели Е и О'!$BJ$4*'[1]Показатели Е и О'!BJ62)*'[1]Показатели Е и О'!BV62</f>
        <v>79.217077257485641</v>
      </c>
      <c r="D74" s="9">
        <f>('[2]Показатели Е и О'!$I$4*'[2]Показатели Е и О'!I62+'[2]Показатели Е и О'!$Q$4*'[2]Показатели Е и О'!Q62+'[2]Показатели Е и О'!$Y$4*'[2]Показатели Е и О'!Y62+'[2]Показатели Е и О'!$AH$4*'[2]Показатели Е и О'!AH62+'[2]Показатели Е и О'!$AQ$4*'[2]Показатели Е и О'!AQ62+'[2]Показатели Е и О'!$AZ$4*'[2]Показатели Е и О'!AZ62+'[2]Показатели Е и О'!$BJ$4*'[2]Показатели Е и О'!BJ62)*'[2]Показатели Е и О'!BW62</f>
        <v>79.217077257485641</v>
      </c>
      <c r="E74" s="8">
        <v>3</v>
      </c>
      <c r="F74" s="8">
        <f>IF(('[2]Показатели Е и О'!BN62+'[2]Показатели Е и О'!BO62+'[2]Показатели Е и О'!BP62+'[2]Показатели Е и О'!BT62)&gt;0,$G$99,IF('[2]Показатели Е и О'!BX62&lt;1,LOOKUP(D74,$G$98:$H$98,$G$99:$H$99),LOOKUP(D74,$G$98:$I$98,$G$99:$I$99)))</f>
        <v>3</v>
      </c>
    </row>
    <row r="75" spans="1:8" x14ac:dyDescent="0.2">
      <c r="A75" s="15">
        <v>73</v>
      </c>
      <c r="B75" s="26" t="s">
        <v>103</v>
      </c>
      <c r="C75" s="9">
        <f>('[1]Показатели Е и О'!$I$4*'[1]Показатели Е и О'!I27+'[1]Показатели Е и О'!$Q$4*'[1]Показатели Е и О'!Q27+'[1]Показатели Е и О'!$Y$4*'[1]Показатели Е и О'!Y27+'[1]Показатели Е и О'!$AH$4*'[1]Показатели Е и О'!AH27+'[1]Показатели Е и О'!$AQ$4*'[1]Показатели Е и О'!AQ27+'[1]Показатели Е и О'!$AZ$4*'[1]Показатели Е и О'!AZ27+'[1]Показатели Е и О'!$BJ$4*'[1]Показатели Е и О'!BJ27)*'[1]Показатели Е и О'!BV27</f>
        <v>78.091755365556253</v>
      </c>
      <c r="D75" s="9">
        <f>('[2]Показатели Е и О'!$I$4*'[2]Показатели Е и О'!I27+'[2]Показатели Е и О'!$Q$4*'[2]Показатели Е и О'!Q27+'[2]Показатели Е и О'!$Y$4*'[2]Показатели Е и О'!Y27+'[2]Показатели Е и О'!$AH$4*'[2]Показатели Е и О'!AH27+'[2]Показатели Е и О'!$AQ$4*'[2]Показатели Е и О'!AQ27+'[2]Показатели Е и О'!$AZ$4*'[2]Показатели Е и О'!AZ27+'[2]Показатели Е и О'!$BJ$4*'[2]Показатели Е и О'!BJ27)*'[2]Показатели Е и О'!BW27</f>
        <v>73.981662977895397</v>
      </c>
      <c r="E75" s="8">
        <v>3</v>
      </c>
      <c r="F75" s="8">
        <f>IF(('[2]Показатели Е и О'!BN27+'[2]Показатели Е и О'!BO27+'[2]Показатели Е и О'!BP27+'[2]Показатели Е и О'!BT27)&gt;0,$G$99,IF('[2]Показатели Е и О'!BX27&lt;1,LOOKUP(D75,$G$98:$H$98,$G$99:$H$99),LOOKUP(D75,$G$98:$I$98,$G$99:$I$99)))</f>
        <v>3</v>
      </c>
    </row>
    <row r="76" spans="1:8" x14ac:dyDescent="0.2">
      <c r="A76" s="15">
        <v>74</v>
      </c>
      <c r="B76" s="26" t="s">
        <v>90</v>
      </c>
      <c r="C76" s="9">
        <f>('[1]Показатели Е и О'!$I$4*'[1]Показатели Е и О'!I47+'[1]Показатели Е и О'!$Q$4*'[1]Показатели Е и О'!Q47+'[1]Показатели Е и О'!$Y$4*'[1]Показатели Е и О'!Y47+'[1]Показатели Е и О'!$AH$4*'[1]Показатели Е и О'!AH47+'[1]Показатели Е и О'!$AQ$4*'[1]Показатели Е и О'!AQ47+'[1]Показатели Е и О'!$AZ$4*'[1]Показатели Е и О'!AZ47+'[1]Показатели Е и О'!$BJ$4*'[1]Показатели Е и О'!BJ47)*'[1]Показатели Е и О'!BV47</f>
        <v>73.493401317087077</v>
      </c>
      <c r="D76" s="9">
        <f>('[2]Показатели Е и О'!$I$4*'[2]Показатели Е и О'!I47+'[2]Показатели Е и О'!$Q$4*'[2]Показатели Е и О'!Q47+'[2]Показатели Е и О'!$Y$4*'[2]Показатели Е и О'!Y47+'[2]Показатели Е и О'!$AH$4*'[2]Показатели Е и О'!AH47+'[2]Показатели Е и О'!$AQ$4*'[2]Показатели Е и О'!AQ47+'[2]Показатели Е и О'!$AZ$4*'[2]Показатели Е и О'!AZ47+'[2]Показатели Е и О'!$BJ$4*'[2]Показатели Е и О'!BJ47)*'[2]Показатели Е и О'!BW47</f>
        <v>73.493401317087077</v>
      </c>
      <c r="E76" s="8">
        <v>3</v>
      </c>
      <c r="F76" s="8">
        <f>IF(('[2]Показатели Е и О'!BN47+'[2]Показатели Е и О'!BO47+'[2]Показатели Е и О'!BP47+'[2]Показатели Е и О'!BT47)&gt;0,$G$99,IF('[2]Показатели Е и О'!BX47&lt;1,LOOKUP(D76,$G$98:$H$98,$G$99:$H$99),LOOKUP(D76,$G$98:$I$98,$G$99:$I$99)))</f>
        <v>3</v>
      </c>
    </row>
    <row r="77" spans="1:8" x14ac:dyDescent="0.2">
      <c r="A77" s="15">
        <v>75</v>
      </c>
      <c r="B77" s="11" t="s">
        <v>76</v>
      </c>
      <c r="C77" s="9">
        <f>('[1]Показатели Е и О'!$I$4*'[1]Показатели Е и О'!I55+'[1]Показатели Е и О'!$Q$4*'[1]Показатели Е и О'!Q55+'[1]Показатели Е и О'!$Y$4*'[1]Показатели Е и О'!Y55+'[1]Показатели Е и О'!$AH$4*'[1]Показатели Е и О'!AH55+'[1]Показатели Е и О'!$AQ$4*'[1]Показатели Е и О'!AQ55+'[1]Показатели Е и О'!$AZ$4*'[1]Показатели Е и О'!AZ55+'[1]Показатели Е и О'!$BJ$4*'[1]Показатели Е и О'!BJ55)*'[1]Показатели Е и О'!BV55</f>
        <v>69.331994979718431</v>
      </c>
      <c r="D77" s="9">
        <f>('[2]Показатели Е и О'!$I$4*'[2]Показатели Е и О'!I55+'[2]Показатели Е и О'!$Q$4*'[2]Показатели Е и О'!Q55+'[2]Показатели Е и О'!$Y$4*'[2]Показатели Е и О'!Y55+'[2]Показатели Е и О'!$AH$4*'[2]Показатели Е и О'!AH55+'[2]Показатели Е и О'!$AQ$4*'[2]Показатели Е и О'!AQ55+'[2]Показатели Е и О'!$AZ$4*'[2]Показатели Е и О'!AZ55+'[2]Показатели Е и О'!$BJ$4*'[2]Показатели Е и О'!BJ55)*'[2]Показатели Е и О'!BW55</f>
        <v>65.865395230732503</v>
      </c>
      <c r="E77" s="8">
        <v>3</v>
      </c>
      <c r="F77" s="8">
        <f>IF(('[2]Показатели Е и О'!BN55+'[2]Показатели Е и О'!BO55+'[2]Показатели Е и О'!BP55+'[2]Показатели Е и О'!BT55)&gt;0,$G$99,IF('[2]Показатели Е и О'!BX55&lt;1,LOOKUP(D77,$G$98:$H$98,$G$99:$H$99),LOOKUP(D77,$G$98:$I$98,$G$99:$I$99)))</f>
        <v>3</v>
      </c>
    </row>
    <row r="78" spans="1:8" x14ac:dyDescent="0.2">
      <c r="A78" s="15">
        <v>76</v>
      </c>
      <c r="B78" s="11" t="s">
        <v>36</v>
      </c>
      <c r="C78" s="9">
        <f>('[1]Показатели Е и О'!$I$4*'[1]Показатели Е и О'!I13+'[1]Показатели Е и О'!$Q$4*'[1]Показатели Е и О'!Q13+'[1]Показатели Е и О'!$Y$4*'[1]Показатели Е и О'!Y13+'[1]Показатели Е и О'!$AH$4*'[1]Показатели Е и О'!AH13+'[1]Показатели Е и О'!$AQ$4*'[1]Показатели Е и О'!AQ13+'[1]Показатели Е и О'!$AZ$4*'[1]Показатели Е и О'!AZ13+'[1]Показатели Е и О'!$BJ$4*'[1]Показатели Е и О'!BJ13)*'[1]Показатели Е и О'!BV13</f>
        <v>67.494057280720682</v>
      </c>
      <c r="D78" s="9">
        <f>('[2]Показатели Е и О'!$I$4*'[2]Показатели Е и О'!I13+'[2]Показатели Е и О'!$Q$4*'[2]Показатели Е и О'!Q13+'[2]Показатели Е и О'!$Y$4*'[2]Показатели Е и О'!Y13+'[2]Показатели Е и О'!$AH$4*'[2]Показатели Е и О'!AH13+'[2]Показатели Е и О'!$AQ$4*'[2]Показатели Е и О'!AQ13+'[2]Показатели Е и О'!$AZ$4*'[2]Показатели Е и О'!AZ13+'[2]Показатели Е и О'!$BJ$4*'[2]Показатели Е и О'!BJ13)*'[2]Показатели Е и О'!BW13</f>
        <v>64.119354416684644</v>
      </c>
      <c r="E78" s="8">
        <v>3</v>
      </c>
      <c r="F78" s="8">
        <f>IF(('[2]Показатели Е и О'!BN13+'[2]Показатели Е и О'!BO13+'[2]Показатели Е и О'!BP13+'[2]Показатели Е и О'!BT13)&gt;0,$G$99,IF('[2]Показатели Е и О'!BX13&lt;1,LOOKUP(D78,$G$98:$H$98,$G$99:$H$99),LOOKUP(D78,$G$98:$I$98,$G$99:$I$99)))</f>
        <v>3</v>
      </c>
    </row>
    <row r="79" spans="1:8" x14ac:dyDescent="0.2">
      <c r="A79" s="15">
        <v>77</v>
      </c>
      <c r="B79" s="26" t="s">
        <v>6</v>
      </c>
      <c r="C79" s="9">
        <f>('[1]Показатели Е и О'!$I$4*'[1]Показатели Е и О'!I49+'[1]Показатели Е и О'!$Q$4*'[1]Показатели Е и О'!Q49+'[1]Показатели Е и О'!$Y$4*'[1]Показатели Е и О'!Y49+'[1]Показатели Е и О'!$AH$4*'[1]Показатели Е и О'!AH49+'[1]Показатели Е и О'!$AQ$4*'[1]Показатели Е и О'!AQ49+'[1]Показатели Е и О'!$AZ$4*'[1]Показатели Е и О'!AZ49+'[1]Показатели Е и О'!$BJ$4*'[1]Показатели Е и О'!BJ49)*'[1]Показатели Е и О'!BV49</f>
        <v>66.455552059760976</v>
      </c>
      <c r="D79" s="9">
        <f>('[2]Показатели Е и О'!$I$4*'[2]Показатели Е и О'!I49+'[2]Показатели Е и О'!$Q$4*'[2]Показатели Е и О'!Q49+'[2]Показатели Е и О'!$Y$4*'[2]Показатели Е и О'!Y49+'[2]Показатели Е и О'!$AH$4*'[2]Показатели Е и О'!AH49+'[2]Показатели Е и О'!$AQ$4*'[2]Показатели Е и О'!AQ49+'[2]Показатели Е и О'!$AZ$4*'[2]Показатели Е и О'!AZ49+'[2]Показатели Е и О'!$BJ$4*'[2]Показатели Е и О'!BJ49)*'[2]Показатели Е и О'!BW49</f>
        <v>66.455552059760976</v>
      </c>
      <c r="E79" s="8">
        <v>3</v>
      </c>
      <c r="F79" s="8">
        <f>IF(('[2]Показатели Е и О'!BN49+'[2]Показатели Е и О'!BO49+'[2]Показатели Е и О'!BP49+'[2]Показатели Е и О'!BT49)&gt;0,$G$99,IF('[2]Показатели Е и О'!BX49&lt;1,LOOKUP(D79,$G$98:$H$98,$G$99:$H$99),LOOKUP(D79,$G$98:$I$98,$G$99:$I$99)))</f>
        <v>3</v>
      </c>
      <c r="H79" s="23"/>
    </row>
    <row r="80" spans="1:8" s="24" customFormat="1" x14ac:dyDescent="0.2">
      <c r="A80" s="15">
        <v>78</v>
      </c>
      <c r="B80" s="28" t="s">
        <v>35</v>
      </c>
      <c r="C80" s="9">
        <f>('[1]Показатели Е и О'!$I$4*'[1]Показатели Е и О'!I80+'[1]Показатели Е и О'!$Q$4*'[1]Показатели Е и О'!Q80+'[1]Показатели Е и О'!$Y$4*'[1]Показатели Е и О'!Y80+'[1]Показатели Е и О'!$AH$4*'[1]Показатели Е и О'!AH80+'[1]Показатели Е и О'!$AQ$4*'[1]Показатели Е и О'!AQ80+'[1]Показатели Е и О'!$AZ$4*'[1]Показатели Е и О'!AZ80+'[1]Показатели Е и О'!$BJ$4*'[1]Показатели Е и О'!BJ80)*'[1]Показатели Е и О'!BV80</f>
        <v>66.368214001666416</v>
      </c>
      <c r="D80" s="9">
        <f>('[2]Показатели Е и О'!$I$4*'[2]Показатели Е и О'!I80+'[2]Показатели Е и О'!$Q$4*'[2]Показатели Е и О'!Q80+'[2]Показатели Е и О'!$Y$4*'[2]Показатели Е и О'!Y80+'[2]Показатели Е и О'!$AH$4*'[2]Показатели Е и О'!AH80+'[2]Показатели Е и О'!$AQ$4*'[2]Показатели Е и О'!AQ80+'[2]Показатели Е и О'!$AZ$4*'[2]Показатели Е и О'!AZ80+'[2]Показатели Е и О'!$BJ$4*'[2]Показатели Е и О'!BJ80)*'[2]Показатели Е и О'!BW80</f>
        <v>62.875150106841879</v>
      </c>
      <c r="E80" s="8">
        <v>3</v>
      </c>
      <c r="F80" s="8">
        <f>IF(('[2]Показатели Е и О'!BN80+'[2]Показатели Е и О'!BO80+'[2]Показатели Е и О'!BP80+'[2]Показатели Е и О'!BT80)&gt;0,$G$99,IF('[2]Показатели Е и О'!BX80&lt;1,LOOKUP(D80,$G$98:$H$98,$G$99:$H$99),LOOKUP(D80,$G$98:$I$98,$G$99:$I$99)))</f>
        <v>3</v>
      </c>
    </row>
    <row r="81" spans="1:9" x14ac:dyDescent="0.2">
      <c r="A81" s="15">
        <v>79</v>
      </c>
      <c r="B81" s="26" t="s">
        <v>33</v>
      </c>
      <c r="C81" s="9">
        <f>('[1]Показатели Е и О'!$I$4*'[1]Показатели Е и О'!I93+'[1]Показатели Е и О'!$Q$4*'[1]Показатели Е и О'!Q93+'[1]Показатели Е и О'!$Y$4*'[1]Показатели Е и О'!Y93+'[1]Показатели Е и О'!$AH$4*'[1]Показатели Е и О'!AH93+'[1]Показатели Е и О'!$AQ$4*'[1]Показатели Е и О'!AQ93+'[1]Показатели Е и О'!$AZ$4*'[1]Показатели Е и О'!AZ93+'[1]Показатели Е и О'!$BJ$4*'[1]Показатели Е и О'!BJ93)*'[1]Показатели Е и О'!BV93</f>
        <v>64.41074481041953</v>
      </c>
      <c r="D81" s="9">
        <f>('[2]Показатели Е и О'!$I$4*'[2]Показатели Е и О'!I93+'[2]Показатели Е и О'!$Q$4*'[2]Показатели Е и О'!Q93+'[2]Показатели Е и О'!$Y$4*'[2]Показатели Е и О'!Y93+'[2]Показатели Е и О'!$AH$4*'[2]Показатели Е и О'!AH93+'[2]Показатели Е и О'!$AQ$4*'[2]Показатели Е и О'!AQ93+'[2]Показатели Е и О'!$AZ$4*'[2]Показатели Е и О'!AZ93+'[2]Показатели Е и О'!$BJ$4*'[2]Показатели Е и О'!BJ93)*'[2]Показатели Е и О'!BW93</f>
        <v>64.41074481041953</v>
      </c>
      <c r="E81" s="8">
        <v>3</v>
      </c>
      <c r="F81" s="8">
        <f>IF(('[2]Показатели Е и О'!BN93+'[2]Показатели Е и О'!BO93+'[2]Показатели Е и О'!BP93+'[2]Показатели Е и О'!BT93)&gt;0,$G$99,IF('[2]Показатели Е и О'!BX93&lt;1,LOOKUP(D81,$G$98:$H$98,$G$99:$H$99),LOOKUP(D81,$G$98:$I$98,$G$99:$I$99)))</f>
        <v>3</v>
      </c>
    </row>
    <row r="82" spans="1:9" x14ac:dyDescent="0.2">
      <c r="A82" s="15">
        <v>80</v>
      </c>
      <c r="B82" s="28" t="s">
        <v>128</v>
      </c>
      <c r="C82" s="9">
        <f>('[1]Показатели Е и О'!$I$4*'[1]Показатели Е и О'!I46+'[1]Показатели Е и О'!$Q$4*'[1]Показатели Е и О'!Q46+'[1]Показатели Е и О'!$Y$4*'[1]Показатели Е и О'!Y46+'[1]Показатели Е и О'!$AH$4*'[1]Показатели Е и О'!AH46+'[1]Показатели Е и О'!$AQ$4*'[1]Показатели Е и О'!AQ46+'[1]Показатели Е и О'!$AZ$4*'[1]Показатели Е и О'!AZ46+'[1]Показатели Е и О'!$BJ$4*'[1]Показатели Е и О'!BJ46)*'[1]Показатели Е и О'!BV46</f>
        <v>61.218211080812097</v>
      </c>
      <c r="D82" s="9">
        <f>('[2]Показатели Е и О'!$I$4*'[2]Показатели Е и О'!I46+'[2]Показатели Е и О'!$Q$4*'[2]Показатели Е и О'!Q46+'[2]Показатели Е и О'!$Y$4*'[2]Показатели Е и О'!Y46+'[2]Показатели Е и О'!$AH$4*'[2]Показатели Е и О'!AH46+'[2]Показатели Е и О'!$AQ$4*'[2]Показатели Е и О'!AQ46+'[2]Показатели Е и О'!$AZ$4*'[2]Показатели Е и О'!AZ46+'[2]Показатели Е и О'!$BJ$4*'[2]Показатели Е и О'!BJ46)*'[2]Показатели Е и О'!BW46</f>
        <v>61.218211080812097</v>
      </c>
      <c r="E82" s="8">
        <v>3</v>
      </c>
      <c r="F82" s="8">
        <f>IF(('[2]Показатели Е и О'!BN46+'[2]Показатели Е и О'!BO46+'[2]Показатели Е и О'!BP46+'[2]Показатели Е и О'!BT46)&gt;0,$G$99,IF('[2]Показатели Е и О'!BX46&lt;1,LOOKUP(D82,$G$98:$H$98,$G$99:$H$99),LOOKUP(D82,$G$98:$I$98,$G$99:$I$99)))</f>
        <v>3</v>
      </c>
    </row>
    <row r="83" spans="1:9" x14ac:dyDescent="0.2">
      <c r="A83" s="15">
        <v>81</v>
      </c>
      <c r="B83" s="26" t="s">
        <v>85</v>
      </c>
      <c r="C83" s="9">
        <f>('[1]Показатели Е и О'!$I$4*'[1]Показатели Е и О'!I95+'[1]Показатели Е и О'!$Q$4*'[1]Показатели Е и О'!Q95+'[1]Показатели Е и О'!$Y$4*'[1]Показатели Е и О'!Y95+'[1]Показатели Е и О'!$AH$4*'[1]Показатели Е и О'!AH95+'[1]Показатели Е и О'!$AQ$4*'[1]Показатели Е и О'!AQ95+'[1]Показатели Е и О'!$AZ$4*'[1]Показатели Е и О'!AZ95+'[1]Показатели Е и О'!$BJ$4*'[1]Показатели Е и О'!BJ95)*'[1]Показатели Е и О'!BV95</f>
        <v>58.881611521940833</v>
      </c>
      <c r="D83" s="9">
        <f>('[2]Показатели Е и О'!$I$4*'[2]Показатели Е и О'!I95+'[2]Показатели Е и О'!$Q$4*'[2]Показатели Е и О'!Q95+'[2]Показатели Е и О'!$Y$4*'[2]Показатели Е и О'!Y95+'[2]Показатели Е и О'!$AH$4*'[2]Показатели Е и О'!AH95+'[2]Показатели Е и О'!$AQ$4*'[2]Показатели Е и О'!AQ95+'[2]Показатели Е и О'!$AZ$4*'[2]Показатели Е и О'!AZ95+'[2]Показатели Е и О'!$BJ$4*'[2]Показатели Е и О'!BJ95)*'[2]Показатели Е и О'!BW95</f>
        <v>58.881611521940833</v>
      </c>
      <c r="E83" s="8">
        <v>3</v>
      </c>
      <c r="F83" s="8">
        <f>IF(('[2]Показатели Е и О'!BN95+'[2]Показатели Е и О'!BO95+'[2]Показатели Е и О'!BP95+'[2]Показатели Е и О'!BT95)&gt;0,$G$99,IF('[2]Показатели Е и О'!BX95&lt;1,LOOKUP(D83,$G$98:$H$98,$G$99:$H$99),LOOKUP(D83,$G$98:$I$98,$G$99:$I$99)))</f>
        <v>3</v>
      </c>
    </row>
    <row r="84" spans="1:9" x14ac:dyDescent="0.2">
      <c r="A84" s="15">
        <v>82</v>
      </c>
      <c r="B84" s="11" t="s">
        <v>51</v>
      </c>
      <c r="C84" s="9">
        <f>('[1]Показатели Е и О'!$I$4*'[1]Показатели Е и О'!I45+'[1]Показатели Е и О'!$Q$4*'[1]Показатели Е и О'!Q45+'[1]Показатели Е и О'!$Y$4*'[1]Показатели Е и О'!Y45+'[1]Показатели Е и О'!$AH$4*'[1]Показатели Е и О'!AH45+'[1]Показатели Е и О'!$AQ$4*'[1]Показатели Е и О'!AQ45+'[1]Показатели Е и О'!$AZ$4*'[1]Показатели Е и О'!AZ45+'[1]Показатели Е и О'!$BJ$4*'[1]Показатели Е и О'!BJ45)*'[1]Показатели Е и О'!BV45</f>
        <v>57.90764519681246</v>
      </c>
      <c r="D84" s="9">
        <f>('[2]Показатели Е и О'!$I$4*'[2]Показатели Е и О'!I45+'[2]Показатели Е и О'!$Q$4*'[2]Показатели Е и О'!Q45+'[2]Показатели Е и О'!$Y$4*'[2]Показатели Е и О'!Y45+'[2]Показатели Е и О'!$AH$4*'[2]Показатели Е и О'!AH45+'[2]Показатели Е и О'!$AQ$4*'[2]Показатели Е и О'!AQ45+'[2]Показатели Е и О'!$AZ$4*'[2]Показатели Е и О'!AZ45+'[2]Показатели Е и О'!$BJ$4*'[2]Показатели Е и О'!BJ45)*'[2]Показатели Е и О'!BW45</f>
        <v>55.012262936971837</v>
      </c>
      <c r="E84" s="8">
        <v>3</v>
      </c>
      <c r="F84" s="8">
        <f>IF(('[2]Показатели Е и О'!BN45+'[2]Показатели Е и О'!BO45+'[2]Показатели Е и О'!BP45+'[2]Показатели Е и О'!BT45)&gt;0,$G$99,IF('[2]Показатели Е и О'!BX45&lt;1,LOOKUP(D84,$G$98:$H$98,$G$99:$H$99),LOOKUP(D84,$G$98:$I$98,$G$99:$I$99)))</f>
        <v>3</v>
      </c>
    </row>
    <row r="85" spans="1:9" x14ac:dyDescent="0.2">
      <c r="A85" s="15">
        <v>83</v>
      </c>
      <c r="B85" s="26" t="s">
        <v>88</v>
      </c>
      <c r="C85" s="9">
        <f>('[1]Показатели Е и О'!$I$4*'[1]Показатели Е и О'!I48+'[1]Показатели Е и О'!$Q$4*'[1]Показатели Е и О'!Q48+'[1]Показатели Е и О'!$Y$4*'[1]Показатели Е и О'!Y48+'[1]Показатели Е и О'!$AH$4*'[1]Показатели Е и О'!AH48+'[1]Показатели Е и О'!$AQ$4*'[1]Показатели Е и О'!AQ48+'[1]Показатели Е и О'!$AZ$4*'[1]Показатели Е и О'!AZ48+'[1]Показатели Е и О'!$BJ$4*'[1]Показатели Е и О'!BJ48)*'[1]Показатели Е и О'!BV48</f>
        <v>50.672749308270021</v>
      </c>
      <c r="D85" s="9">
        <f>('[2]Показатели Е и О'!$I$4*'[2]Показатели Е и О'!I48+'[2]Показатели Е и О'!$Q$4*'[2]Показатели Е и О'!Q48+'[2]Показатели Е и О'!$Y$4*'[2]Показатели Е и О'!Y48+'[2]Показатели Е и О'!$AH$4*'[2]Показатели Е и О'!AH48+'[2]Показатели Е и О'!$AQ$4*'[2]Показатели Е и О'!AQ48+'[2]Показатели Е и О'!$AZ$4*'[2]Показатели Е и О'!AZ48+'[2]Показатели Е и О'!$BJ$4*'[2]Показатели Е и О'!BJ48)*'[2]Показатели Е и О'!BW48</f>
        <v>47.857596568921686</v>
      </c>
      <c r="E85" s="8">
        <v>3</v>
      </c>
      <c r="F85" s="8">
        <f>IF(('[2]Показатели Е и О'!BN48+'[2]Показатели Е и О'!BO48+'[2]Показатели Е и О'!BP48+'[2]Показатели Е и О'!BT48)&gt;0,$G$99,IF('[2]Показатели Е и О'!BX48&lt;1,LOOKUP(D85,$G$98:$H$98,$G$99:$H$99),LOOKUP(D85,$G$98:$I$98,$G$99:$I$99)))</f>
        <v>3</v>
      </c>
    </row>
    <row r="86" spans="1:9" ht="7.5" customHeight="1" x14ac:dyDescent="0.2">
      <c r="B86" s="22"/>
      <c r="C86" s="22"/>
    </row>
    <row r="87" spans="1:9" x14ac:dyDescent="0.2">
      <c r="A87" s="29"/>
      <c r="B87" s="83" t="s">
        <v>4</v>
      </c>
      <c r="C87" s="83"/>
      <c r="D87" s="83"/>
      <c r="E87" s="83"/>
      <c r="F87" s="83"/>
    </row>
    <row r="88" spans="1:9" x14ac:dyDescent="0.2">
      <c r="A88" s="30"/>
      <c r="B88" s="83" t="s">
        <v>15</v>
      </c>
      <c r="C88" s="83"/>
      <c r="D88" s="83"/>
      <c r="E88" s="83"/>
      <c r="F88" s="83"/>
    </row>
    <row r="89" spans="1:9" x14ac:dyDescent="0.2">
      <c r="A89" s="31"/>
    </row>
    <row r="90" spans="1:9" x14ac:dyDescent="0.2">
      <c r="A90" s="31"/>
    </row>
    <row r="94" spans="1:9" ht="12.75" customHeight="1" x14ac:dyDescent="0.2">
      <c r="D94" s="14" t="s">
        <v>102</v>
      </c>
      <c r="E94" s="14"/>
      <c r="F94" s="14"/>
      <c r="G94" s="23">
        <v>0</v>
      </c>
      <c r="H94" s="23">
        <v>72.683462348463422</v>
      </c>
      <c r="I94" s="23">
        <v>82.418581896856722</v>
      </c>
    </row>
    <row r="95" spans="1:9" x14ac:dyDescent="0.2">
      <c r="D95" s="14"/>
      <c r="E95" s="14"/>
      <c r="F95" s="14"/>
      <c r="G95" s="22">
        <v>3</v>
      </c>
      <c r="H95" s="22">
        <v>2</v>
      </c>
      <c r="I95" s="22">
        <v>1</v>
      </c>
    </row>
    <row r="98" spans="4:9" ht="12.75" customHeight="1" x14ac:dyDescent="0.2">
      <c r="D98" s="14" t="s">
        <v>109</v>
      </c>
      <c r="E98" s="14"/>
      <c r="F98" s="14"/>
      <c r="G98" s="23">
        <v>0</v>
      </c>
      <c r="H98" s="23">
        <f>IF(H94&lt;70,H94,70)</f>
        <v>70</v>
      </c>
      <c r="I98" s="23">
        <f>IF(I94&lt;85,ROUND(I94,0),85)</f>
        <v>82</v>
      </c>
    </row>
    <row r="99" spans="4:9" x14ac:dyDescent="0.2">
      <c r="D99" s="14"/>
      <c r="E99" s="14"/>
      <c r="F99" s="14"/>
      <c r="G99" s="22">
        <v>3</v>
      </c>
      <c r="H99" s="22">
        <v>2</v>
      </c>
      <c r="I99" s="22">
        <v>1</v>
      </c>
    </row>
  </sheetData>
  <autoFilter ref="B2:F85">
    <sortState ref="B3:F85">
      <sortCondition ref="F3:F85"/>
      <sortCondition descending="1" ref="D3:D85"/>
    </sortState>
  </autoFilter>
  <mergeCells count="3">
    <mergeCell ref="A1:F1"/>
    <mergeCell ref="B87:F87"/>
    <mergeCell ref="B88:F88"/>
  </mergeCells>
  <conditionalFormatting sqref="F3:F85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conditionalFormatting sqref="E3:E85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33000001311302185" right="0.15722222626209259" top="0.23597222566604614" bottom="0.27541667222976685" header="0.19666667282581329" footer="0.19666667282581329"/>
  <pageSetup paperSize="9" scale="85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activeCell="C3" sqref="C3"/>
    </sheetView>
  </sheetViews>
  <sheetFormatPr defaultColWidth="8.7109375" defaultRowHeight="12.75" x14ac:dyDescent="0.2"/>
  <cols>
    <col min="1" max="1" width="15.85546875" style="22" customWidth="1"/>
    <col min="2" max="2" width="40.28515625" style="25" bestFit="1" customWidth="1"/>
    <col min="3" max="3" width="15.85546875" style="22" customWidth="1"/>
    <col min="4" max="4" width="17.7109375" style="7" customWidth="1"/>
    <col min="5" max="5" width="11.5703125" style="22" customWidth="1"/>
    <col min="6" max="6" width="18.28515625" style="22" bestFit="1" customWidth="1"/>
    <col min="7" max="7" width="21.42578125" style="22" bestFit="1" customWidth="1"/>
    <col min="8" max="255" width="9.140625" style="22" customWidth="1"/>
  </cols>
  <sheetData>
    <row r="1" spans="1:8" ht="27" customHeight="1" x14ac:dyDescent="0.2">
      <c r="A1" s="84" t="s">
        <v>134</v>
      </c>
      <c r="B1" s="84"/>
      <c r="C1" s="84"/>
      <c r="D1" s="84"/>
    </row>
    <row r="2" spans="1:8" ht="63.75" x14ac:dyDescent="0.2">
      <c r="A2" s="12" t="s">
        <v>2</v>
      </c>
      <c r="B2" s="13" t="s">
        <v>89</v>
      </c>
      <c r="C2" s="12" t="s">
        <v>86</v>
      </c>
      <c r="D2" s="12" t="s">
        <v>1</v>
      </c>
    </row>
    <row r="3" spans="1:8" x14ac:dyDescent="0.2">
      <c r="A3" s="15">
        <v>1</v>
      </c>
      <c r="B3" s="11" t="s">
        <v>133</v>
      </c>
      <c r="C3" s="35" t="e">
        <f>(#REF!*#REF!+#REF!*#REF!+#REF!*#REF!+#REF!*#REF!+#REF!*#REF!+#REF!*#REF!+#REF!*#REF!)*#REF!</f>
        <v>#REF!</v>
      </c>
      <c r="D3" s="60" t="e">
        <f>IF(OR((#REF!+#REF!+#REF!)&gt;0,(#REF!+#REF!)&gt;0.05),$E$101,IF(OR(#REF!&lt;1,#REF!&gt;0),LOOKUP(C3,$E$100:$F$100,$E$101:$F$101),LOOKUP(C3,$E$100:$G$100,$E$101:$G$101)))</f>
        <v>#REF!</v>
      </c>
      <c r="G3" s="22" t="s">
        <v>82</v>
      </c>
      <c r="H3" s="23" t="e">
        <f>AVERAGE(C3:C87)</f>
        <v>#REF!</v>
      </c>
    </row>
    <row r="4" spans="1:8" x14ac:dyDescent="0.2">
      <c r="A4" s="15">
        <v>2</v>
      </c>
      <c r="B4" s="11" t="s">
        <v>122</v>
      </c>
      <c r="C4" s="35" t="e">
        <f>(#REF!*#REF!+#REF!*#REF!+#REF!*#REF!+#REF!*#REF!+#REF!*#REF!+#REF!*#REF!+#REF!*#REF!)*#REF!</f>
        <v>#REF!</v>
      </c>
      <c r="D4" s="55" t="e">
        <f>IF(OR((#REF!+#REF!+#REF!)&gt;0,(#REF!+#REF!)&gt;0.05),$E$101,IF(OR(#REF!&lt;1,#REF!&gt;0),LOOKUP(C4,$E$100:$F$100,$E$101:$F$101),LOOKUP(C4,$E$100:$G$100,$E$101:$G$101)))</f>
        <v>#REF!</v>
      </c>
    </row>
    <row r="5" spans="1:8" x14ac:dyDescent="0.2">
      <c r="A5" s="15">
        <v>3</v>
      </c>
      <c r="B5" s="11" t="s">
        <v>116</v>
      </c>
      <c r="C5" s="35" t="e">
        <f>(#REF!*#REF!+#REF!*#REF!+#REF!*#REF!+#REF!*#REF!+#REF!*#REF!+#REF!*#REF!+#REF!*#REF!)*#REF!</f>
        <v>#REF!</v>
      </c>
      <c r="D5" s="34" t="e">
        <f>IF(OR((#REF!+#REF!+#REF!+#REF!)&gt;0,(#REF!+#REF!)&gt;0.05),$E$101,IF(OR(#REF!&lt;1,#REF!&gt;0),LOOKUP(C5,$E$100:$F$100,$E$101:$F$101),LOOKUP(C5,$E$100:$G$100,$E$101:$G$101)))</f>
        <v>#REF!</v>
      </c>
    </row>
    <row r="6" spans="1:8" x14ac:dyDescent="0.2">
      <c r="A6" s="15">
        <v>4</v>
      </c>
      <c r="B6" s="66" t="s">
        <v>68</v>
      </c>
      <c r="C6" s="35" t="e">
        <f>(#REF!*#REF!+#REF!*#REF!+#REF!*#REF!+#REF!*#REF!+#REF!*#REF!+#REF!*#REF!+#REF!*#REF!)*#REF!</f>
        <v>#REF!</v>
      </c>
      <c r="D6" s="40" t="e">
        <f>IF(OR((#REF!+#REF!+#REF!+#REF!)&gt;0,(#REF!+#REF!)&gt;0.05),$E$101,IF(OR(#REF!&lt;1,#REF!&gt;0),LOOKUP(C6,$E$100:$F$100,$E$101:$F$101),LOOKUP(C6,$E$100:$G$100,$E$101:$G$101)))</f>
        <v>#REF!</v>
      </c>
    </row>
    <row r="7" spans="1:8" x14ac:dyDescent="0.2">
      <c r="A7" s="15">
        <v>5</v>
      </c>
      <c r="B7" s="11" t="s">
        <v>132</v>
      </c>
      <c r="C7" s="35" t="e">
        <f>(#REF!*#REF!+#REF!*#REF!+#REF!*#REF!+#REF!*#REF!+#REF!*#REF!+#REF!*#REF!+#REF!*#REF!)*#REF!</f>
        <v>#REF!</v>
      </c>
      <c r="D7" s="40" t="e">
        <f>IF(OR((#REF!+#REF!+#REF!+#REF!)&gt;0,(#REF!+#REF!)&gt;0.05),$E$101,IF(OR(#REF!&lt;1,#REF!&gt;0),LOOKUP(C7,$E$100:$F$100,$E$101:$F$101),LOOKUP(C7,$E$100:$G$100,$E$101:$G$101)))</f>
        <v>#REF!</v>
      </c>
      <c r="G7" s="22" t="s">
        <v>59</v>
      </c>
      <c r="H7" s="33" t="e">
        <f>AVERAGE(C69:C87)</f>
        <v>#REF!</v>
      </c>
    </row>
    <row r="8" spans="1:8" x14ac:dyDescent="0.2">
      <c r="A8" s="15">
        <v>6</v>
      </c>
      <c r="B8" s="11" t="s">
        <v>31</v>
      </c>
      <c r="C8" s="35" t="e">
        <f>(#REF!*#REF!+#REF!*#REF!+#REF!*#REF!+#REF!*#REF!+#REF!*#REF!+#REF!*#REF!+#REF!*#REF!)*#REF!</f>
        <v>#REF!</v>
      </c>
      <c r="D8" s="44" t="e">
        <f>IF(OR((#REF!+#REF!+#REF!+#REF!)&gt;0,(#REF!+#REF!)&gt;0.05),$E$101,IF(OR(#REF!&lt;1,#REF!&gt;0),LOOKUP(C8,$E$100:$F$100,$E$101:$F$101),LOOKUP(C8,$E$100:$G$100,$E$101:$G$101)))</f>
        <v>#REF!</v>
      </c>
    </row>
    <row r="9" spans="1:8" x14ac:dyDescent="0.2">
      <c r="A9" s="15">
        <v>7</v>
      </c>
      <c r="B9" s="11" t="s">
        <v>53</v>
      </c>
      <c r="C9" s="35" t="e">
        <f>(#REF!*#REF!+#REF!*#REF!+#REF!*#REF!+#REF!*#REF!+#REF!*#REF!+#REF!*#REF!+#REF!*#REF!)*#REF!</f>
        <v>#REF!</v>
      </c>
      <c r="D9" s="47" t="e">
        <f>IF(OR((#REF!+#REF!+#REF!+#REF!)&gt;0,(#REF!+#REF!)&gt;0.05),$E$101,IF(OR(#REF!&lt;1,#REF!&gt;0),LOOKUP(C9,$E$100:$F$100,$E$101:$F$101),LOOKUP(C9,$E$100:$G$100,$E$101:$G$101)))</f>
        <v>#REF!</v>
      </c>
    </row>
    <row r="10" spans="1:8" x14ac:dyDescent="0.2">
      <c r="A10" s="15">
        <v>8</v>
      </c>
      <c r="B10" s="11" t="s">
        <v>73</v>
      </c>
      <c r="C10" s="35" t="e">
        <f>(#REF!*#REF!+#REF!*#REF!+#REF!*#REF!+#REF!*#REF!+#REF!*#REF!+#REF!*#REF!+#REF!*#REF!)*#REF!</f>
        <v>#REF!</v>
      </c>
      <c r="D10" s="47" t="e">
        <f>IF(OR((#REF!+#REF!+#REF!+#REF!)&gt;0,(#REF!+#REF!)&gt;0.05),$E$101,IF(OR(#REF!&lt;1,#REF!&gt;0),LOOKUP(C10,$E$100:$F$100,$E$101:$F$101),LOOKUP(C10,$E$100:$G$100,$E$101:$G$101)))</f>
        <v>#REF!</v>
      </c>
      <c r="G10" s="45" t="s">
        <v>121</v>
      </c>
      <c r="H10" s="23" t="e">
        <f>AVERAGE(C28:C66)</f>
        <v>#REF!</v>
      </c>
    </row>
    <row r="11" spans="1:8" x14ac:dyDescent="0.2">
      <c r="A11" s="15">
        <v>9</v>
      </c>
      <c r="B11" s="11" t="s">
        <v>60</v>
      </c>
      <c r="C11" s="35" t="e">
        <f>(#REF!*#REF!+#REF!*#REF!+#REF!*#REF!+#REF!*#REF!+#REF!*#REF!+#REF!*#REF!+#REF!*#REF!)*#REF!</f>
        <v>#REF!</v>
      </c>
      <c r="D11" s="47" t="e">
        <f>IF(OR((#REF!+#REF!+#REF!+#REF!)&gt;0,(#REF!+#REF!)&gt;0.05),$E$101,IF(OR(#REF!&lt;1,#REF!&gt;0),LOOKUP(C11,$E$100:$F$100,$E$101:$F$101),LOOKUP(C11,$E$100:$G$100,$E$101:$G$101)))</f>
        <v>#REF!</v>
      </c>
    </row>
    <row r="12" spans="1:8" x14ac:dyDescent="0.2">
      <c r="A12" s="15">
        <v>10</v>
      </c>
      <c r="B12" s="11" t="s">
        <v>119</v>
      </c>
      <c r="C12" s="35" t="e">
        <f>(#REF!*#REF!+#REF!*#REF!+#REF!*#REF!+#REF!*#REF!+#REF!*#REF!+#REF!*#REF!+#REF!*#REF!)*#REF!</f>
        <v>#REF!</v>
      </c>
      <c r="D12" s="40" t="e">
        <f>IF(OR((#REF!+#REF!+#REF!+#REF!)&gt;0,(#REF!+#REF!)&gt;0.05),$E$101,IF(OR(#REF!&lt;1,#REF!&gt;0),LOOKUP(C12,$E$100:$F$100,$E$101:$F$101),LOOKUP(C12,$E$100:$G$100,$E$101:$G$101)))</f>
        <v>#REF!</v>
      </c>
    </row>
    <row r="13" spans="1:8" x14ac:dyDescent="0.2">
      <c r="A13" s="39">
        <v>11</v>
      </c>
      <c r="B13" s="11" t="s">
        <v>55</v>
      </c>
      <c r="C13" s="35" t="e">
        <f>(#REF!*#REF!+#REF!*#REF!+#REF!*#REF!+#REF!*#REF!+#REF!*#REF!+#REF!*#REF!+#REF!*#REF!)*#REF!</f>
        <v>#REF!</v>
      </c>
      <c r="D13" s="55" t="e">
        <f>IF(OR((#REF!+#REF!+#REF!+#REF!)&gt;0,(#REF!+#REF!)&gt;0.05),$E$101,IF(OR(#REF!&lt;1,#REF!&gt;0),LOOKUP(C13,$E$100:$F$100,$E$101:$F$101),LOOKUP(C13,$E$100:$G$100,$E$101:$G$101)))</f>
        <v>#REF!</v>
      </c>
    </row>
    <row r="14" spans="1:8" x14ac:dyDescent="0.2">
      <c r="A14" s="15">
        <v>12</v>
      </c>
      <c r="B14" s="11" t="s">
        <v>115</v>
      </c>
      <c r="C14" s="35" t="e">
        <f>(#REF!*#REF!+#REF!*#REF!+#REF!*#REF!+#REF!*#REF!+#REF!*#REF!+#REF!*#REF!+#REF!*#REF!)*#REF!</f>
        <v>#REF!</v>
      </c>
      <c r="D14" s="47" t="e">
        <f>IF(OR((#REF!+#REF!+#REF!+#REF!)&gt;0,(#REF!+#REF!)&gt;0.05),$E$101,IF(OR(#REF!&lt;1,#REF!&gt;0),LOOKUP(C14,$E$100:$F$100,$E$101:$F$101),LOOKUP(C14,$E$100:$G$100,$E$101:$G$101)))</f>
        <v>#REF!</v>
      </c>
    </row>
    <row r="15" spans="1:8" x14ac:dyDescent="0.2">
      <c r="A15" s="39">
        <v>13</v>
      </c>
      <c r="B15" s="11" t="s">
        <v>97</v>
      </c>
      <c r="C15" s="35" t="e">
        <f>(#REF!*#REF!+#REF!*#REF!+#REF!*#REF!+#REF!*#REF!+#REF!*#REF!+#REF!*#REF!+#REF!*#REF!)*#REF!</f>
        <v>#REF!</v>
      </c>
      <c r="D15" s="57" t="e">
        <f>IF(OR((#REF!+#REF!+#REF!+#REF!)&gt;0,(#REF!+#REF!)&gt;0.05),$E$101,IF(OR(#REF!&lt;1,#REF!&gt;0),LOOKUP(C15,$E$100:$F$100,$E$101:$F$101),LOOKUP(C15,$E$100:$G$100,$E$101:$G$101)))</f>
        <v>#REF!</v>
      </c>
      <c r="G15" s="22" t="s">
        <v>108</v>
      </c>
      <c r="H15" s="33" t="e">
        <f>H7/H18</f>
        <v>#REF!</v>
      </c>
    </row>
    <row r="16" spans="1:8" x14ac:dyDescent="0.2">
      <c r="A16" s="15">
        <v>14</v>
      </c>
      <c r="B16" s="11" t="s">
        <v>52</v>
      </c>
      <c r="C16" s="35" t="e">
        <f>(#REF!*#REF!+#REF!*#REF!+#REF!*#REF!+#REF!*#REF!+#REF!*#REF!+#REF!*#REF!+#REF!*#REF!)*#REF!</f>
        <v>#REF!</v>
      </c>
      <c r="D16" s="60" t="e">
        <f>IF(OR((#REF!+#REF!+#REF!+#REF!)&gt;0,(#REF!+#REF!)&gt;0.05),$E$101,IF(OR(#REF!&lt;1,#REF!&gt;0),LOOKUP(C16,$E$100:$F$100,$E$101:$F$101),LOOKUP(C16,$E$100:$G$100,$E$101:$G$101)))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15">
        <v>15</v>
      </c>
      <c r="B17" s="29" t="s">
        <v>66</v>
      </c>
      <c r="C17" s="35" t="e">
        <f>(#REF!*#REF!+#REF!*#REF!+#REF!*#REF!+#REF!*#REF!+#REF!*#REF!+#REF!*#REF!+#REF!*#REF!)*#REF!</f>
        <v>#REF!</v>
      </c>
      <c r="D17" s="47" t="e">
        <f>IF(OR((#REF!+#REF!+#REF!+#REF!)&gt;0,(#REF!+#REF!)&gt;0.05),$E$101,IF(OR(#REF!&lt;1,#REF!&gt;0),LOOKUP(C17,$E$100:$F$100,$E$101:$F$101),LOOKUP(C17,$E$100:$G$100,$E$101:$G$101)))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15">
        <v>16</v>
      </c>
      <c r="B18" s="11" t="s">
        <v>125</v>
      </c>
      <c r="C18" s="35" t="e">
        <f>(#REF!*#REF!+#REF!*#REF!+#REF!*#REF!+#REF!*#REF!+#REF!*#REF!+#REF!*#REF!+#REF!*#REF!)*#REF!</f>
        <v>#REF!</v>
      </c>
      <c r="D18" s="44" t="e">
        <f>IF(OR((#REF!+#REF!+#REF!+#REF!)&gt;0,(#REF!+#REF!)&gt;0.05),$E$101,IF(OR(#REF!&lt;1,#REF!&gt;0),LOOKUP(C18,$E$100:$F$100,$E$101:$F$101),LOOKUP(C18,$E$100:$G$100,$E$101:$G$101)))</f>
        <v>#REF!</v>
      </c>
      <c r="G18" s="22" t="s">
        <v>81</v>
      </c>
      <c r="H18" s="33" t="e">
        <f>AVERAGE(C3:C24)</f>
        <v>#REF!</v>
      </c>
    </row>
    <row r="19" spans="1:256" s="24" customFormat="1" x14ac:dyDescent="0.2">
      <c r="A19" s="15">
        <v>17</v>
      </c>
      <c r="B19" s="11" t="s">
        <v>106</v>
      </c>
      <c r="C19" s="35" t="e">
        <f>(#REF!*#REF!+#REF!*#REF!+#REF!*#REF!+#REF!*#REF!+#REF!*#REF!+#REF!*#REF!+#REF!*#REF!)*#REF!</f>
        <v>#REF!</v>
      </c>
      <c r="D19" s="47" t="e">
        <f>IF(OR((#REF!+#REF!+#REF!+#REF!)&gt;0,(#REF!+#REF!)&gt;0.05),$E$101,IF(OR(#REF!&lt;1,#REF!&gt;0),LOOKUP(C19,$E$100:$F$100,$E$101:$F$101),LOOKUP(C19,$E$100:$G$100,$E$101:$G$101)))</f>
        <v>#REF!</v>
      </c>
      <c r="H19" s="22"/>
      <c r="IV19"/>
    </row>
    <row r="20" spans="1:256" x14ac:dyDescent="0.2">
      <c r="A20" s="15">
        <v>18</v>
      </c>
      <c r="B20" s="11" t="s">
        <v>87</v>
      </c>
      <c r="C20" s="35" t="e">
        <f>(#REF!*#REF!+#REF!*#REF!+#REF!*#REF!+#REF!*#REF!+#REF!*#REF!+#REF!*#REF!+#REF!*#REF!)*#REF!</f>
        <v>#REF!</v>
      </c>
      <c r="D20" s="34" t="e">
        <f>IF(OR((#REF!+#REF!+#REF!+#REF!)&gt;0,(#REF!+#REF!)&gt;0.05),$E$101,IF(OR(#REF!&lt;1,#REF!&gt;0),LOOKUP(C20,$E$100:$F$100,$E$101:$F$101),LOOKUP(C20,$E$100:$G$100,$E$101:$G$101)))</f>
        <v>#REF!</v>
      </c>
    </row>
    <row r="21" spans="1:256" x14ac:dyDescent="0.2">
      <c r="A21" s="15">
        <v>19</v>
      </c>
      <c r="B21" s="68" t="s">
        <v>61</v>
      </c>
      <c r="C21" s="35" t="e">
        <f>(#REF!*#REF!+#REF!*#REF!+#REF!*#REF!+#REF!*#REF!+#REF!*#REF!+#REF!*#REF!+#REF!*#REF!)*#REF!</f>
        <v>#REF!</v>
      </c>
      <c r="D21" s="42" t="e">
        <f>IF(OR((#REF!+#REF!+#REF!+#REF!)&gt;0,(#REF!+#REF!)&gt;0.05),$E$101,IF(OR(#REF!&lt;1,#REF!&gt;0),LOOKUP(C21,$E$100:$F$100,$E$101:$F$101),LOOKUP(C21,$E$100:$G$100,$E$101:$G$101)))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39">
        <v>20</v>
      </c>
      <c r="B22" s="29" t="s">
        <v>131</v>
      </c>
      <c r="C22" s="35" t="e">
        <f>(#REF!*#REF!+#REF!*#REF!+#REF!*#REF!+#REF!*#REF!+#REF!*#REF!+#REF!*#REF!+#REF!*#REF!)*#REF!</f>
        <v>#REF!</v>
      </c>
      <c r="D22" s="47" t="e">
        <f>IF(OR((#REF!+#REF!+#REF!+#REF!)&gt;0,(#REF!+#REF!)&gt;0.05),$E$101,IF(OR(#REF!&lt;1,#REF!&gt;0),LOOKUP(C22,$E$100:$F$100,$E$101:$F$101),LOOKUP(C22,$E$100:$G$100,$E$101:$G$101)))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39">
        <v>21</v>
      </c>
      <c r="B23" s="11" t="s">
        <v>72</v>
      </c>
      <c r="C23" s="35" t="e">
        <f>(#REF!*#REF!+#REF!*#REF!+#REF!*#REF!+#REF!*#REF!+#REF!*#REF!+#REF!*#REF!+#REF!*#REF!)*#REF!</f>
        <v>#REF!</v>
      </c>
      <c r="D23" s="47" t="e">
        <f>IF(OR((#REF!+#REF!+#REF!+#REF!)&gt;0,(#REF!+#REF!)&gt;0.05),$E$101,IF(OR(#REF!&lt;1,#REF!&gt;0),LOOKUP(C23,$E$100:$F$100,$E$101:$F$101),LOOKUP(C23,$E$100:$G$100,$E$101:$G$101)))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15">
        <v>22</v>
      </c>
      <c r="B24" s="68" t="s">
        <v>88</v>
      </c>
      <c r="C24" s="35" t="e">
        <f>(#REF!*#REF!+#REF!*#REF!+#REF!*#REF!+#REF!*#REF!+#REF!*#REF!+#REF!*#REF!+#REF!*#REF!)*#REF!</f>
        <v>#REF!</v>
      </c>
      <c r="D24" s="34" t="e">
        <f>IF(OR((#REF!+#REF!+#REF!+#REF!)&gt;0,(#REF!+#REF!)&gt;0.05),$E$101,IF(OR(#REF!&lt;1,#REF!&gt;0),LOOKUP(C24,$E$100:$F$100,$E$101:$F$101),LOOKUP(C24,$E$100:$G$100,$E$101:$G$101)))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15">
        <v>23</v>
      </c>
      <c r="B25" s="51" t="s">
        <v>120</v>
      </c>
      <c r="C25" s="35" t="e">
        <f>(#REF!*#REF!+#REF!*#REF!+#REF!*#REF!+#REF!*#REF!+#REF!*#REF!+#REF!*#REF!+#REF!*#REF!)*#REF!</f>
        <v>#REF!</v>
      </c>
      <c r="D25" s="48" t="e">
        <f>IF(OR((#REF!+#REF!+#REF!+#REF!)&gt;0,(#REF!+#REF!)&gt;0.05),$E$101,IF(OR(#REF!&lt;1,#REF!&gt;0),LOOKUP(C25,$E$100:$F$100,$E$101:$F$101),LOOKUP(C25,$E$100:$G$100,$E$101:$G$101)))</f>
        <v>#REF!</v>
      </c>
    </row>
    <row r="26" spans="1:256" x14ac:dyDescent="0.2">
      <c r="A26" s="15">
        <v>24</v>
      </c>
      <c r="B26" s="11" t="s">
        <v>118</v>
      </c>
      <c r="C26" s="35" t="e">
        <f>(#REF!*#REF!+#REF!*#REF!+#REF!*#REF!+#REF!*#REF!+#REF!*#REF!+#REF!*#REF!+#REF!*#REF!)*#REF!</f>
        <v>#REF!</v>
      </c>
      <c r="D26" s="50" t="e">
        <f>IF(OR((#REF!+#REF!+#REF!+#REF!)&gt;0,(#REF!+#REF!)&gt;0.05),$E$101,IF(OR(#REF!&lt;1,#REF!&gt;0),LOOKUP(C26,$E$100:$F$100,$E$101:$F$101),LOOKUP(C26,$E$100:$G$100,$E$101:$G$101)))</f>
        <v>#REF!</v>
      </c>
    </row>
    <row r="27" spans="1:256" s="24" customFormat="1" x14ac:dyDescent="0.2">
      <c r="A27" s="15">
        <v>25</v>
      </c>
      <c r="B27" s="11" t="s">
        <v>48</v>
      </c>
      <c r="C27" s="35" t="e">
        <f>(#REF!*#REF!+#REF!*#REF!+#REF!*#REF!+#REF!*#REF!+#REF!*#REF!+#REF!*#REF!+#REF!*#REF!)*#REF!</f>
        <v>#REF!</v>
      </c>
      <c r="D27" s="47" t="e">
        <f>IF(OR((#REF!+#REF!+#REF!+#REF!)&gt;0,(#REF!+#REF!)&gt;0.05),$E$101,IF(OR(#REF!&lt;1,#REF!&gt;0),LOOKUP(C27,$E$100:$F$100,$E$101:$F$101),LOOKUP(C27,$E$100:$G$100,$E$101:$G$101)))</f>
        <v>#REF!</v>
      </c>
      <c r="IV27"/>
    </row>
    <row r="28" spans="1:256" x14ac:dyDescent="0.2">
      <c r="A28" s="15">
        <v>26</v>
      </c>
      <c r="B28" s="11" t="s">
        <v>42</v>
      </c>
      <c r="C28" s="35" t="e">
        <f>(#REF!*#REF!+#REF!*#REF!+#REF!*#REF!+#REF!*#REF!+#REF!*#REF!+#REF!*#REF!+#REF!*#REF!)*#REF!</f>
        <v>#REF!</v>
      </c>
      <c r="D28" s="48" t="e">
        <f>IF(OR((#REF!+#REF!+#REF!+#REF!)&gt;0,(#REF!+#REF!)&gt;0.05),$E$101,IF(OR(#REF!&lt;1,#REF!&gt;0),LOOKUP(C28,$E$100:$F$100,$E$101:$F$101),LOOKUP(C28,$E$100:$G$100,$E$101:$G$101)))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15">
        <v>27</v>
      </c>
      <c r="B29" s="29" t="s">
        <v>47</v>
      </c>
      <c r="C29" s="35" t="e">
        <f>(#REF!*#REF!+#REF!*#REF!+#REF!*#REF!+#REF!*#REF!+#REF!*#REF!+#REF!*#REF!+#REF!*#REF!)*#REF!</f>
        <v>#REF!</v>
      </c>
      <c r="D29" s="34" t="e">
        <f>IF(OR((#REF!+#REF!+#REF!+#REF!)&gt;0,(#REF!+#REF!)&gt;0.05),$E$101,IF(OR(#REF!&lt;1,#REF!&gt;0),LOOKUP(C29,$E$100:$F$100,$E$101:$F$101),LOOKUP(C29,$E$100:$G$100,$E$101:$G$101)))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15">
        <v>28</v>
      </c>
      <c r="B30" s="68" t="s">
        <v>41</v>
      </c>
      <c r="C30" s="35" t="e">
        <f>(#REF!*#REF!+#REF!*#REF!+#REF!*#REF!+#REF!*#REF!+#REF!*#REF!+#REF!*#REF!+#REF!*#REF!)*#REF!</f>
        <v>#REF!</v>
      </c>
      <c r="D30" s="40" t="e">
        <f>IF(OR((#REF!+#REF!+#REF!+#REF!)&gt;0,(#REF!+#REF!)&gt;0.05),$E$101,IF(OR(#REF!&lt;1,#REF!&gt;0),LOOKUP(C30,$E$100:$F$100,$E$101:$F$101),LOOKUP(C30,$E$100:$G$100,$E$101:$G$101)))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15">
        <v>29</v>
      </c>
      <c r="B31" s="11" t="s">
        <v>92</v>
      </c>
      <c r="C31" s="35" t="e">
        <f>(#REF!*#REF!+#REF!*#REF!+#REF!*#REF!+#REF!*#REF!+#REF!*#REF!+#REF!*#REF!+#REF!*#REF!)*#REF!</f>
        <v>#REF!</v>
      </c>
      <c r="D31" s="55" t="e">
        <f>IF(OR((#REF!+#REF!+#REF!+#REF!)&gt;0,(#REF!+#REF!)&gt;0.05),$E$101,IF(OR(#REF!&lt;1,#REF!&gt;0),LOOKUP(C31,$E$100:$F$100,$E$101:$F$101),LOOKUP(C31,$E$100:$G$100,$E$101:$G$101)))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15">
        <v>30</v>
      </c>
      <c r="B32" s="68" t="s">
        <v>65</v>
      </c>
      <c r="C32" s="35" t="e">
        <f>(#REF!*#REF!+#REF!*#REF!+#REF!*#REF!+#REF!*#REF!+#REF!*#REF!+#REF!*#REF!+#REF!*#REF!)*#REF!</f>
        <v>#REF!</v>
      </c>
      <c r="D32" s="69" t="e">
        <f>IF(OR((#REF!+#REF!+#REF!+#REF!)&gt;0,(#REF!+#REF!)&gt;0.05),$E$101,IF(OR(#REF!&lt;1,#REF!&gt;0),LOOKUP(C32,$E$100:$F$100,$E$101:$F$101),LOOKUP(C32,$E$100:$G$100,$E$101:$G$101)))</f>
        <v>#REF!</v>
      </c>
      <c r="F32" s="23"/>
    </row>
    <row r="33" spans="1:256" x14ac:dyDescent="0.2">
      <c r="A33" s="15">
        <v>31</v>
      </c>
      <c r="B33" s="68" t="s">
        <v>37</v>
      </c>
      <c r="C33" s="35" t="e">
        <f>(#REF!*#REF!+#REF!*#REF!+#REF!*#REF!+#REF!*#REF!+#REF!*#REF!+#REF!*#REF!+#REF!*#REF!)*#REF!</f>
        <v>#REF!</v>
      </c>
      <c r="D33" s="60" t="e">
        <f>IF(OR((#REF!+#REF!+#REF!+#REF!)&gt;0,(#REF!+#REF!)&gt;0.05),$E$101,IF(OR(#REF!&lt;1,#REF!&gt;0),LOOKUP(C33,$E$100:$F$100,$E$101:$F$101),LOOKUP(C33,$E$100:$G$100,$E$101:$G$101)))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15">
        <v>32</v>
      </c>
      <c r="B34" s="11" t="s">
        <v>104</v>
      </c>
      <c r="C34" s="35" t="e">
        <f>(#REF!*#REF!+#REF!*#REF!+#REF!*#REF!+#REF!*#REF!+#REF!*#REF!+#REF!*#REF!+#REF!*#REF!)*#REF!</f>
        <v>#REF!</v>
      </c>
      <c r="D34" s="56" t="e">
        <f>IF(OR((#REF!+#REF!+#REF!+#REF!)&gt;0,(#REF!+#REF!)&gt;0.05),$E$101,IF(OR(#REF!&lt;1,#REF!&gt;0),LOOKUP(C34,$E$100:$F$100,$E$101:$F$101),LOOKUP(C34,$E$100:$G$100,$E$101:$G$101)))</f>
        <v>#REF!</v>
      </c>
      <c r="F34" s="23"/>
    </row>
    <row r="35" spans="1:256" x14ac:dyDescent="0.2">
      <c r="A35" s="15">
        <v>33</v>
      </c>
      <c r="B35" s="11" t="s">
        <v>91</v>
      </c>
      <c r="C35" s="35" t="e">
        <f>(#REF!*#REF!+#REF!*#REF!+#REF!*#REF!+#REF!*#REF!+#REF!*#REF!+#REF!*#REF!+#REF!*#REF!)*#REF!</f>
        <v>#REF!</v>
      </c>
      <c r="D35" s="34" t="e">
        <f>IF(OR((#REF!+#REF!+#REF!+#REF!)&gt;0,(#REF!+#REF!)&gt;0.05),$E$101,IF(OR(#REF!&lt;1,#REF!&gt;0),LOOKUP(C35,$E$100:$F$100,$E$101:$F$101),LOOKUP(C35,$E$100:$G$100,$E$101:$G$101)))</f>
        <v>#REF!</v>
      </c>
    </row>
    <row r="36" spans="1:256" x14ac:dyDescent="0.2">
      <c r="A36" s="15">
        <v>34</v>
      </c>
      <c r="B36" s="68" t="s">
        <v>98</v>
      </c>
      <c r="C36" s="35" t="e">
        <f>(#REF!*#REF!+#REF!*#REF!+#REF!*#REF!+#REF!*#REF!+#REF!*#REF!+#REF!*#REF!+#REF!*#REF!)*#REF!</f>
        <v>#REF!</v>
      </c>
      <c r="D36" s="44" t="e">
        <f>IF(OR((#REF!+#REF!+#REF!+#REF!)&gt;0,(#REF!+#REF!)&gt;0.05),$E$101,IF(OR(#REF!&lt;1,#REF!&gt;0),LOOKUP(C36,$E$100:$F$100,$E$101:$F$101),LOOKUP(C36,$E$100:$G$100,$E$101:$G$101)))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15">
        <v>35</v>
      </c>
      <c r="B37" s="29" t="s">
        <v>67</v>
      </c>
      <c r="C37" s="35" t="e">
        <f>(#REF!*#REF!+#REF!*#REF!+#REF!*#REF!+#REF!*#REF!+#REF!*#REF!+#REF!*#REF!+#REF!*#REF!)*#REF!</f>
        <v>#REF!</v>
      </c>
      <c r="D37" s="8" t="e">
        <f>IF(OR((#REF!+#REF!+#REF!+#REF!)&gt;0,(#REF!+#REF!)&gt;0.05),$E$101,IF(OR(#REF!&lt;1,#REF!&gt;0),LOOKUP(C37,$E$100:$F$100,$E$101:$F$101),LOOKUP(C37,$E$100:$G$100,$E$101:$G$101)))</f>
        <v>#REF!</v>
      </c>
    </row>
    <row r="38" spans="1:256" s="24" customFormat="1" x14ac:dyDescent="0.2">
      <c r="A38" s="15">
        <v>36</v>
      </c>
      <c r="B38" s="68" t="s">
        <v>50</v>
      </c>
      <c r="C38" s="35" t="e">
        <f>(#REF!*#REF!+#REF!*#REF!+#REF!*#REF!+#REF!*#REF!+#REF!*#REF!+#REF!*#REF!+#REF!*#REF!)*#REF!</f>
        <v>#REF!</v>
      </c>
      <c r="D38" s="37" t="e">
        <f>IF(OR((#REF!+#REF!+#REF!+#REF!)&gt;0,(#REF!+#REF!)&gt;0.05),$E$101,IF(OR(#REF!&lt;1,#REF!&gt;0),LOOKUP(C38,$E$100:$F$100,$E$101:$F$101),LOOKUP(C38,$E$100:$G$100,$E$101:$G$101)))</f>
        <v>#REF!</v>
      </c>
      <c r="IV38"/>
    </row>
    <row r="39" spans="1:256" s="24" customFormat="1" x14ac:dyDescent="0.2">
      <c r="A39" s="15">
        <v>37</v>
      </c>
      <c r="B39" s="11" t="s">
        <v>16</v>
      </c>
      <c r="C39" s="35" t="e">
        <f>(#REF!*#REF!+#REF!*#REF!+#REF!*#REF!+#REF!*#REF!+#REF!*#REF!+#REF!*#REF!+#REF!*#REF!)*#REF!</f>
        <v>#REF!</v>
      </c>
      <c r="D39" s="38" t="e">
        <f>IF(OR((#REF!+#REF!+#REF!+#REF!)&gt;0,(#REF!+#REF!)&gt;0.05),$E$101,IF(OR(#REF!&lt;1,#REF!&gt;0),LOOKUP(C39,$E$100:$F$100,$E$101:$F$101),LOOKUP(C39,$E$100:$G$100,$E$101:$G$101)))</f>
        <v>#REF!</v>
      </c>
      <c r="IV39"/>
    </row>
    <row r="40" spans="1:256" x14ac:dyDescent="0.2">
      <c r="A40" s="15">
        <v>38</v>
      </c>
      <c r="B40" s="68" t="s">
        <v>129</v>
      </c>
      <c r="C40" s="35" t="e">
        <f>(#REF!*#REF!+#REF!*#REF!+#REF!*#REF!+#REF!*#REF!+#REF!*#REF!+#REF!*#REF!+#REF!*#REF!)*#REF!</f>
        <v>#REF!</v>
      </c>
      <c r="D40" s="8" t="e">
        <f>IF(OR((#REF!+#REF!+#REF!+#REF!)&gt;0,(#REF!+#REF!)&gt;0.05),$E$101,IF(OR(#REF!&lt;1,#REF!&gt;0),LOOKUP(C40,$E$100:$F$100,$E$101:$F$101),LOOKUP(C40,$E$100:$G$100,$E$101:$G$101)))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15">
        <v>39</v>
      </c>
      <c r="B41" s="68" t="s">
        <v>127</v>
      </c>
      <c r="C41" s="35" t="e">
        <f>(#REF!*#REF!+#REF!*#REF!+#REF!*#REF!+#REF!*#REF!+#REF!*#REF!+#REF!*#REF!+#REF!*#REF!)*#REF!</f>
        <v>#REF!</v>
      </c>
      <c r="D41" s="8" t="e">
        <f>IF(OR((#REF!+#REF!+#REF!+#REF!)&gt;0,(#REF!+#REF!)&gt;0.05),$E$101,IF(OR(#REF!&lt;1,#REF!&gt;0),LOOKUP(C41,$E$100:$F$100,$E$101:$F$101),LOOKUP(C41,$E$100:$G$100,$E$101:$G$101)))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39">
        <v>40</v>
      </c>
      <c r="B42" s="68" t="s">
        <v>99</v>
      </c>
      <c r="C42" s="35" t="e">
        <f>(#REF!*#REF!+#REF!*#REF!+#REF!*#REF!+#REF!*#REF!+#REF!*#REF!+#REF!*#REF!+#REF!*#REF!)*#REF!</f>
        <v>#REF!</v>
      </c>
      <c r="D42" s="34" t="e">
        <f>IF(OR((#REF!+#REF!+#REF!+#REF!)&gt;0,(#REF!+#REF!)&gt;0.05),$E$101,IF(OR(#REF!&lt;1,#REF!&gt;0),LOOKUP(C42,$E$100:$F$100,$E$101:$F$101),LOOKUP(C42,$E$100:$G$100,$E$101:$G$101)))</f>
        <v>#REF!</v>
      </c>
    </row>
    <row r="43" spans="1:256" x14ac:dyDescent="0.2">
      <c r="A43" s="15">
        <v>41</v>
      </c>
      <c r="B43" s="11" t="s">
        <v>123</v>
      </c>
      <c r="C43" s="35" t="e">
        <f>(#REF!*#REF!+#REF!*#REF!+#REF!*#REF!+#REF!*#REF!+#REF!*#REF!+#REF!*#REF!+#REF!*#REF!)*#REF!</f>
        <v>#REF!</v>
      </c>
      <c r="D43" s="42" t="e">
        <f>IF(OR((#REF!+#REF!+#REF!+#REF!)&gt;0,(#REF!+#REF!)&gt;0.05),$E$101,IF(OR(#REF!&lt;1,#REF!&gt;0),LOOKUP(C43,$E$100:$F$100,$E$101:$F$101),LOOKUP(C43,$E$100:$G$100,$E$101:$G$101)))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15">
        <v>42</v>
      </c>
      <c r="B44" s="68" t="s">
        <v>62</v>
      </c>
      <c r="C44" s="35" t="e">
        <f>(#REF!*#REF!+#REF!*#REF!+#REF!*#REF!+#REF!*#REF!+#REF!*#REF!+#REF!*#REF!+#REF!*#REF!)*#REF!</f>
        <v>#REF!</v>
      </c>
      <c r="D44" s="40" t="e">
        <f>IF(OR((#REF!+#REF!+#REF!+#REF!)&gt;0,(#REF!+#REF!)&gt;0.05),$E$101,IF(OR(#REF!&lt;1,#REF!&gt;0),LOOKUP(C44,$E$100:$F$100,$E$101:$F$101),LOOKUP(C44,$E$100:$G$100,$E$101:$G$101)))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15">
        <v>43</v>
      </c>
      <c r="B45" s="11" t="s">
        <v>78</v>
      </c>
      <c r="C45" s="35" t="e">
        <f>(#REF!*#REF!+#REF!*#REF!+#REF!*#REF!+#REF!*#REF!+#REF!*#REF!+#REF!*#REF!+#REF!*#REF!)*#REF!</f>
        <v>#REF!</v>
      </c>
      <c r="D45" s="42" t="e">
        <f>IF(OR((#REF!+#REF!+#REF!+#REF!)&gt;0,(#REF!+#REF!)&gt;0.05),$E$101,IF(OR(#REF!&lt;1,#REF!&gt;0),LOOKUP(C45,$E$100:$F$100,$E$101:$F$101),LOOKUP(C45,$E$100:$G$100,$E$101:$G$101)))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15">
        <v>44</v>
      </c>
      <c r="B46" s="11" t="s">
        <v>114</v>
      </c>
      <c r="C46" s="35" t="e">
        <f>(#REF!*#REF!+#REF!*#REF!+#REF!*#REF!+#REF!*#REF!+#REF!*#REF!+#REF!*#REF!+#REF!*#REF!)*#REF!</f>
        <v>#REF!</v>
      </c>
      <c r="D46" s="40" t="e">
        <f>IF(OR((#REF!+#REF!+#REF!+#REF!)&gt;0,(#REF!+#REF!)&gt;0.05),$E$101,IF(OR(#REF!&lt;1,#REF!&gt;0),LOOKUP(C46,$E$100:$F$100,$E$101:$F$101),LOOKUP(C46,$E$100:$G$100,$E$101:$G$101)))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15">
        <v>45</v>
      </c>
      <c r="B47" s="29" t="s">
        <v>29</v>
      </c>
      <c r="C47" s="35" t="e">
        <f>(#REF!*#REF!+#REF!*#REF!+#REF!*#REF!+#REF!*#REF!+#REF!*#REF!+#REF!*#REF!+#REF!*#REF!)*#REF!</f>
        <v>#REF!</v>
      </c>
      <c r="D47" s="43" t="e">
        <f>IF(OR((#REF!+#REF!+#REF!+#REF!)&gt;0,(#REF!+#REF!)&gt;0.05),$E$101,IF(OR(#REF!&lt;1,#REF!&gt;0),LOOKUP(C47,$E$100:$F$100,$E$101:$F$101),LOOKUP(C47,$E$100:$G$100,$E$101:$G$101)))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15">
        <v>46</v>
      </c>
      <c r="B48" s="29" t="s">
        <v>57</v>
      </c>
      <c r="C48" s="35" t="e">
        <f>(#REF!*#REF!+#REF!*#REF!+#REF!*#REF!+#REF!*#REF!+#REF!*#REF!+#REF!*#REF!+#REF!*#REF!)*#REF!</f>
        <v>#REF!</v>
      </c>
      <c r="D48" s="48" t="e">
        <f>IF(OR((#REF!+#REF!+#REF!+#REF!)&gt;0,(#REF!+#REF!)&gt;0.05),$E$101,IF(OR(#REF!&lt;1,#REF!&gt;0),LOOKUP(C48,$E$100:$F$100,$E$101:$F$101),LOOKUP(C48,$E$100:$G$100,$E$101:$G$101)))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39">
        <v>47</v>
      </c>
      <c r="B49" s="68" t="s">
        <v>38</v>
      </c>
      <c r="C49" s="35" t="e">
        <f>(#REF!*#REF!+#REF!*#REF!+#REF!*#REF!+#REF!*#REF!+#REF!*#REF!+#REF!*#REF!+#REF!*#REF!)*#REF!</f>
        <v>#REF!</v>
      </c>
      <c r="D49" s="55" t="e">
        <f>IF(OR((#REF!+#REF!+#REF!+#REF!)&gt;0,(#REF!+#REF!)&gt;0.05),$E$101,IF(OR(#REF!&lt;1,#REF!&gt;0),LOOKUP(C49,$E$100:$F$100,$E$101:$F$101),LOOKUP(C49,$E$100:$G$100,$E$101:$G$101)))</f>
        <v>#REF!</v>
      </c>
    </row>
    <row r="50" spans="1:256" s="24" customFormat="1" x14ac:dyDescent="0.2">
      <c r="A50" s="15">
        <v>48</v>
      </c>
      <c r="B50" s="11" t="s">
        <v>34</v>
      </c>
      <c r="C50" s="35" t="e">
        <f>(#REF!*#REF!+#REF!*#REF!+#REF!*#REF!+#REF!*#REF!+#REF!*#REF!+#REF!*#REF!+#REF!*#REF!)*#REF!</f>
        <v>#REF!</v>
      </c>
      <c r="D50" s="43" t="e">
        <f>IF(OR((#REF!+#REF!+#REF!+#REF!)&gt;0,(#REF!+#REF!)&gt;0.05),$E$101,IF(OR(#REF!&lt;1,#REF!&gt;0),LOOKUP(C50,$E$100:$F$100,$E$101:$F$101),LOOKUP(C50,$E$100:$G$100,$E$101:$G$101)))</f>
        <v>#REF!</v>
      </c>
      <c r="IV50"/>
    </row>
    <row r="51" spans="1:256" x14ac:dyDescent="0.2">
      <c r="A51" s="15">
        <v>49</v>
      </c>
      <c r="B51" s="11" t="s">
        <v>43</v>
      </c>
      <c r="C51" s="35" t="e">
        <f>(#REF!*#REF!+#REF!*#REF!+#REF!*#REF!+#REF!*#REF!+#REF!*#REF!+#REF!*#REF!+#REF!*#REF!)*#REF!</f>
        <v>#REF!</v>
      </c>
      <c r="D51" s="60" t="e">
        <f>IF(OR((#REF!+#REF!+#REF!+#REF!)&gt;0,(#REF!+#REF!)&gt;0.05),$E$101,IF(OR(#REF!&lt;1,#REF!&gt;0),LOOKUP(C51,$E$100:$F$100,$E$101:$F$101),LOOKUP(C51,$E$100:$G$100,$E$101:$G$101)))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15">
        <v>50</v>
      </c>
      <c r="B52" s="11" t="s">
        <v>111</v>
      </c>
      <c r="C52" s="35" t="e">
        <f>(#REF!*#REF!+#REF!*#REF!+#REF!*#REF!+#REF!*#REF!+#REF!*#REF!+#REF!*#REF!+#REF!*#REF!)*#REF!</f>
        <v>#REF!</v>
      </c>
      <c r="D52" s="60" t="e">
        <f>IF(OR((#REF!+#REF!+#REF!+#REF!)&gt;0,(#REF!+#REF!)&gt;0.05),$E$101,IF(OR(#REF!&lt;1,#REF!&gt;0),LOOKUP(C52,$E$100:$F$100,$E$101:$F$101),LOOKUP(C52,$E$100:$G$100,$E$101:$G$101)))</f>
        <v>#REF!</v>
      </c>
    </row>
    <row r="53" spans="1:256" x14ac:dyDescent="0.2">
      <c r="A53" s="15">
        <v>51</v>
      </c>
      <c r="B53" s="68" t="s">
        <v>117</v>
      </c>
      <c r="C53" s="35" t="e">
        <f>(#REF!*#REF!+#REF!*#REF!+#REF!*#REF!+#REF!*#REF!+#REF!*#REF!+#REF!*#REF!+#REF!*#REF!)*#REF!</f>
        <v>#REF!</v>
      </c>
      <c r="D53" s="56" t="e">
        <f>IF(OR((#REF!+#REF!+#REF!+#REF!)&gt;0,(#REF!+#REF!)&gt;0.05),$E$101,IF(OR(#REF!&lt;1,#REF!&gt;0),LOOKUP(C53,$E$100:$F$100,$E$101:$F$101),LOOKUP(C53,$E$100:$G$100,$E$101:$G$101)))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15">
        <v>52</v>
      </c>
      <c r="B54" s="29" t="s">
        <v>45</v>
      </c>
      <c r="C54" s="35" t="e">
        <f>(#REF!*#REF!+#REF!*#REF!+#REF!*#REF!+#REF!*#REF!+#REF!*#REF!+#REF!*#REF!+#REF!*#REF!)*#REF!</f>
        <v>#REF!</v>
      </c>
      <c r="D54" s="40" t="e">
        <f>IF(OR((#REF!+#REF!+#REF!+#REF!)&gt;0,(#REF!+#REF!)&gt;0.05),$E$101,IF(OR(#REF!&lt;1,#REF!&gt;0),LOOKUP(C54,$E$100:$F$100,$E$101:$F$101),LOOKUP(C54,$E$100:$G$100,$E$101:$G$101)))</f>
        <v>#REF!</v>
      </c>
    </row>
    <row r="55" spans="1:256" x14ac:dyDescent="0.2">
      <c r="A55" s="15">
        <v>53</v>
      </c>
      <c r="B55" s="11" t="s">
        <v>63</v>
      </c>
      <c r="C55" s="35" t="e">
        <f>(#REF!*#REF!+#REF!*#REF!+#REF!*#REF!+#REF!*#REF!+#REF!*#REF!+#REF!*#REF!+#REF!*#REF!)*#REF!</f>
        <v>#REF!</v>
      </c>
      <c r="D55" s="44" t="e">
        <f>IF(OR((#REF!+#REF!+#REF!+#REF!)&gt;0,(#REF!+#REF!)&gt;0.05),$E$101,IF(OR(#REF!&lt;1,#REF!&gt;0),LOOKUP(C55,$E$100:$F$100,$E$101:$F$101),LOOKUP(C55,$E$100:$G$100,$E$101:$G$101)))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15">
        <v>54</v>
      </c>
      <c r="B56" s="29" t="s">
        <v>40</v>
      </c>
      <c r="C56" s="35" t="e">
        <f>(#REF!*#REF!+#REF!*#REF!+#REF!*#REF!+#REF!*#REF!+#REF!*#REF!+#REF!*#REF!+#REF!*#REF!)*#REF!</f>
        <v>#REF!</v>
      </c>
      <c r="D56" s="46" t="e">
        <f>IF(OR((#REF!+#REF!+#REF!+#REF!)&gt;0,(#REF!+#REF!)&gt;0.05),$E$101,IF(OR(#REF!&lt;1,#REF!&gt;0),LOOKUP(C56,$E$100:$F$100,$E$101:$F$101),LOOKUP(C56,$E$100:$G$100,$E$101:$G$101)))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15">
        <v>54</v>
      </c>
      <c r="B57" s="68" t="s">
        <v>49</v>
      </c>
      <c r="C57" s="35" t="e">
        <f>(#REF!*#REF!+#REF!*#REF!+#REF!*#REF!+#REF!*#REF!+#REF!*#REF!+#REF!*#REF!+#REF!*#REF!)*#REF!</f>
        <v>#REF!</v>
      </c>
      <c r="D57" s="44" t="e">
        <f>IF(OR((#REF!+#REF!+#REF!+#REF!)&gt;0,(#REF!+#REF!)&gt;0.05),$E$101,IF(OR(#REF!&lt;1,#REF!&gt;0),LOOKUP(C57,$E$100:$F$100,$E$101:$F$101),LOOKUP(C57,$E$100:$G$100,$E$101:$G$101)))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15">
        <v>56</v>
      </c>
      <c r="B58" s="68" t="s">
        <v>103</v>
      </c>
      <c r="C58" s="35" t="e">
        <f>(#REF!*#REF!+#REF!*#REF!+#REF!*#REF!+#REF!*#REF!+#REF!*#REF!+#REF!*#REF!+#REF!*#REF!)*#REF!</f>
        <v>#REF!</v>
      </c>
      <c r="D58" s="34" t="e">
        <f>IF(OR((#REF!+#REF!+#REF!+#REF!)&gt;0,(#REF!+#REF!)&gt;0.05),$E$101,IF(OR(#REF!&lt;1,#REF!&gt;0),LOOKUP(C58,$E$100:$F$100,$E$101:$F$101),LOOKUP(C58,$E$100:$G$100,$E$101:$G$101)))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39">
        <v>57</v>
      </c>
      <c r="B59" s="11" t="s">
        <v>128</v>
      </c>
      <c r="C59" s="35" t="e">
        <f>(#REF!*#REF!+#REF!*#REF!+#REF!*#REF!+#REF!*#REF!+#REF!*#REF!+#REF!*#REF!+#REF!*#REF!)*#REF!</f>
        <v>#REF!</v>
      </c>
      <c r="D59" s="34" t="e">
        <f>IF(OR((#REF!+#REF!+#REF!+#REF!)&gt;0,(#REF!+#REF!)&gt;0.05),$E$101,IF(OR(#REF!&lt;1,#REF!&gt;0),LOOKUP(C59,$E$100:$F$100,$E$101:$F$101),LOOKUP(C59,$E$100:$G$100,$E$101:$G$101)))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15">
        <v>58</v>
      </c>
      <c r="B60" s="68" t="s">
        <v>54</v>
      </c>
      <c r="C60" s="35" t="e">
        <f>(#REF!*#REF!+#REF!*#REF!+#REF!*#REF!+#REF!*#REF!+#REF!*#REF!+#REF!*#REF!+#REF!*#REF!)*#REF!</f>
        <v>#REF!</v>
      </c>
      <c r="D60" s="49" t="e">
        <f>IF(OR((#REF!+#REF!+#REF!+#REF!)&gt;0,(#REF!+#REF!)&gt;0.05),$E$101,IF(OR(#REF!&lt;1,#REF!&gt;0),LOOKUP(C60,$E$100:$F$100,$E$101:$F$101),LOOKUP(C60,$E$100:$G$100,$E$101:$G$101)))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15">
        <v>59</v>
      </c>
      <c r="B61" s="68" t="s">
        <v>39</v>
      </c>
      <c r="C61" s="35" t="e">
        <f>(#REF!*#REF!+#REF!*#REF!+#REF!*#REF!+#REF!*#REF!+#REF!*#REF!+#REF!*#REF!+#REF!*#REF!)*#REF!</f>
        <v>#REF!</v>
      </c>
      <c r="D61" s="50" t="e">
        <f>IF(OR((#REF!+#REF!+#REF!+#REF!)&gt;0,(#REF!+#REF!)&gt;0.05),$E$101,IF(OR(#REF!&lt;1,#REF!&gt;0),LOOKUP(C61,$E$100:$F$100,$E$101:$F$101),LOOKUP(C61,$E$100:$G$100,$E$101:$G$101)))</f>
        <v>#REF!</v>
      </c>
    </row>
    <row r="62" spans="1:256" x14ac:dyDescent="0.2">
      <c r="A62" s="15">
        <v>60</v>
      </c>
      <c r="B62" s="68" t="s">
        <v>93</v>
      </c>
      <c r="C62" s="35" t="e">
        <f>(#REF!*#REF!+#REF!*#REF!+#REF!*#REF!+#REF!*#REF!+#REF!*#REF!+#REF!*#REF!+#REF!*#REF!)*#REF!</f>
        <v>#REF!</v>
      </c>
      <c r="D62" s="52" t="e">
        <f>IF(OR((#REF!+#REF!+#REF!+#REF!)&gt;0,(#REF!+#REF!)&gt;0.05),$E$101,IF(OR(#REF!&lt;1,#REF!&gt;0),LOOKUP(C62,$E$100:$F$100,$E$101:$F$101),LOOKUP(C62,$E$100:$G$100,$E$101:$G$101)))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39">
        <v>61</v>
      </c>
      <c r="B63" s="68" t="s">
        <v>130</v>
      </c>
      <c r="C63" s="35" t="e">
        <f>(#REF!*#REF!+#REF!*#REF!+#REF!*#REF!+#REF!*#REF!+#REF!*#REF!+#REF!*#REF!+#REF!*#REF!)*#REF!</f>
        <v>#REF!</v>
      </c>
      <c r="D63" s="60" t="e">
        <f>IF(OR((#REF!+#REF!+#REF!+#REF!)&gt;0,(#REF!+#REF!)&gt;0.05),$E$101,IF(OR(#REF!&lt;1,#REF!&gt;0),LOOKUP(C63,$E$100:$F$100,$E$101:$F$101),LOOKUP(C63,$E$100:$G$100,$E$101:$G$101)))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15">
        <v>62</v>
      </c>
      <c r="B64" s="68" t="s">
        <v>74</v>
      </c>
      <c r="C64" s="35" t="e">
        <f>(#REF!*#REF!+#REF!*#REF!+#REF!*#REF!+#REF!*#REF!+#REF!*#REF!+#REF!*#REF!+#REF!*#REF!)*#REF!</f>
        <v>#REF!</v>
      </c>
      <c r="D64" s="57" t="e">
        <f>IF(OR((#REF!+#REF!+#REF!+#REF!)&gt;0,(#REF!+#REF!)&gt;0.05),$E$101,IF(OR(#REF!&lt;1,#REF!&gt;0),LOOKUP(C64,$E$100:$F$100,$E$101:$F$101),LOOKUP(C64,$E$100:$G$100,$E$101:$G$101)))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15">
        <v>63</v>
      </c>
      <c r="B65" s="11" t="s">
        <v>69</v>
      </c>
      <c r="C65" s="35" t="e">
        <f>(#REF!*#REF!+#REF!*#REF!+#REF!*#REF!+#REF!*#REF!+#REF!*#REF!+#REF!*#REF!+#REF!*#REF!)*#REF!</f>
        <v>#REF!</v>
      </c>
      <c r="D65" s="60" t="e">
        <f>IF(OR((#REF!+#REF!+#REF!+#REF!)&gt;0,(#REF!+#REF!)&gt;0.05),$E$101,IF(OR(#REF!&lt;1,#REF!&gt;0),LOOKUP(C65,$E$100:$F$100,$E$101:$F$101),LOOKUP(C65,$E$100:$G$100,$E$101:$G$101)))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39">
        <v>64</v>
      </c>
      <c r="B66" s="68" t="s">
        <v>36</v>
      </c>
      <c r="C66" s="35" t="e">
        <f>(#REF!*#REF!+#REF!*#REF!+#REF!*#REF!+#REF!*#REF!+#REF!*#REF!+#REF!*#REF!+#REF!*#REF!)*#REF!</f>
        <v>#REF!</v>
      </c>
      <c r="D66" s="34" t="e">
        <f>IF(OR((#REF!+#REF!+#REF!+#REF!)&gt;0,(#REF!+#REF!)&gt;0.05),$E$101,IF(OR(#REF!&lt;1,#REF!&gt;0),LOOKUP(C66,$E$100:$F$100,$E$101:$F$101),LOOKUP(C66,$E$100:$G$100,$E$101:$G$101)))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39">
        <v>65</v>
      </c>
      <c r="B67" s="68" t="s">
        <v>77</v>
      </c>
      <c r="C67" s="35" t="e">
        <f>(#REF!*#REF!+#REF!*#REF!+#REF!*#REF!+#REF!*#REF!+#REF!*#REF!+#REF!*#REF!+#REF!*#REF!)*#REF!</f>
        <v>#REF!</v>
      </c>
      <c r="D67" s="60" t="e">
        <f>IF(OR((#REF!+#REF!+#REF!+#REF!)&gt;0,(#REF!+#REF!)&gt;0.05),$E$101,IF(OR(#REF!&lt;1,#REF!&gt;0),LOOKUP(C67,$E$100:$F$100,$E$101:$F$101),LOOKUP(C67,$E$100:$G$100,$E$101:$G$101)))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15">
        <v>66</v>
      </c>
      <c r="B68" s="68" t="s">
        <v>96</v>
      </c>
      <c r="C68" s="35" t="e">
        <f>(#REF!*#REF!+#REF!*#REF!+#REF!*#REF!+#REF!*#REF!+#REF!*#REF!+#REF!*#REF!+#REF!*#REF!)*#REF!</f>
        <v>#REF!</v>
      </c>
      <c r="D68" s="57" t="e">
        <f>IF(OR((#REF!+#REF!+#REF!+#REF!)&gt;0,(#REF!+#REF!)&gt;0.05),$E$101,IF(OR(#REF!&lt;1,#REF!&gt;0),LOOKUP(C68,$E$100:$F$100,$E$101:$F$101),LOOKUP(C68,$E$100:$G$100,$E$101:$G$101)))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15">
        <v>67</v>
      </c>
      <c r="B69" s="68" t="s">
        <v>56</v>
      </c>
      <c r="C69" s="35" t="e">
        <f>(#REF!*#REF!+#REF!*#REF!+#REF!*#REF!+#REF!*#REF!+#REF!*#REF!+#REF!*#REF!+#REF!*#REF!)*#REF!</f>
        <v>#REF!</v>
      </c>
      <c r="D69" s="57" t="e">
        <f>IF(OR((#REF!+#REF!+#REF!+#REF!)&gt;0,(#REF!+#REF!)&gt;0.05),$E$101,IF(OR(#REF!&lt;1,#REF!&gt;0),LOOKUP(C69,$E$100:$F$100,$E$101:$F$101),LOOKUP(C69,$E$100:$G$100,$E$101:$G$101)))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39">
        <v>68</v>
      </c>
      <c r="B70" s="41" t="s">
        <v>30</v>
      </c>
      <c r="C70" s="35" t="e">
        <f>(#REF!*#REF!+#REF!*#REF!+#REF!*#REF!+#REF!*#REF!+#REF!*#REF!+#REF!*#REF!+#REF!*#REF!)*#REF!</f>
        <v>#REF!</v>
      </c>
      <c r="D70" s="60" t="e">
        <f>IF(OR((#REF!+#REF!+#REF!+#REF!)&gt;0,(#REF!+#REF!)&gt;0.05),$E$101,IF(OR(#REF!&lt;1,#REF!&gt;0),LOOKUP(C70,$E$100:$F$100,$E$101:$F$101),LOOKUP(C70,$E$100:$G$100,$E$101:$G$101)))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39">
        <v>69</v>
      </c>
      <c r="B71" s="51" t="s">
        <v>71</v>
      </c>
      <c r="C71" s="35" t="e">
        <f>(#REF!*#REF!+#REF!*#REF!+#REF!*#REF!+#REF!*#REF!+#REF!*#REF!+#REF!*#REF!+#REF!*#REF!)*#REF!</f>
        <v>#REF!</v>
      </c>
      <c r="D71" s="60" t="e">
        <f>IF(OR((#REF!+#REF!+#REF!+#REF!)&gt;0,(#REF!+#REF!)&gt;0.05),$E$101,IF(OR(#REF!&lt;1,#REF!&gt;0),LOOKUP(C71,$E$100:$F$100,$E$101:$F$101),LOOKUP(C71,$E$100:$G$100,$E$101:$G$101)))</f>
        <v>#REF!</v>
      </c>
    </row>
    <row r="72" spans="1:256" x14ac:dyDescent="0.2">
      <c r="A72" s="15">
        <v>70</v>
      </c>
      <c r="B72" s="68" t="s">
        <v>105</v>
      </c>
      <c r="C72" s="35" t="e">
        <f>(#REF!*#REF!+#REF!*#REF!+#REF!*#REF!+#REF!*#REF!+#REF!*#REF!+#REF!*#REF!+#REF!*#REF!)*#REF!</f>
        <v>#REF!</v>
      </c>
      <c r="D72" s="60" t="e">
        <f>IF(OR((#REF!+#REF!+#REF!+#REF!)&gt;0,(#REF!+#REF!)&gt;0.05),$E$101,IF(OR(#REF!&lt;1,#REF!&gt;0),LOOKUP(C72,$E$100:$F$100,$E$101:$F$101),LOOKUP(C72,$E$100:$G$100,$E$101:$G$101)))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15">
        <v>71</v>
      </c>
      <c r="B73" s="68" t="s">
        <v>51</v>
      </c>
      <c r="C73" s="35" t="e">
        <f>(#REF!*#REF!+#REF!*#REF!+#REF!*#REF!+#REF!*#REF!+#REF!*#REF!+#REF!*#REF!+#REF!*#REF!)*#REF!</f>
        <v>#REF!</v>
      </c>
      <c r="D73" s="34" t="e">
        <f>IF(OR((#REF!+#REF!+#REF!+#REF!)&gt;0,(#REF!+#REF!)&gt;0.05),$E$101,IF(OR(#REF!&lt;1,#REF!&gt;0),LOOKUP(C73,$E$100:$F$100,$E$101:$F$101),LOOKUP(C73,$E$100:$G$100,$E$101:$G$101)))</f>
        <v>#REF!</v>
      </c>
    </row>
    <row r="74" spans="1:256" s="24" customFormat="1" x14ac:dyDescent="0.2">
      <c r="A74" s="15">
        <v>72</v>
      </c>
      <c r="B74" s="68" t="s">
        <v>112</v>
      </c>
      <c r="C74" s="35" t="e">
        <f>(#REF!*#REF!+#REF!*#REF!+#REF!*#REF!+#REF!*#REF!+#REF!*#REF!+#REF!*#REF!+#REF!*#REF!)*#REF!</f>
        <v>#REF!</v>
      </c>
      <c r="D74" s="60" t="e">
        <f>IF(OR((#REF!+#REF!+#REF!+#REF!)&gt;0,(#REF!+#REF!)&gt;0.05),$E$101,IF(OR(#REF!&lt;1,#REF!&gt;0),LOOKUP(C74,$E$100:$F$100,$E$101:$F$101),LOOKUP(C74,$E$100:$G$100,$E$101:$G$101)))</f>
        <v>#REF!</v>
      </c>
      <c r="IV74"/>
    </row>
    <row r="75" spans="1:256" x14ac:dyDescent="0.2">
      <c r="A75" s="15">
        <v>73</v>
      </c>
      <c r="B75" s="68" t="s">
        <v>6</v>
      </c>
      <c r="C75" s="35" t="e">
        <f>(#REF!*#REF!+#REF!*#REF!+#REF!*#REF!+#REF!*#REF!+#REF!*#REF!+#REF!*#REF!+#REF!*#REF!)*#REF!</f>
        <v>#REF!</v>
      </c>
      <c r="D75" s="34" t="e">
        <f>IF(OR((#REF!+#REF!+#REF!+#REF!)&gt;0,(#REF!+#REF!)&gt;0.05),$E$101,IF(OR(#REF!&lt;1,#REF!&gt;0),LOOKUP(C75,$E$100:$F$100,$E$101:$F$101),LOOKUP(C75,$E$100:$G$100,$E$101:$G$101)))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15">
        <v>74</v>
      </c>
      <c r="B76" s="68" t="s">
        <v>64</v>
      </c>
      <c r="C76" s="35" t="e">
        <f>(#REF!*#REF!+#REF!*#REF!+#REF!*#REF!+#REF!*#REF!+#REF!*#REF!+#REF!*#REF!+#REF!*#REF!)*#REF!</f>
        <v>#REF!</v>
      </c>
      <c r="D76" s="54" t="e">
        <f>IF(OR((#REF!+#REF!+#REF!+#REF!)&gt;0,(#REF!+#REF!)&gt;0.05),$E$101,IF(OR(#REF!&lt;1,#REF!&gt;0),LOOKUP(C76,$E$100:$F$100,$E$101:$F$101),LOOKUP(C76,$E$100:$G$100,$E$101:$G$101)))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15">
        <v>75</v>
      </c>
      <c r="B77" s="11" t="s">
        <v>35</v>
      </c>
      <c r="C77" s="35" t="e">
        <f>(#REF!*#REF!+#REF!*#REF!+#REF!*#REF!+#REF!*#REF!+#REF!*#REF!+#REF!*#REF!+#REF!*#REF!)*#REF!</f>
        <v>#REF!</v>
      </c>
      <c r="D77" s="34" t="e">
        <f>IF(OR((#REF!+#REF!+#REF!+#REF!)&gt;0,(#REF!+#REF!)&gt;0.05),$E$101,IF(OR(#REF!&lt;1,#REF!&gt;0),LOOKUP(C77,$E$100:$F$100,$E$101:$F$101),LOOKUP(C77,$E$100:$G$100,$E$101:$G$101)))</f>
        <v>#REF!</v>
      </c>
    </row>
    <row r="78" spans="1:256" x14ac:dyDescent="0.2">
      <c r="A78" s="39">
        <v>76</v>
      </c>
      <c r="B78" s="68" t="s">
        <v>32</v>
      </c>
      <c r="C78" s="35" t="e">
        <f>(#REF!*#REF!+#REF!*#REF!+#REF!*#REF!+#REF!*#REF!+#REF!*#REF!+#REF!*#REF!+#REF!*#REF!)*#REF!</f>
        <v>#REF!</v>
      </c>
      <c r="D78" s="60" t="e">
        <f>IF(OR((#REF!+#REF!+#REF!+#REF!)&gt;0,(#REF!+#REF!)&gt;0.05),$E$101,IF(OR(#REF!&lt;1,#REF!&gt;0),LOOKUP(C78,$E$100:$F$100,$E$101:$F$101),LOOKUP(C78,$E$100:$G$100,$E$101:$G$101)))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39">
        <v>77</v>
      </c>
      <c r="B79" s="41" t="s">
        <v>80</v>
      </c>
      <c r="C79" s="35" t="e">
        <f>(#REF!*#REF!+#REF!*#REF!+#REF!*#REF!+#REF!*#REF!+#REF!*#REF!+#REF!*#REF!+#REF!*#REF!)*#REF!</f>
        <v>#REF!</v>
      </c>
      <c r="D79" s="34" t="e">
        <f>IF(OR((#REF!+#REF!+#REF!+#REF!)&gt;0,(#REF!+#REF!)&gt;0.05),$E$101,IF(OR(#REF!&lt;1,#REF!&gt;0),LOOKUP(C79,$E$100:$F$100,$E$101:$F$101),LOOKUP(C79,$E$100:$G$100,$E$101:$G$101)))</f>
        <v>#REF!</v>
      </c>
      <c r="F79" s="23"/>
    </row>
    <row r="80" spans="1:256" s="24" customFormat="1" x14ac:dyDescent="0.2">
      <c r="A80" s="15">
        <v>78</v>
      </c>
      <c r="B80" s="67" t="s">
        <v>90</v>
      </c>
      <c r="C80" s="35" t="e">
        <f>(#REF!*#REF!+#REF!*#REF!+#REF!*#REF!+#REF!*#REF!+#REF!*#REF!+#REF!*#REF!+#REF!*#REF!)*#REF!</f>
        <v>#REF!</v>
      </c>
      <c r="D80" s="34" t="e">
        <f>IF(OR((#REF!+#REF!+#REF!+#REF!)&gt;0,(#REF!+#REF!)&gt;0.05),$E$101,IF(OR(#REF!&lt;1,#REF!&gt;0),LOOKUP(C80,$E$100:$F$100,$E$101:$F$101),LOOKUP(C80,$E$100:$G$100,$E$101:$G$101)))</f>
        <v>#REF!</v>
      </c>
      <c r="H80" s="22"/>
      <c r="IV80"/>
    </row>
    <row r="81" spans="1:7" x14ac:dyDescent="0.2">
      <c r="A81" s="39">
        <v>79</v>
      </c>
      <c r="B81" s="68" t="s">
        <v>126</v>
      </c>
      <c r="C81" s="35" t="e">
        <f>(#REF!*#REF!+#REF!*#REF!+#REF!*#REF!+#REF!*#REF!+#REF!*#REF!+#REF!*#REF!+#REF!*#REF!)*#REF!</f>
        <v>#REF!</v>
      </c>
      <c r="D81" s="60" t="e">
        <f>IF(OR((#REF!+#REF!+#REF!+#REF!)&gt;0,(#REF!+#REF!)&gt;0.05),$E$101,IF(OR(#REF!&lt;1,#REF!&gt;0),LOOKUP(C81,$E$100:$F$100,$E$101:$F$101),LOOKUP(C81,$E$100:$G$100,$E$101:$G$101)))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39">
        <v>80</v>
      </c>
      <c r="B82" s="68" t="s">
        <v>85</v>
      </c>
      <c r="C82" s="35" t="e">
        <f>(#REF!*#REF!+#REF!*#REF!+#REF!*#REF!+#REF!*#REF!+#REF!*#REF!+#REF!*#REF!+#REF!*#REF!)*#REF!</f>
        <v>#REF!</v>
      </c>
      <c r="D82" s="34" t="e">
        <f>IF(OR((#REF!+#REF!+#REF!+#REF!)&gt;0,(#REF!+#REF!)&gt;0.05),$E$101,IF(OR(#REF!&lt;1,#REF!&gt;0),LOOKUP(C82,$E$100:$F$100,$E$101:$F$101),LOOKUP(C82,$E$100:$G$100,$E$101:$G$101)))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15">
        <v>81</v>
      </c>
      <c r="B83" s="67" t="s">
        <v>46</v>
      </c>
      <c r="C83" s="35" t="e">
        <f>(#REF!*#REF!+#REF!*#REF!+#REF!*#REF!+#REF!*#REF!+#REF!*#REF!+#REF!*#REF!+#REF!*#REF!)*#REF!</f>
        <v>#REF!</v>
      </c>
      <c r="D83" s="34" t="e">
        <f>IF(OR((#REF!+#REF!+#REF!+#REF!)&gt;0,(#REF!+#REF!)&gt;0.05),$E$101,IF(OR(#REF!&lt;1,#REF!&gt;0),LOOKUP(C83,$E$100:$F$100,$E$101:$F$101),LOOKUP(C83,$E$100:$G$100,$E$101:$G$101)))</f>
        <v>#REF!</v>
      </c>
    </row>
    <row r="84" spans="1:7" x14ac:dyDescent="0.2">
      <c r="A84" s="39">
        <v>82</v>
      </c>
      <c r="B84" s="68" t="s">
        <v>113</v>
      </c>
      <c r="C84" s="35" t="e">
        <f>(#REF!*#REF!+#REF!*#REF!+#REF!*#REF!+#REF!*#REF!+#REF!*#REF!+#REF!*#REF!+#REF!*#REF!)*#REF!</f>
        <v>#REF!</v>
      </c>
      <c r="D84" s="44" t="e">
        <f>IF(OR((#REF!+#REF!+#REF!+#REF!)&gt;0,(#REF!+#REF!)&gt;0.05),$E$101,IF(OR(#REF!&lt;1,#REF!&gt;0),LOOKUP(C84,$E$100:$F$100,$E$101:$F$101),LOOKUP(C84,$E$100:$G$100,$E$101:$G$101)))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39">
        <v>83</v>
      </c>
      <c r="B85" s="67" t="s">
        <v>44</v>
      </c>
      <c r="C85" s="35" t="e">
        <f>(#REF!*#REF!+#REF!*#REF!+#REF!*#REF!+#REF!*#REF!+#REF!*#REF!+#REF!*#REF!+#REF!*#REF!)*#REF!</f>
        <v>#REF!</v>
      </c>
      <c r="D85" s="34" t="e">
        <f>IF(OR((#REF!+#REF!+#REF!+#REF!)&gt;0,(#REF!+#REF!)&gt;0.05),$E$101,IF(OR(#REF!&lt;1,#REF!&gt;0),LOOKUP(C85,$E$100:$F$100,$E$101:$F$101),LOOKUP(C85,$E$100:$G$100,$E$101:$G$101)))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39">
        <v>84</v>
      </c>
      <c r="B86" s="68" t="s">
        <v>76</v>
      </c>
      <c r="C86" s="35" t="e">
        <f>(#REF!*#REF!+#REF!*#REF!+#REF!*#REF!+#REF!*#REF!+#REF!*#REF!+#REF!*#REF!+#REF!*#REF!)*#REF!</f>
        <v>#REF!</v>
      </c>
      <c r="D86" s="34" t="e">
        <f>IF(OR((#REF!+#REF!+#REF!+#REF!)&gt;0,(#REF!+#REF!)&gt;0.05),$E$101,IF(OR(#REF!&lt;1,#REF!&gt;0),LOOKUP(C86,$E$100:$F$100,$E$101:$F$101),LOOKUP(C86,$E$100:$G$100,$E$101:$G$101)))</f>
        <v>#REF!</v>
      </c>
    </row>
    <row r="87" spans="1:7" x14ac:dyDescent="0.2">
      <c r="A87" s="15">
        <v>85</v>
      </c>
      <c r="B87" s="68" t="s">
        <v>33</v>
      </c>
      <c r="C87" s="35" t="e">
        <f>(#REF!*#REF!+#REF!*#REF!+#REF!*#REF!+#REF!*#REF!+#REF!*#REF!+#REF!*#REF!+#REF!*#REF!)*#REF!</f>
        <v>#REF!</v>
      </c>
      <c r="D87" s="34" t="e">
        <f>IF(OR((#REF!+#REF!+#REF!+#REF!)&gt;0,(#REF!+#REF!)&gt;0.05),$E$101,IF(OR(#REF!&lt;1,#REF!&gt;0),LOOKUP(C87,$E$100:$F$100,$E$101:$F$101),LOOKUP(C87,$E$100:$G$100,$E$101:$G$101)))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>
      <c r="B88" s="22"/>
    </row>
    <row r="89" spans="1:7" ht="29.25" customHeight="1" x14ac:dyDescent="0.2">
      <c r="A89" s="29"/>
      <c r="B89" s="83" t="s">
        <v>4</v>
      </c>
      <c r="C89" s="83"/>
      <c r="D89" s="83"/>
    </row>
    <row r="90" spans="1:7" ht="25.5" customHeight="1" x14ac:dyDescent="0.2">
      <c r="A90" s="36"/>
      <c r="B90" s="83" t="s">
        <v>15</v>
      </c>
      <c r="C90" s="83"/>
      <c r="D90" s="83"/>
    </row>
    <row r="91" spans="1:7" ht="30.75" customHeight="1" x14ac:dyDescent="0.2">
      <c r="A91" s="32"/>
      <c r="B91" s="83" t="s">
        <v>135</v>
      </c>
      <c r="C91" s="83"/>
      <c r="D91" s="83"/>
    </row>
    <row r="92" spans="1:7" x14ac:dyDescent="0.2">
      <c r="A92" s="31"/>
    </row>
    <row r="96" spans="1:7" ht="12.75" customHeight="1" x14ac:dyDescent="0.2">
      <c r="C96" s="14" t="s">
        <v>102</v>
      </c>
      <c r="D96" s="14"/>
      <c r="E96" s="23">
        <v>0</v>
      </c>
      <c r="F96" s="23" t="e">
        <f>(AVERAGE(C3:C87)-2/3*SQRT(_xlfn.VAR.P(C3:C87)))</f>
        <v>#REF!</v>
      </c>
      <c r="G96" s="23" t="e">
        <f>(AVERAGE(C3:C87)+2/3*SQRT(_xlfn.VAR.P(C3:C87)))</f>
        <v>#REF!</v>
      </c>
    </row>
    <row r="97" spans="3:7" x14ac:dyDescent="0.2">
      <c r="C97" s="14"/>
      <c r="D97" s="14"/>
      <c r="E97" s="22">
        <v>3</v>
      </c>
      <c r="F97" s="22">
        <v>2</v>
      </c>
      <c r="G97" s="22">
        <v>1</v>
      </c>
    </row>
    <row r="100" spans="3:7" ht="12.75" customHeight="1" x14ac:dyDescent="0.2">
      <c r="C100" s="14" t="s">
        <v>109</v>
      </c>
      <c r="D100" s="14"/>
      <c r="E100" s="23">
        <v>0</v>
      </c>
      <c r="F100" s="23" t="e">
        <f>IF(F96&lt;70,F96,70)</f>
        <v>#REF!</v>
      </c>
      <c r="G100" s="23" t="e">
        <f>IF(G96&lt;85,ROUND(G96,1),85)</f>
        <v>#REF!</v>
      </c>
    </row>
    <row r="101" spans="3:7" x14ac:dyDescent="0.2">
      <c r="C101" s="14"/>
      <c r="D101" s="14"/>
      <c r="E101" s="22">
        <v>3</v>
      </c>
      <c r="F101" s="22">
        <v>2</v>
      </c>
      <c r="G101" s="22">
        <v>1</v>
      </c>
    </row>
  </sheetData>
  <autoFilter ref="B2:D87">
    <sortState ref="B3:D87">
      <sortCondition descending="1" ref="C2:C87"/>
    </sortState>
  </autoFilter>
  <mergeCells count="4">
    <mergeCell ref="A1:D1"/>
    <mergeCell ref="B89:D89"/>
    <mergeCell ref="B90:D90"/>
    <mergeCell ref="B91:D91"/>
  </mergeCells>
  <conditionalFormatting sqref="D3:D87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view="pageBreakPreview" zoomScaleNormal="90" zoomScaleSheetLayoutView="100" workbookViewId="0">
      <pane xSplit="1" ySplit="2" topLeftCell="B3" activePane="bottomRight" state="frozen"/>
      <selection pane="topRight"/>
      <selection pane="bottomLeft"/>
      <selection pane="bottomRight" sqref="A1:D1"/>
    </sheetView>
  </sheetViews>
  <sheetFormatPr defaultColWidth="8.7109375" defaultRowHeight="12.75" x14ac:dyDescent="0.2"/>
  <cols>
    <col min="1" max="1" width="15.85546875" style="25" customWidth="1"/>
    <col min="2" max="2" width="40.28515625" style="25" bestFit="1" customWidth="1"/>
    <col min="3" max="3" width="15.85546875" style="25" customWidth="1"/>
    <col min="4" max="4" width="17.7109375" style="7" customWidth="1"/>
    <col min="5" max="5" width="11.5703125" style="25" customWidth="1"/>
    <col min="6" max="6" width="18.28515625" style="25" bestFit="1" customWidth="1"/>
    <col min="7" max="7" width="21.42578125" style="25" bestFit="1" customWidth="1"/>
    <col min="8" max="255" width="9.140625" style="25" customWidth="1"/>
    <col min="257" max="16384" width="8.7109375" style="25"/>
  </cols>
  <sheetData>
    <row r="1" spans="1:255" ht="27" customHeight="1" x14ac:dyDescent="0.2">
      <c r="A1" s="84" t="s">
        <v>134</v>
      </c>
      <c r="B1" s="84"/>
      <c r="C1" s="84"/>
      <c r="D1" s="84"/>
    </row>
    <row r="2" spans="1:255" ht="63.75" x14ac:dyDescent="0.2">
      <c r="A2" s="13" t="s">
        <v>2</v>
      </c>
      <c r="B2" s="13" t="s">
        <v>89</v>
      </c>
      <c r="C2" s="13" t="s">
        <v>86</v>
      </c>
      <c r="D2" s="13" t="s">
        <v>1</v>
      </c>
    </row>
    <row r="3" spans="1:255" x14ac:dyDescent="0.2">
      <c r="A3" s="15">
        <v>41</v>
      </c>
      <c r="B3" s="11" t="e">
        <f>#REF!</f>
        <v>#REF!</v>
      </c>
      <c r="C3" s="35" t="e">
        <f>(#REF!*#REF!+#REF!*#REF!+#REF!*#REF!+#REF!*#REF!+#REF!*#REF!+#REF!*#REF!+#REF!*#REF!)*#REF!</f>
        <v>#REF!</v>
      </c>
      <c r="D3" s="64" t="e">
        <f>IF(OR((#REF!+#REF!+#REF!)&gt;0,(#REF!+#REF!)&gt;0.05),$E$101,IF(OR(#REF!&lt;1,#REF!&gt;0),LOOKUP(C3,$E$100:$F$100,$E$101:$F$101),LOOKUP(C3,$E$100:$G$100,$E$101:$G$101)))</f>
        <v>#REF!</v>
      </c>
    </row>
    <row r="4" spans="1:255" x14ac:dyDescent="0.2">
      <c r="A4" s="15">
        <v>27</v>
      </c>
      <c r="B4" s="68" t="e">
        <f>#REF!</f>
        <v>#REF!</v>
      </c>
      <c r="C4" s="35" t="e">
        <f>(#REF!*#REF!+#REF!*#REF!+#REF!*#REF!+#REF!*#REF!+#REF!*#REF!+#REF!*#REF!+#REF!*#REF!)*#REF!</f>
        <v>#REF!</v>
      </c>
      <c r="D4" s="64" t="e">
        <f>IF(OR((#REF!+#REF!+#REF!)&gt;0,(#REF!+#REF!)&gt;0.05),$E$101,IF(OR(#REF!&lt;1,#REF!&gt;0),LOOKUP(C4,$E$100:$F$100,$E$101:$F$101),LOOKUP(C4,$E$100:$G$100,$E$101:$G$101)))</f>
        <v>#REF!</v>
      </c>
    </row>
    <row r="5" spans="1:255" x14ac:dyDescent="0.2">
      <c r="A5" s="39">
        <v>20</v>
      </c>
      <c r="B5" s="68" t="e">
        <f>#REF!</f>
        <v>#REF!</v>
      </c>
      <c r="C5" s="35" t="e">
        <f>(#REF!*#REF!+#REF!*#REF!+#REF!*#REF!+#REF!*#REF!+#REF!*#REF!+#REF!*#REF!+#REF!*#REF!)*#REF!</f>
        <v>#REF!</v>
      </c>
      <c r="D5" s="64" t="e">
        <f>IF(OR((#REF!+#REF!+#REF!)&gt;0,(#REF!+#REF!)&gt;0.05),$E$101,IF(OR(#REF!&lt;1,#REF!&gt;0),LOOKUP(C5,$E$100:$F$100,$E$101:$F$101),LOOKUP(C5,$E$100:$G$100,$E$101:$G$101)))</f>
        <v>#REF!</v>
      </c>
    </row>
    <row r="6" spans="1:255" x14ac:dyDescent="0.2">
      <c r="A6" s="15">
        <v>14</v>
      </c>
      <c r="B6" s="11" t="e">
        <f>#REF!</f>
        <v>#REF!</v>
      </c>
      <c r="C6" s="35" t="e">
        <f>(#REF!*#REF!+#REF!*#REF!+#REF!*#REF!+#REF!*#REF!+#REF!*#REF!+#REF!*#REF!+#REF!*#REF!)*#REF!</f>
        <v>#REF!</v>
      </c>
      <c r="D6" s="64" t="e">
        <f>IF(OR((#REF!+#REF!+#REF!)&gt;0,(#REF!+#REF!)&gt;0.05),$E$101,IF(OR(#REF!&lt;1,#REF!&gt;0),LOOKUP(C6,$E$100:$F$100,$E$101:$F$101),LOOKUP(C6,$E$100:$G$100,$E$101:$G$101)))</f>
        <v>#REF!</v>
      </c>
    </row>
    <row r="7" spans="1:255" x14ac:dyDescent="0.2">
      <c r="A7" s="15">
        <v>36</v>
      </c>
      <c r="B7" s="68" t="e">
        <f>#REF!</f>
        <v>#REF!</v>
      </c>
      <c r="C7" s="35" t="e">
        <f>(#REF!*#REF!+#REF!*#REF!+#REF!*#REF!+#REF!*#REF!+#REF!*#REF!+#REF!*#REF!+#REF!*#REF!)*#REF!</f>
        <v>#REF!</v>
      </c>
      <c r="D7" s="64" t="e">
        <f>IF(OR((#REF!+#REF!+#REF!)&gt;0,(#REF!+#REF!)&gt;0.05),$E$101,IF(OR(#REF!&lt;1,#REF!&gt;0),LOOKUP(C7,$E$100:$F$100,$E$101:$F$101),LOOKUP(C7,$E$100:$G$100,$E$101:$G$101)))</f>
        <v>#REF!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x14ac:dyDescent="0.2">
      <c r="A8" s="15">
        <v>54</v>
      </c>
      <c r="B8" s="68" t="e">
        <f>#REF!</f>
        <v>#REF!</v>
      </c>
      <c r="C8" s="35" t="e">
        <f>(#REF!*#REF!+#REF!*#REF!+#REF!*#REF!+#REF!*#REF!+#REF!*#REF!+#REF!*#REF!+#REF!*#REF!)*#REF!</f>
        <v>#REF!</v>
      </c>
      <c r="D8" s="64" t="e">
        <f>IF(OR((#REF!+#REF!+#REF!)&gt;0,(#REF!+#REF!)&gt;0.05),$E$101,IF(OR(#REF!&lt;1,#REF!&gt;0),LOOKUP(C8,$E$100:$F$100,$E$101:$F$101),LOOKUP(C8,$E$100:$G$100,$E$101:$G$101)))</f>
        <v>#REF!</v>
      </c>
    </row>
    <row r="9" spans="1:255" x14ac:dyDescent="0.2">
      <c r="A9" s="39">
        <v>64</v>
      </c>
      <c r="B9" s="68" t="e">
        <f>#REF!</f>
        <v>#REF!</v>
      </c>
      <c r="C9" s="35" t="e">
        <f>(#REF!*#REF!+#REF!*#REF!+#REF!*#REF!+#REF!*#REF!+#REF!*#REF!+#REF!*#REF!+#REF!*#REF!)*#REF!</f>
        <v>#REF!</v>
      </c>
      <c r="D9" s="64" t="e">
        <f>IF(OR((#REF!+#REF!+#REF!)&gt;0,(#REF!+#REF!)&gt;0.05),$E$101,IF(OR(#REF!&lt;1,#REF!&gt;0),LOOKUP(C9,$E$100:$F$100,$E$101:$F$101),LOOKUP(C9,$E$100:$G$100,$E$101:$G$101)))</f>
        <v>#REF!</v>
      </c>
    </row>
    <row r="10" spans="1:255" x14ac:dyDescent="0.2">
      <c r="A10" s="39">
        <v>13</v>
      </c>
      <c r="B10" s="11" t="e">
        <f>#REF!</f>
        <v>#REF!</v>
      </c>
      <c r="C10" s="35" t="e">
        <f>(#REF!*#REF!+#REF!*#REF!+#REF!*#REF!+#REF!*#REF!+#REF!*#REF!+#REF!*#REF!+#REF!*#REF!)*#REF!</f>
        <v>#REF!</v>
      </c>
      <c r="D10" s="64" t="e">
        <f>IF(OR((#REF!+#REF!+#REF!)&gt;0,(#REF!+#REF!)&gt;0.05),$E$101,IF(OR(#REF!&lt;1,#REF!&gt;0),LOOKUP(C10,$E$100:$F$100,$E$101:$F$101),LOOKUP(C10,$E$100:$G$100,$E$101:$G$101)))</f>
        <v>#REF!</v>
      </c>
      <c r="G10" s="25" t="s">
        <v>108</v>
      </c>
      <c r="H10" s="33" t="e">
        <f>H2/H13</f>
        <v>#DIV/0!</v>
      </c>
    </row>
    <row r="11" spans="1:255" x14ac:dyDescent="0.2">
      <c r="A11" s="15">
        <v>52</v>
      </c>
      <c r="B11" s="68" t="e">
        <f>#REF!</f>
        <v>#REF!</v>
      </c>
      <c r="C11" s="35" t="e">
        <f>(#REF!*#REF!+#REF!*#REF!+#REF!*#REF!+#REF!*#REF!+#REF!*#REF!+#REF!*#REF!+#REF!*#REF!)*#REF!</f>
        <v>#REF!</v>
      </c>
      <c r="D11" s="64" t="e">
        <f>IF(OR((#REF!+#REF!+#REF!)&gt;0,(#REF!+#REF!)&gt;0.05),$E$101,IF(OR(#REF!&lt;1,#REF!&gt;0),LOOKUP(C11,$E$100:$F$100,$E$101:$F$101),LOOKUP(C11,$E$100:$G$100,$E$101:$G$101)))</f>
        <v>#REF!</v>
      </c>
    </row>
    <row r="12" spans="1:255" x14ac:dyDescent="0.2">
      <c r="A12" s="15">
        <v>28</v>
      </c>
      <c r="B12" s="68" t="e">
        <f>#REF!</f>
        <v>#REF!</v>
      </c>
      <c r="C12" s="35" t="e">
        <f>(#REF!*#REF!+#REF!*#REF!+#REF!*#REF!+#REF!*#REF!+#REF!*#REF!+#REF!*#REF!+#REF!*#REF!)*#REF!</f>
        <v>#REF!</v>
      </c>
      <c r="D12" s="64" t="e">
        <f>IF(OR((#REF!+#REF!+#REF!)&gt;0,(#REF!+#REF!)&gt;0.05),$E$101,IF(OR(#REF!&lt;1,#REF!&gt;0),LOOKUP(C12,$E$100:$F$100,$E$101:$F$101),LOOKUP(C12,$E$100:$G$100,$E$101:$G$101)))</f>
        <v>#REF!</v>
      </c>
    </row>
    <row r="13" spans="1:255" x14ac:dyDescent="0.2">
      <c r="A13" s="39">
        <v>83</v>
      </c>
      <c r="B13" s="70" t="e">
        <f>#REF!</f>
        <v>#REF!</v>
      </c>
      <c r="C13" s="35" t="e">
        <f>(#REF!*#REF!+#REF!*#REF!+#REF!*#REF!+#REF!*#REF!+#REF!*#REF!+#REF!*#REF!+#REF!*#REF!)*#REF!</f>
        <v>#REF!</v>
      </c>
      <c r="D13" s="64" t="e">
        <f>IF(OR((#REF!+#REF!+#REF!)&gt;0,(#REF!+#REF!)&gt;0.05),$E$101,IF(OR(#REF!&lt;1,#REF!&gt;0),LOOKUP(C13,$E$100:$F$100,$E$101:$F$101),LOOKUP(C13,$E$100:$G$100,$E$101:$G$101)))</f>
        <v>#REF!</v>
      </c>
    </row>
    <row r="14" spans="1:255" x14ac:dyDescent="0.2">
      <c r="A14" s="15">
        <v>26</v>
      </c>
      <c r="B14" s="11" t="e">
        <f>#REF!</f>
        <v>#REF!</v>
      </c>
      <c r="C14" s="35" t="e">
        <f>(#REF!*#REF!+#REF!*#REF!+#REF!*#REF!+#REF!*#REF!+#REF!*#REF!+#REF!*#REF!+#REF!*#REF!)*#REF!</f>
        <v>#REF!</v>
      </c>
      <c r="D14" s="64" t="e">
        <f>IF(OR((#REF!+#REF!+#REF!)&gt;0,(#REF!+#REF!)&gt;0.05),$E$101,IF(OR(#REF!&lt;1,#REF!&gt;0),LOOKUP(C14,$E$100:$F$100,$E$101:$F$101),LOOKUP(C14,$E$100:$G$100,$E$101:$G$101)))</f>
        <v>#REF!</v>
      </c>
    </row>
    <row r="15" spans="1:255" x14ac:dyDescent="0.2">
      <c r="A15" s="15">
        <v>54</v>
      </c>
      <c r="B15" s="68" t="e">
        <f>#REF!</f>
        <v>#REF!</v>
      </c>
      <c r="C15" s="35" t="e">
        <f>(#REF!*#REF!+#REF!*#REF!+#REF!*#REF!+#REF!*#REF!+#REF!*#REF!+#REF!*#REF!+#REF!*#REF!)*#REF!</f>
        <v>#REF!</v>
      </c>
      <c r="D15" s="64" t="e">
        <f>IF(OR((#REF!+#REF!+#REF!)&gt;0,(#REF!+#REF!)&gt;0.05),$E$101,IF(OR(#REF!&lt;1,#REF!&gt;0),LOOKUP(C15,$E$100:$F$100,$E$101:$F$101),LOOKUP(C15,$E$100:$G$100,$E$101:$G$101)))</f>
        <v>#REF!</v>
      </c>
    </row>
    <row r="16" spans="1:255" x14ac:dyDescent="0.2">
      <c r="A16" s="15">
        <v>67</v>
      </c>
      <c r="B16" s="68" t="e">
        <f>#REF!</f>
        <v>#REF!</v>
      </c>
      <c r="C16" s="35" t="e">
        <f>(#REF!*#REF!+#REF!*#REF!+#REF!*#REF!+#REF!*#REF!+#REF!*#REF!+#REF!*#REF!+#REF!*#REF!)*#REF!</f>
        <v>#REF!</v>
      </c>
      <c r="D16" s="64" t="e">
        <f>IF(OR((#REF!+#REF!+#REF!)&gt;0,(#REF!+#REF!)&gt;0.05),$E$101,IF(OR(#REF!&lt;1,#REF!&gt;0),LOOKUP(C16,$E$100:$F$100,$E$101:$F$101),LOOKUP(C16,$E$100:$G$100,$E$101:$G$101)))</f>
        <v>#REF!</v>
      </c>
    </row>
    <row r="17" spans="1:256" x14ac:dyDescent="0.2">
      <c r="A17" s="15">
        <v>46</v>
      </c>
      <c r="B17" s="29" t="e">
        <f>#REF!</f>
        <v>#REF!</v>
      </c>
      <c r="C17" s="35" t="e">
        <f>(#REF!*#REF!+#REF!*#REF!+#REF!*#REF!+#REF!*#REF!+#REF!*#REF!+#REF!*#REF!+#REF!*#REF!)*#REF!</f>
        <v>#REF!</v>
      </c>
      <c r="D17" s="64" t="e">
        <f>IF(OR((#REF!+#REF!+#REF!)&gt;0,(#REF!+#REF!)&gt;0.05),$E$101,IF(OR(#REF!&lt;1,#REF!&gt;0),LOOKUP(C17,$E$100:$F$100,$E$101:$F$101),LOOKUP(C17,$E$100:$G$100,$E$101:$G$101)))</f>
        <v>#REF!</v>
      </c>
    </row>
    <row r="18" spans="1:256" x14ac:dyDescent="0.2">
      <c r="A18" s="39">
        <v>47</v>
      </c>
      <c r="B18" s="68" t="e">
        <f>#REF!</f>
        <v>#REF!</v>
      </c>
      <c r="C18" s="35" t="e">
        <f>(#REF!*#REF!+#REF!*#REF!+#REF!*#REF!+#REF!*#REF!+#REF!*#REF!+#REF!*#REF!+#REF!*#REF!)*#REF!</f>
        <v>#REF!</v>
      </c>
      <c r="D18" s="64" t="e">
        <f>IF(OR((#REF!+#REF!+#REF!)&gt;0,(#REF!+#REF!)&gt;0.05),$E$101,IF(OR(#REF!&lt;1,#REF!&gt;0),LOOKUP(C18,$E$100:$F$100,$E$101:$F$101),LOOKUP(C18,$E$100:$G$100,$E$101:$G$101)))</f>
        <v>#REF!</v>
      </c>
    </row>
    <row r="19" spans="1:256" s="24" customFormat="1" x14ac:dyDescent="0.2">
      <c r="A19" s="15">
        <v>49</v>
      </c>
      <c r="B19" s="11" t="e">
        <f>#REF!</f>
        <v>#REF!</v>
      </c>
      <c r="C19" s="35" t="e">
        <f>(#REF!*#REF!+#REF!*#REF!+#REF!*#REF!+#REF!*#REF!+#REF!*#REF!+#REF!*#REF!+#REF!*#REF!)*#REF!</f>
        <v>#REF!</v>
      </c>
      <c r="D19" s="64" t="e">
        <f>IF(OR((#REF!+#REF!+#REF!)&gt;0,(#REF!+#REF!)&gt;0.05),$E$101,IF(OR(#REF!&lt;1,#REF!&gt;0),LOOKUP(C19,$E$100:$F$100,$E$101:$F$101),LOOKUP(C19,$E$100:$G$100,$E$101:$G$101)))</f>
        <v>#REF!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/>
    </row>
    <row r="20" spans="1:256" x14ac:dyDescent="0.2">
      <c r="A20" s="15">
        <v>37</v>
      </c>
      <c r="B20" s="11" t="e">
        <f>#REF!</f>
        <v>#REF!</v>
      </c>
      <c r="C20" s="35" t="e">
        <f>(#REF!*#REF!+#REF!*#REF!+#REF!*#REF!+#REF!*#REF!+#REF!*#REF!+#REF!*#REF!+#REF!*#REF!)*#REF!</f>
        <v>#REF!</v>
      </c>
      <c r="D20" s="64" t="e">
        <f>IF(OR((#REF!+#REF!+#REF!)&gt;0,(#REF!+#REF!)&gt;0.05),$E$101,IF(OR(#REF!&lt;1,#REF!&gt;0),LOOKUP(C20,$E$100:$F$100,$E$101:$F$101),LOOKUP(C20,$E$100:$G$100,$E$101:$G$101)))</f>
        <v>#REF!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6" x14ac:dyDescent="0.2">
      <c r="A21" s="39">
        <v>68</v>
      </c>
      <c r="B21" s="41" t="e">
        <f>#REF!</f>
        <v>#REF!</v>
      </c>
      <c r="C21" s="35" t="e">
        <f>(#REF!*#REF!+#REF!*#REF!+#REF!*#REF!+#REF!*#REF!+#REF!*#REF!+#REF!*#REF!+#REF!*#REF!)*#REF!</f>
        <v>#REF!</v>
      </c>
      <c r="D21" s="64" t="e">
        <f>IF(OR((#REF!+#REF!+#REF!)&gt;0,(#REF!+#REF!)&gt;0.05),$E$101,IF(OR(#REF!&lt;1,#REF!&gt;0),LOOKUP(C21,$E$100:$F$100,$E$101:$F$101),LOOKUP(C21,$E$100:$G$100,$E$101:$G$101)))</f>
        <v>#REF!</v>
      </c>
    </row>
    <row r="22" spans="1:256" x14ac:dyDescent="0.2">
      <c r="A22" s="15">
        <v>56</v>
      </c>
      <c r="B22" s="29" t="e">
        <f>#REF!</f>
        <v>#REF!</v>
      </c>
      <c r="C22" s="35" t="e">
        <f>(#REF!*#REF!+#REF!*#REF!+#REF!*#REF!+#REF!*#REF!+#REF!*#REF!+#REF!*#REF!+#REF!*#REF!)*#REF!</f>
        <v>#REF!</v>
      </c>
      <c r="D22" s="64" t="e">
        <f>IF(OR((#REF!+#REF!+#REF!)&gt;0,(#REF!+#REF!)&gt;0.05),$E$101,IF(OR(#REF!&lt;1,#REF!&gt;0),LOOKUP(C22,$E$100:$F$100,$E$101:$F$101),LOOKUP(C22,$E$100:$G$100,$E$101:$G$101)))</f>
        <v>#REF!</v>
      </c>
    </row>
    <row r="23" spans="1:256" x14ac:dyDescent="0.2">
      <c r="A23" s="15">
        <v>10</v>
      </c>
      <c r="B23" s="11" t="e">
        <f>#REF!</f>
        <v>#REF!</v>
      </c>
      <c r="C23" s="35" t="e">
        <f>(#REF!*#REF!+#REF!*#REF!+#REF!*#REF!+#REF!*#REF!+#REF!*#REF!+#REF!*#REF!+#REF!*#REF!)*#REF!</f>
        <v>#REF!</v>
      </c>
      <c r="D23" s="64" t="e">
        <f>IF(OR((#REF!+#REF!+#REF!)&gt;0,(#REF!+#REF!)&gt;0.05),$E$101,IF(OR(#REF!&lt;1,#REF!&gt;0),LOOKUP(C23,$E$100:$F$100,$E$101:$F$101),LOOKUP(C23,$E$100:$G$100,$E$101:$G$101)))</f>
        <v>#REF!</v>
      </c>
    </row>
    <row r="24" spans="1:256" x14ac:dyDescent="0.2">
      <c r="A24" s="15">
        <v>31</v>
      </c>
      <c r="B24" s="68" t="e">
        <f>#REF!</f>
        <v>#REF!</v>
      </c>
      <c r="C24" s="35" t="e">
        <f>(#REF!*#REF!+#REF!*#REF!+#REF!*#REF!+#REF!*#REF!+#REF!*#REF!+#REF!*#REF!+#REF!*#REF!)*#REF!</f>
        <v>#REF!</v>
      </c>
      <c r="D24" s="64" t="e">
        <f>IF(OR((#REF!+#REF!+#REF!)&gt;0,(#REF!+#REF!)&gt;0.05),$E$101,IF(OR(#REF!&lt;1,#REF!&gt;0),LOOKUP(C24,$E$100:$F$100,$E$101:$F$101),LOOKUP(C24,$E$100:$G$100,$E$101:$G$101)))</f>
        <v>#REF!</v>
      </c>
    </row>
    <row r="25" spans="1:256" x14ac:dyDescent="0.2">
      <c r="A25" s="15">
        <v>5</v>
      </c>
      <c r="B25" s="51" t="e">
        <f>#REF!</f>
        <v>#REF!</v>
      </c>
      <c r="C25" s="35" t="e">
        <f>(#REF!*#REF!+#REF!*#REF!+#REF!*#REF!+#REF!*#REF!+#REF!*#REF!+#REF!*#REF!+#REF!*#REF!)*#REF!</f>
        <v>#REF!</v>
      </c>
      <c r="D25" s="64" t="e">
        <f>IF(OR((#REF!+#REF!+#REF!)&gt;0,(#REF!+#REF!)&gt;0.05),$E$101,IF(OR(#REF!&lt;1,#REF!&gt;0),LOOKUP(C25,$E$100:$F$100,$E$101:$F$101),LOOKUP(C25,$E$100:$G$100,$E$101:$G$101)))</f>
        <v>#REF!</v>
      </c>
      <c r="G25" s="25" t="s">
        <v>59</v>
      </c>
      <c r="H25" s="33" t="e">
        <f>AVERAGE(C87:C105)</f>
        <v>#REF!</v>
      </c>
    </row>
    <row r="26" spans="1:256" x14ac:dyDescent="0.2">
      <c r="A26" s="15">
        <v>39</v>
      </c>
      <c r="B26" s="68" t="e">
        <f>#REF!</f>
        <v>#REF!</v>
      </c>
      <c r="C26" s="35" t="e">
        <f>(#REF!*#REF!+#REF!*#REF!+#REF!*#REF!+#REF!*#REF!+#REF!*#REF!+#REF!*#REF!+#REF!*#REF!)*#REF!</f>
        <v>#REF!</v>
      </c>
      <c r="D26" s="64" t="e">
        <f>IF(OR((#REF!+#REF!+#REF!)&gt;0,(#REF!+#REF!)&gt;0.05),$E$101,IF(OR(#REF!&lt;1,#REF!&gt;0),LOOKUP(C26,$E$100:$F$100,$E$101:$F$101),LOOKUP(C26,$E$100:$G$100,$E$101:$G$101)))</f>
        <v>#REF!</v>
      </c>
    </row>
    <row r="27" spans="1:256" s="24" customFormat="1" x14ac:dyDescent="0.2">
      <c r="A27" s="15">
        <v>58</v>
      </c>
      <c r="B27" s="68" t="e">
        <f>#REF!</f>
        <v>#REF!</v>
      </c>
      <c r="C27" s="35" t="e">
        <f>(#REF!*#REF!+#REF!*#REF!+#REF!*#REF!+#REF!*#REF!+#REF!*#REF!+#REF!*#REF!+#REF!*#REF!)*#REF!</f>
        <v>#REF!</v>
      </c>
      <c r="D27" s="64" t="e">
        <f>IF(OR((#REF!+#REF!+#REF!)&gt;0,(#REF!+#REF!)&gt;0.05),$E$101,IF(OR(#REF!&lt;1,#REF!&gt;0),LOOKUP(C27,$E$100:$F$100,$E$101:$F$101),LOOKUP(C27,$E$100:$G$100,$E$101:$G$101)))</f>
        <v>#REF!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/>
    </row>
    <row r="28" spans="1:256" x14ac:dyDescent="0.2">
      <c r="A28" s="15">
        <v>51</v>
      </c>
      <c r="B28" s="68" t="e">
        <f>#REF!</f>
        <v>#REF!</v>
      </c>
      <c r="C28" s="35" t="e">
        <f>(#REF!*#REF!+#REF!*#REF!+#REF!*#REF!+#REF!*#REF!+#REF!*#REF!+#REF!*#REF!+#REF!*#REF!)*#REF!</f>
        <v>#REF!</v>
      </c>
      <c r="D28" s="64" t="e">
        <f>IF(OR((#REF!+#REF!+#REF!)&gt;0,(#REF!+#REF!)&gt;0.05),$E$101,IF(OR(#REF!&lt;1,#REF!&gt;0),LOOKUP(C28,$E$100:$F$100,$E$101:$F$101),LOOKUP(C28,$E$100:$G$100,$E$101:$G$101)))</f>
        <v>#REF!</v>
      </c>
    </row>
    <row r="29" spans="1:256" x14ac:dyDescent="0.2">
      <c r="A29" s="15">
        <v>81</v>
      </c>
      <c r="B29" s="67" t="e">
        <f>#REF!</f>
        <v>#REF!</v>
      </c>
      <c r="C29" s="35" t="e">
        <f>(#REF!*#REF!+#REF!*#REF!+#REF!*#REF!+#REF!*#REF!+#REF!*#REF!+#REF!*#REF!+#REF!*#REF!)*#REF!</f>
        <v>#REF!</v>
      </c>
      <c r="D29" s="64" t="e">
        <f>IF(OR((#REF!+#REF!+#REF!)&gt;0,(#REF!+#REF!)&gt;0.05),$E$101,IF(OR(#REF!&lt;1,#REF!&gt;0),LOOKUP(C29,$E$100:$F$100,$E$101:$F$101),LOOKUP(C29,$E$100:$G$100,$E$101:$G$101)))</f>
        <v>#REF!</v>
      </c>
    </row>
    <row r="30" spans="1:256" x14ac:dyDescent="0.2">
      <c r="A30" s="15">
        <v>4</v>
      </c>
      <c r="B30" s="66" t="e">
        <f>#REF!</f>
        <v>#REF!</v>
      </c>
      <c r="C30" s="35" t="e">
        <f>(#REF!*#REF!+#REF!*#REF!+#REF!*#REF!+#REF!*#REF!+#REF!*#REF!+#REF!*#REF!+#REF!*#REF!)*#REF!</f>
        <v>#REF!</v>
      </c>
      <c r="D30" s="64" t="e">
        <f>IF(OR((#REF!+#REF!+#REF!)&gt;0,(#REF!+#REF!)&gt;0.05),$E$101,IF(OR(#REF!&lt;1,#REF!&gt;0),LOOKUP(C30,$E$100:$F$100,$E$101:$F$101),LOOKUP(C30,$E$100:$G$100,$E$101:$G$101)))</f>
        <v>#REF!</v>
      </c>
    </row>
    <row r="31" spans="1:256" x14ac:dyDescent="0.2">
      <c r="A31" s="15">
        <v>50</v>
      </c>
      <c r="B31" s="11" t="e">
        <f>#REF!</f>
        <v>#REF!</v>
      </c>
      <c r="C31" s="35" t="e">
        <f>(#REF!*#REF!+#REF!*#REF!+#REF!*#REF!+#REF!*#REF!+#REF!*#REF!+#REF!*#REF!+#REF!*#REF!)*#REF!</f>
        <v>#REF!</v>
      </c>
      <c r="D31" s="64" t="e">
        <f>IF(OR((#REF!+#REF!+#REF!)&gt;0,(#REF!+#REF!)&gt;0.05),$E$101,IF(OR(#REF!&lt;1,#REF!&gt;0),LOOKUP(C31,$E$100:$F$100,$E$101:$F$101),LOOKUP(C31,$E$100:$G$100,$E$101:$G$101)))</f>
        <v>#REF!</v>
      </c>
    </row>
    <row r="32" spans="1:256" x14ac:dyDescent="0.2">
      <c r="A32" s="15">
        <v>59</v>
      </c>
      <c r="B32" s="68" t="e">
        <f>#REF!</f>
        <v>#REF!</v>
      </c>
      <c r="C32" s="35" t="e">
        <f>(#REF!*#REF!+#REF!*#REF!+#REF!*#REF!+#REF!*#REF!+#REF!*#REF!+#REF!*#REF!+#REF!*#REF!)*#REF!</f>
        <v>#REF!</v>
      </c>
      <c r="D32" s="64" t="e">
        <f>IF(OR((#REF!+#REF!+#REF!)&gt;0,(#REF!+#REF!)&gt;0.05),$E$101,IF(OR(#REF!&lt;1,#REF!&gt;0),LOOKUP(C32,$E$100:$F$100,$E$101:$F$101),LOOKUP(C32,$E$100:$G$100,$E$101:$G$101)))</f>
        <v>#REF!</v>
      </c>
    </row>
    <row r="33" spans="1:256" x14ac:dyDescent="0.2">
      <c r="A33" s="39">
        <v>76</v>
      </c>
      <c r="B33" s="68" t="e">
        <f>#REF!</f>
        <v>#REF!</v>
      </c>
      <c r="C33" s="35" t="e">
        <f>(#REF!*#REF!+#REF!*#REF!+#REF!*#REF!+#REF!*#REF!+#REF!*#REF!+#REF!*#REF!+#REF!*#REF!)*#REF!</f>
        <v>#REF!</v>
      </c>
      <c r="D33" s="64" t="e">
        <f>IF(OR((#REF!+#REF!+#REF!)&gt;0,(#REF!+#REF!)&gt;0.05),$E$101,IF(OR(#REF!&lt;1,#REF!&gt;0),LOOKUP(C33,$E$100:$F$100,$E$101:$F$101),LOOKUP(C33,$E$100:$G$100,$E$101:$G$101)))</f>
        <v>#REF!</v>
      </c>
    </row>
    <row r="34" spans="1:256" x14ac:dyDescent="0.2">
      <c r="A34" s="15">
        <v>33</v>
      </c>
      <c r="B34" s="11" t="e">
        <f>#REF!</f>
        <v>#REF!</v>
      </c>
      <c r="C34" s="35" t="e">
        <f>(#REF!*#REF!+#REF!*#REF!+#REF!*#REF!+#REF!*#REF!+#REF!*#REF!+#REF!*#REF!+#REF!*#REF!)*#REF!</f>
        <v>#REF!</v>
      </c>
      <c r="D34" s="64" t="e">
        <f>IF(OR((#REF!+#REF!+#REF!)&gt;0,(#REF!+#REF!)&gt;0.05),$E$101,IF(OR(#REF!&lt;1,#REF!&gt;0),LOOKUP(C34,$E$100:$F$100,$E$101:$F$101),LOOKUP(C34,$E$100:$G$100,$E$101:$G$101)))</f>
        <v>#REF!</v>
      </c>
    </row>
    <row r="35" spans="1:256" x14ac:dyDescent="0.2">
      <c r="A35" s="15">
        <v>25</v>
      </c>
      <c r="B35" s="11" t="e">
        <f>#REF!</f>
        <v>#REF!</v>
      </c>
      <c r="C35" s="35" t="e">
        <f>(#REF!*#REF!+#REF!*#REF!+#REF!*#REF!+#REF!*#REF!+#REF!*#REF!+#REF!*#REF!+#REF!*#REF!)*#REF!</f>
        <v>#REF!</v>
      </c>
      <c r="D35" s="64" t="e">
        <f>IF(OR((#REF!+#REF!+#REF!)&gt;0,(#REF!+#REF!)&gt;0.05),$E$101,IF(OR(#REF!&lt;1,#REF!&gt;0),LOOKUP(C35,$E$100:$F$100,$E$101:$F$101),LOOKUP(C35,$E$100:$G$100,$E$101:$G$101)))</f>
        <v>#REF!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6" x14ac:dyDescent="0.2">
      <c r="A36" s="15">
        <v>44</v>
      </c>
      <c r="B36" s="11" t="e">
        <f>#REF!</f>
        <v>#REF!</v>
      </c>
      <c r="C36" s="35" t="e">
        <f>(#REF!*#REF!+#REF!*#REF!+#REF!*#REF!+#REF!*#REF!+#REF!*#REF!+#REF!*#REF!+#REF!*#REF!)*#REF!</f>
        <v>#REF!</v>
      </c>
      <c r="D36" s="64" t="e">
        <f>IF(OR((#REF!+#REF!+#REF!)&gt;0,(#REF!+#REF!)&gt;0.05),$E$101,IF(OR(#REF!&lt;1,#REF!&gt;0),LOOKUP(C36,$E$100:$F$100,$E$101:$F$101),LOOKUP(C36,$E$100:$G$100,$E$101:$G$101)))</f>
        <v>#REF!</v>
      </c>
    </row>
    <row r="37" spans="1:256" x14ac:dyDescent="0.2">
      <c r="A37" s="15">
        <v>23</v>
      </c>
      <c r="B37" s="51" t="e">
        <f>#REF!</f>
        <v>#REF!</v>
      </c>
      <c r="C37" s="35" t="e">
        <f>(#REF!*#REF!+#REF!*#REF!+#REF!*#REF!+#REF!*#REF!+#REF!*#REF!+#REF!*#REF!+#REF!*#REF!)*#REF!</f>
        <v>#REF!</v>
      </c>
      <c r="D37" s="64" t="e">
        <f>IF(OR((#REF!+#REF!+#REF!)&gt;0,(#REF!+#REF!)&gt;0.05),$E$101,IF(OR(#REF!&lt;1,#REF!&gt;0),LOOKUP(C37,$E$100:$F$100,$E$101:$F$101),LOOKUP(C37,$E$100:$G$100,$E$101:$G$101)))</f>
        <v>#REF!</v>
      </c>
    </row>
    <row r="38" spans="1:256" s="24" customFormat="1" x14ac:dyDescent="0.2">
      <c r="A38" s="15">
        <v>6</v>
      </c>
      <c r="B38" s="11" t="e">
        <f>#REF!</f>
        <v>#REF!</v>
      </c>
      <c r="C38" s="35" t="e">
        <f>(#REF!*#REF!+#REF!*#REF!+#REF!*#REF!+#REF!*#REF!+#REF!*#REF!+#REF!*#REF!+#REF!*#REF!)*#REF!</f>
        <v>#REF!</v>
      </c>
      <c r="D38" s="64" t="e">
        <f>IF(OR((#REF!+#REF!+#REF!)&gt;0,(#REF!+#REF!)&gt;0.05),$E$101,IF(OR(#REF!&lt;1,#REF!&gt;0),LOOKUP(C38,$E$100:$F$100,$E$101:$F$101),LOOKUP(C38,$E$100:$G$100,$E$101:$G$101)))</f>
        <v>#REF!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/>
    </row>
    <row r="39" spans="1:256" s="24" customFormat="1" x14ac:dyDescent="0.2">
      <c r="A39" s="39">
        <v>40</v>
      </c>
      <c r="B39" s="68" t="e">
        <f>#REF!</f>
        <v>#REF!</v>
      </c>
      <c r="C39" s="35" t="e">
        <f>(#REF!*#REF!+#REF!*#REF!+#REF!*#REF!+#REF!*#REF!+#REF!*#REF!+#REF!*#REF!+#REF!*#REF!)*#REF!</f>
        <v>#REF!</v>
      </c>
      <c r="D39" s="64" t="e">
        <f>IF(OR((#REF!+#REF!+#REF!)&gt;0,(#REF!+#REF!)&gt;0.05),$E$101,IF(OR(#REF!&lt;1,#REF!&gt;0),LOOKUP(C39,$E$100:$F$100,$E$101:$F$101),LOOKUP(C39,$E$100:$G$100,$E$101:$G$101)))</f>
        <v>#REF!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/>
    </row>
    <row r="40" spans="1:256" x14ac:dyDescent="0.2">
      <c r="A40" s="15">
        <v>71</v>
      </c>
      <c r="B40" s="68" t="e">
        <f>#REF!</f>
        <v>#REF!</v>
      </c>
      <c r="C40" s="35" t="e">
        <f>(#REF!*#REF!+#REF!*#REF!+#REF!*#REF!+#REF!*#REF!+#REF!*#REF!+#REF!*#REF!+#REF!*#REF!)*#REF!</f>
        <v>#REF!</v>
      </c>
      <c r="D40" s="64" t="e">
        <f>IF(OR((#REF!+#REF!+#REF!)&gt;0,(#REF!+#REF!)&gt;0.05),$E$101,IF(OR(#REF!&lt;1,#REF!&gt;0),LOOKUP(C40,$E$100:$F$100,$E$101:$F$101),LOOKUP(C40,$E$100:$G$100,$E$101:$G$101)))</f>
        <v>#REF!</v>
      </c>
    </row>
    <row r="41" spans="1:256" x14ac:dyDescent="0.2">
      <c r="A41" s="39">
        <v>57</v>
      </c>
      <c r="B41" s="11" t="e">
        <f>#REF!</f>
        <v>#REF!</v>
      </c>
      <c r="C41" s="35" t="e">
        <f>(#REF!*#REF!+#REF!*#REF!+#REF!*#REF!+#REF!*#REF!+#REF!*#REF!+#REF!*#REF!+#REF!*#REF!)*#REF!</f>
        <v>#REF!</v>
      </c>
      <c r="D41" s="64" t="e">
        <f>IF(OR((#REF!+#REF!+#REF!)&gt;0,(#REF!+#REF!)&gt;0.05),$E$101,IF(OR(#REF!&lt;1,#REF!&gt;0),LOOKUP(C41,$E$100:$F$100,$E$101:$F$101),LOOKUP(C41,$E$100:$G$100,$E$101:$G$101)))</f>
        <v>#REF!</v>
      </c>
    </row>
    <row r="42" spans="1:256" x14ac:dyDescent="0.2">
      <c r="A42" s="15">
        <v>78</v>
      </c>
      <c r="B42" s="70" t="e">
        <f>#REF!</f>
        <v>#REF!</v>
      </c>
      <c r="C42" s="35" t="e">
        <f>(#REF!*#REF!+#REF!*#REF!+#REF!*#REF!+#REF!*#REF!+#REF!*#REF!+#REF!*#REF!+#REF!*#REF!)*#REF!</f>
        <v>#REF!</v>
      </c>
      <c r="D42" s="64" t="e">
        <f>IF(OR((#REF!+#REF!+#REF!)&gt;0,(#REF!+#REF!)&gt;0.05),$E$101,IF(OR(#REF!&lt;1,#REF!&gt;0),LOOKUP(C42,$E$100:$F$100,$E$101:$F$101),LOOKUP(C42,$E$100:$G$100,$E$101:$G$101)))</f>
        <v>#REF!</v>
      </c>
      <c r="E42" s="24"/>
      <c r="F42" s="24"/>
      <c r="G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</row>
    <row r="43" spans="1:256" x14ac:dyDescent="0.2">
      <c r="A43" s="15">
        <v>22</v>
      </c>
      <c r="B43" s="68" t="e">
        <f>#REF!</f>
        <v>#REF!</v>
      </c>
      <c r="C43" s="35" t="e">
        <f>(#REF!*#REF!+#REF!*#REF!+#REF!*#REF!+#REF!*#REF!+#REF!*#REF!+#REF!*#REF!+#REF!*#REF!)*#REF!</f>
        <v>#REF!</v>
      </c>
      <c r="D43" s="64" t="e">
        <f>IF(OR((#REF!+#REF!+#REF!)&gt;0,(#REF!+#REF!)&gt;0.05),$E$101,IF(OR(#REF!&lt;1,#REF!&gt;0),LOOKUP(C43,$E$100:$F$100,$E$101:$F$101),LOOKUP(C43,$E$100:$G$100,$E$101:$G$101)))</f>
        <v>#REF!</v>
      </c>
    </row>
    <row r="44" spans="1:256" x14ac:dyDescent="0.2">
      <c r="A44" s="15">
        <v>73</v>
      </c>
      <c r="B44" s="68" t="e">
        <f>#REF!</f>
        <v>#REF!</v>
      </c>
      <c r="C44" s="35" t="e">
        <f>(#REF!*#REF!+#REF!*#REF!+#REF!*#REF!+#REF!*#REF!+#REF!*#REF!+#REF!*#REF!+#REF!*#REF!)*#REF!</f>
        <v>#REF!</v>
      </c>
      <c r="D44" s="64" t="e">
        <f>IF(OR((#REF!+#REF!+#REF!)&gt;0,(#REF!+#REF!)&gt;0.05),$E$101,IF(OR(#REF!&lt;1,#REF!&gt;0),LOOKUP(C44,$E$100:$F$100,$E$101:$F$101),LOOKUP(C44,$E$100:$G$100,$E$101:$G$101)))</f>
        <v>#REF!</v>
      </c>
    </row>
    <row r="45" spans="1:256" x14ac:dyDescent="0.2">
      <c r="A45" s="39">
        <v>79</v>
      </c>
      <c r="B45" s="68" t="e">
        <f>#REF!</f>
        <v>#REF!</v>
      </c>
      <c r="C45" s="35" t="e">
        <f>(#REF!*#REF!+#REF!*#REF!+#REF!*#REF!+#REF!*#REF!+#REF!*#REF!+#REF!*#REF!+#REF!*#REF!)*#REF!</f>
        <v>#REF!</v>
      </c>
      <c r="D45" s="64" t="e">
        <f>IF(OR((#REF!+#REF!+#REF!)&gt;0,(#REF!+#REF!)&gt;0.05),$E$101,IF(OR(#REF!&lt;1,#REF!&gt;0),LOOKUP(C45,$E$100:$F$100,$E$101:$F$101),LOOKUP(C45,$E$100:$G$100,$E$101:$G$101)))</f>
        <v>#REF!</v>
      </c>
    </row>
    <row r="46" spans="1:256" x14ac:dyDescent="0.2">
      <c r="A46" s="15">
        <v>7</v>
      </c>
      <c r="B46" s="11" t="e">
        <f>#REF!</f>
        <v>#REF!</v>
      </c>
      <c r="C46" s="35" t="e">
        <f>(#REF!*#REF!+#REF!*#REF!+#REF!*#REF!+#REF!*#REF!+#REF!*#REF!+#REF!*#REF!+#REF!*#REF!)*#REF!</f>
        <v>#REF!</v>
      </c>
      <c r="D46" s="64" t="e">
        <f>IF(OR((#REF!+#REF!+#REF!)&gt;0,(#REF!+#REF!)&gt;0.05),$E$101,IF(OR(#REF!&lt;1,#REF!&gt;0),LOOKUP(C46,$E$100:$F$100,$E$101:$F$101),LOOKUP(C46,$E$100:$G$100,$E$101:$G$101)))</f>
        <v>#REF!</v>
      </c>
    </row>
    <row r="47" spans="1:256" x14ac:dyDescent="0.2">
      <c r="A47" s="39">
        <v>61</v>
      </c>
      <c r="B47" s="29" t="e">
        <f>#REF!</f>
        <v>#REF!</v>
      </c>
      <c r="C47" s="35" t="e">
        <f>(#REF!*#REF!+#REF!*#REF!+#REF!*#REF!+#REF!*#REF!+#REF!*#REF!+#REF!*#REF!+#REF!*#REF!)*#REF!</f>
        <v>#REF!</v>
      </c>
      <c r="D47" s="64" t="e">
        <f>IF(OR((#REF!+#REF!+#REF!)&gt;0,(#REF!+#REF!)&gt;0.05),$E$101,IF(OR(#REF!&lt;1,#REF!&gt;0),LOOKUP(C47,$E$100:$F$100,$E$101:$F$101),LOOKUP(C47,$E$100:$G$100,$E$101:$G$101)))</f>
        <v>#REF!</v>
      </c>
    </row>
    <row r="48" spans="1:256" x14ac:dyDescent="0.2">
      <c r="A48" s="15">
        <v>74</v>
      </c>
      <c r="B48" s="29" t="e">
        <f>#REF!</f>
        <v>#REF!</v>
      </c>
      <c r="C48" s="35" t="e">
        <f>(#REF!*#REF!+#REF!*#REF!+#REF!*#REF!+#REF!*#REF!+#REF!*#REF!+#REF!*#REF!+#REF!*#REF!)*#REF!</f>
        <v>#REF!</v>
      </c>
      <c r="D48" s="64" t="e">
        <f>IF(OR((#REF!+#REF!+#REF!)&gt;0,(#REF!+#REF!)&gt;0.05),$E$101,IF(OR(#REF!&lt;1,#REF!&gt;0),LOOKUP(C48,$E$100:$F$100,$E$101:$F$101),LOOKUP(C48,$E$100:$G$100,$E$101:$G$101)))</f>
        <v>#REF!</v>
      </c>
    </row>
    <row r="49" spans="1:256" x14ac:dyDescent="0.2">
      <c r="A49" s="39">
        <v>84</v>
      </c>
      <c r="B49" s="68" t="e">
        <f>#REF!</f>
        <v>#REF!</v>
      </c>
      <c r="C49" s="35" t="e">
        <f>(#REF!*#REF!+#REF!*#REF!+#REF!*#REF!+#REF!*#REF!+#REF!*#REF!+#REF!*#REF!+#REF!*#REF!)*#REF!</f>
        <v>#REF!</v>
      </c>
      <c r="D49" s="64" t="e">
        <f>IF(OR((#REF!+#REF!+#REF!)&gt;0,(#REF!+#REF!)&gt;0.05),$E$101,IF(OR(#REF!&lt;1,#REF!&gt;0),LOOKUP(C49,$E$100:$F$100,$E$101:$F$101),LOOKUP(C49,$E$100:$G$100,$E$101:$G$101)))</f>
        <v>#REF!</v>
      </c>
    </row>
    <row r="50" spans="1:256" s="24" customFormat="1" x14ac:dyDescent="0.2">
      <c r="A50" s="15">
        <v>16</v>
      </c>
      <c r="B50" s="11" t="e">
        <f>#REF!</f>
        <v>#REF!</v>
      </c>
      <c r="C50" s="35" t="e">
        <f>(#REF!*#REF!+#REF!*#REF!+#REF!*#REF!+#REF!*#REF!+#REF!*#REF!+#REF!*#REF!+#REF!*#REF!)*#REF!</f>
        <v>#REF!</v>
      </c>
      <c r="D50" s="64" t="e">
        <f>IF(OR((#REF!+#REF!+#REF!)&gt;0,(#REF!+#REF!)&gt;0.05),$E$101,IF(OR(#REF!&lt;1,#REF!&gt;0),LOOKUP(C50,$E$100:$F$100,$E$101:$F$101),LOOKUP(C50,$E$100:$G$100,$E$101:$G$101)))</f>
        <v>#REF!</v>
      </c>
      <c r="E50" s="25"/>
      <c r="F50" s="25"/>
      <c r="G50" s="25" t="s">
        <v>81</v>
      </c>
      <c r="H50" s="33" t="e">
        <f>AVERAGE(C35:C56)</f>
        <v>#REF!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/>
    </row>
    <row r="51" spans="1:256" x14ac:dyDescent="0.2">
      <c r="A51" s="15">
        <v>38</v>
      </c>
      <c r="B51" s="68" t="e">
        <f>#REF!</f>
        <v>#REF!</v>
      </c>
      <c r="C51" s="35" t="e">
        <f>(#REF!*#REF!+#REF!*#REF!+#REF!*#REF!+#REF!*#REF!+#REF!*#REF!+#REF!*#REF!+#REF!*#REF!)*#REF!</f>
        <v>#REF!</v>
      </c>
      <c r="D51" s="64" t="e">
        <f>IF(OR((#REF!+#REF!+#REF!)&gt;0,(#REF!+#REF!)&gt;0.05),$E$101,IF(OR(#REF!&lt;1,#REF!&gt;0),LOOKUP(C51,$E$100:$F$100,$E$101:$F$101),LOOKUP(C51,$E$100:$G$100,$E$101:$G$101)))</f>
        <v>#REF!</v>
      </c>
    </row>
    <row r="52" spans="1:256" x14ac:dyDescent="0.2">
      <c r="A52" s="15">
        <v>1</v>
      </c>
      <c r="B52" s="11" t="e">
        <f>#REF!</f>
        <v>#REF!</v>
      </c>
      <c r="C52" s="35" t="e">
        <f>(#REF!*#REF!+#REF!*#REF!+#REF!*#REF!+#REF!*#REF!+#REF!*#REF!+#REF!*#REF!+#REF!*#REF!)*#REF!</f>
        <v>#REF!</v>
      </c>
      <c r="D52" s="64" t="e">
        <f>IF(OR((#REF!+#REF!+#REF!)&gt;0,(#REF!+#REF!)&gt;0.05),$E$101,IF(OR(#REF!&lt;1,#REF!&gt;0),LOOKUP(C52,$E$100:$F$100,$E$101:$F$101),LOOKUP(C52,$E$100:$G$100,$E$101:$G$101)))</f>
        <v>#REF!</v>
      </c>
      <c r="G52" s="25" t="s">
        <v>82</v>
      </c>
      <c r="H52" s="23" t="e">
        <f>AVERAGE(C52:C136)</f>
        <v>#REF!</v>
      </c>
    </row>
    <row r="53" spans="1:256" x14ac:dyDescent="0.2">
      <c r="A53" s="15">
        <v>66</v>
      </c>
      <c r="B53" s="68" t="e">
        <f>#REF!</f>
        <v>#REF!</v>
      </c>
      <c r="C53" s="35" t="e">
        <f>(#REF!*#REF!+#REF!*#REF!+#REF!*#REF!+#REF!*#REF!+#REF!*#REF!+#REF!*#REF!+#REF!*#REF!)*#REF!</f>
        <v>#REF!</v>
      </c>
      <c r="D53" s="64" t="e">
        <f>IF(OR((#REF!+#REF!+#REF!)&gt;0,(#REF!+#REF!)&gt;0.05),$E$101,IF(OR(#REF!&lt;1,#REF!&gt;0),LOOKUP(C53,$E$100:$F$100,$E$101:$F$101),LOOKUP(C53,$E$100:$G$100,$E$101:$G$101)))</f>
        <v>#REF!</v>
      </c>
    </row>
    <row r="54" spans="1:256" x14ac:dyDescent="0.2">
      <c r="A54" s="15">
        <v>48</v>
      </c>
      <c r="B54" s="51" t="e">
        <f>#REF!</f>
        <v>#REF!</v>
      </c>
      <c r="C54" s="35" t="e">
        <f>(#REF!*#REF!+#REF!*#REF!+#REF!*#REF!+#REF!*#REF!+#REF!*#REF!+#REF!*#REF!+#REF!*#REF!)*#REF!</f>
        <v>#REF!</v>
      </c>
      <c r="D54" s="64" t="e">
        <f>IF(OR((#REF!+#REF!+#REF!)&gt;0,(#REF!+#REF!)&gt;0.05),$E$101,IF(OR(#REF!&lt;1,#REF!&gt;0),LOOKUP(C54,$E$100:$F$100,$E$101:$F$101),LOOKUP(C54,$E$100:$G$100,$E$101:$G$101)))</f>
        <v>#REF!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6" x14ac:dyDescent="0.2">
      <c r="A55" s="15">
        <v>12</v>
      </c>
      <c r="B55" s="11" t="e">
        <f>#REF!</f>
        <v>#REF!</v>
      </c>
      <c r="C55" s="35" t="e">
        <f>(#REF!*#REF!+#REF!*#REF!+#REF!*#REF!+#REF!*#REF!+#REF!*#REF!+#REF!*#REF!+#REF!*#REF!)*#REF!</f>
        <v>#REF!</v>
      </c>
      <c r="D55" s="64" t="e">
        <f>IF(OR((#REF!+#REF!+#REF!)&gt;0,(#REF!+#REF!)&gt;0.05),$E$101,IF(OR(#REF!&lt;1,#REF!&gt;0),LOOKUP(C55,$E$100:$F$100,$E$101:$F$101),LOOKUP(C55,$E$100:$G$100,$E$101:$G$101)))</f>
        <v>#REF!</v>
      </c>
    </row>
    <row r="56" spans="1:256" x14ac:dyDescent="0.2">
      <c r="A56" s="15">
        <v>3</v>
      </c>
      <c r="B56" s="51" t="e">
        <f>#REF!</f>
        <v>#REF!</v>
      </c>
      <c r="C56" s="35" t="e">
        <f>(#REF!*#REF!+#REF!*#REF!+#REF!*#REF!+#REF!*#REF!+#REF!*#REF!+#REF!*#REF!+#REF!*#REF!)*#REF!</f>
        <v>#REF!</v>
      </c>
      <c r="D56" s="64" t="e">
        <f>IF(OR((#REF!+#REF!+#REF!)&gt;0,(#REF!+#REF!)&gt;0.05),$E$101,IF(OR(#REF!&lt;1,#REF!&gt;0),LOOKUP(C56,$E$100:$F$100,$E$101:$F$101),LOOKUP(C56,$E$100:$G$100,$E$101:$G$101)))</f>
        <v>#REF!</v>
      </c>
    </row>
    <row r="57" spans="1:256" x14ac:dyDescent="0.2">
      <c r="A57" s="15">
        <v>35</v>
      </c>
      <c r="B57" s="68" t="e">
        <f>#REF!</f>
        <v>#REF!</v>
      </c>
      <c r="C57" s="35" t="e">
        <f>(#REF!*#REF!+#REF!*#REF!+#REF!*#REF!+#REF!*#REF!+#REF!*#REF!+#REF!*#REF!+#REF!*#REF!)*#REF!</f>
        <v>#REF!</v>
      </c>
      <c r="D57" s="64" t="e">
        <f>IF(OR((#REF!+#REF!+#REF!)&gt;0,(#REF!+#REF!)&gt;0.05),$E$101,IF(OR(#REF!&lt;1,#REF!&gt;0),LOOKUP(C57,$E$100:$F$100,$E$101:$F$101),LOOKUP(C57,$E$100:$G$100,$E$101:$G$101)))</f>
        <v>#REF!</v>
      </c>
    </row>
    <row r="58" spans="1:256" x14ac:dyDescent="0.2">
      <c r="A58" s="39">
        <v>21</v>
      </c>
      <c r="B58" s="11" t="e">
        <f>#REF!</f>
        <v>#REF!</v>
      </c>
      <c r="C58" s="35" t="e">
        <f>(#REF!*#REF!+#REF!*#REF!+#REF!*#REF!+#REF!*#REF!+#REF!*#REF!+#REF!*#REF!+#REF!*#REF!)*#REF!</f>
        <v>#REF!</v>
      </c>
      <c r="D58" s="64" t="e">
        <f>IF(OR((#REF!+#REF!+#REF!)&gt;0,(#REF!+#REF!)&gt;0.05),$E$101,IF(OR(#REF!&lt;1,#REF!&gt;0),LOOKUP(C58,$E$100:$F$100,$E$101:$F$101),LOOKUP(C58,$E$100:$G$100,$E$101:$G$101)))</f>
        <v>#REF!</v>
      </c>
    </row>
    <row r="59" spans="1:256" x14ac:dyDescent="0.2">
      <c r="A59" s="15">
        <v>43</v>
      </c>
      <c r="B59" s="11" t="e">
        <f>#REF!</f>
        <v>#REF!</v>
      </c>
      <c r="C59" s="35" t="e">
        <f>(#REF!*#REF!+#REF!*#REF!+#REF!*#REF!+#REF!*#REF!+#REF!*#REF!+#REF!*#REF!+#REF!*#REF!)*#REF!</f>
        <v>#REF!</v>
      </c>
      <c r="D59" s="64" t="e">
        <f>IF(OR((#REF!+#REF!+#REF!)&gt;0,(#REF!+#REF!)&gt;0.05),$E$101,IF(OR(#REF!&lt;1,#REF!&gt;0),LOOKUP(C59,$E$100:$F$100,$E$101:$F$101),LOOKUP(C59,$E$100:$G$100,$E$101:$G$101)))</f>
        <v>#REF!</v>
      </c>
    </row>
    <row r="60" spans="1:256" x14ac:dyDescent="0.2">
      <c r="A60" s="15">
        <v>62</v>
      </c>
      <c r="B60" s="68" t="e">
        <f>#REF!</f>
        <v>#REF!</v>
      </c>
      <c r="C60" s="35" t="e">
        <f>(#REF!*#REF!+#REF!*#REF!+#REF!*#REF!+#REF!*#REF!+#REF!*#REF!+#REF!*#REF!+#REF!*#REF!)*#REF!</f>
        <v>#REF!</v>
      </c>
      <c r="D60" s="64" t="e">
        <f>IF(OR((#REF!+#REF!+#REF!)&gt;0,(#REF!+#REF!)&gt;0.05),$E$101,IF(OR(#REF!&lt;1,#REF!&gt;0),LOOKUP(C60,$E$100:$F$100,$E$101:$F$101),LOOKUP(C60,$E$100:$G$100,$E$101:$G$101)))</f>
        <v>#REF!</v>
      </c>
    </row>
    <row r="61" spans="1:256" x14ac:dyDescent="0.2">
      <c r="A61" s="39">
        <v>77</v>
      </c>
      <c r="B61" s="41" t="e">
        <f>#REF!</f>
        <v>#REF!</v>
      </c>
      <c r="C61" s="35" t="e">
        <f>(#REF!*#REF!+#REF!*#REF!+#REF!*#REF!+#REF!*#REF!+#REF!*#REF!+#REF!*#REF!+#REF!*#REF!)*#REF!</f>
        <v>#REF!</v>
      </c>
      <c r="D61" s="64" t="e">
        <f>IF(OR((#REF!+#REF!+#REF!)&gt;0,(#REF!+#REF!)&gt;0.05),$E$101,IF(OR(#REF!&lt;1,#REF!&gt;0),LOOKUP(C61,$E$100:$F$100,$E$101:$F$101),LOOKUP(C61,$E$100:$G$100,$E$101:$G$101)))</f>
        <v>#REF!</v>
      </c>
      <c r="F61" s="23"/>
    </row>
    <row r="62" spans="1:256" x14ac:dyDescent="0.2">
      <c r="A62" s="15">
        <v>24</v>
      </c>
      <c r="B62" s="11" t="e">
        <f>#REF!</f>
        <v>#REF!</v>
      </c>
      <c r="C62" s="35" t="e">
        <f>(#REF!*#REF!+#REF!*#REF!+#REF!*#REF!+#REF!*#REF!+#REF!*#REF!+#REF!*#REF!+#REF!*#REF!)*#REF!</f>
        <v>#REF!</v>
      </c>
      <c r="D62" s="64" t="e">
        <f>IF(OR((#REF!+#REF!+#REF!)&gt;0,(#REF!+#REF!)&gt;0.05),$E$101,IF(OR(#REF!&lt;1,#REF!&gt;0),LOOKUP(C62,$E$100:$F$100,$E$101:$F$101),LOOKUP(C62,$E$100:$G$100,$E$101:$G$101)))</f>
        <v>#REF!</v>
      </c>
    </row>
    <row r="63" spans="1:256" x14ac:dyDescent="0.2">
      <c r="A63" s="15">
        <v>42</v>
      </c>
      <c r="B63" s="68" t="e">
        <f>#REF!</f>
        <v>#REF!</v>
      </c>
      <c r="C63" s="35" t="e">
        <f>(#REF!*#REF!+#REF!*#REF!+#REF!*#REF!+#REF!*#REF!+#REF!*#REF!+#REF!*#REF!+#REF!*#REF!)*#REF!</f>
        <v>#REF!</v>
      </c>
      <c r="D63" s="64" t="e">
        <f>IF(OR((#REF!+#REF!+#REF!)&gt;0,(#REF!+#REF!)&gt;0.05),$E$101,IF(OR(#REF!&lt;1,#REF!&gt;0),LOOKUP(C63,$E$100:$F$100,$E$101:$F$101),LOOKUP(C63,$E$100:$G$100,$E$101:$G$101)))</f>
        <v>#REF!</v>
      </c>
    </row>
    <row r="64" spans="1:256" x14ac:dyDescent="0.2">
      <c r="A64" s="15">
        <v>9</v>
      </c>
      <c r="B64" s="11" t="e">
        <f>#REF!</f>
        <v>#REF!</v>
      </c>
      <c r="C64" s="35" t="e">
        <f>(#REF!*#REF!+#REF!*#REF!+#REF!*#REF!+#REF!*#REF!+#REF!*#REF!+#REF!*#REF!+#REF!*#REF!)*#REF!</f>
        <v>#REF!</v>
      </c>
      <c r="D64" s="64" t="e">
        <f>IF(OR((#REF!+#REF!+#REF!)&gt;0,(#REF!+#REF!)&gt;0.05),$E$101,IF(OR(#REF!&lt;1,#REF!&gt;0),LOOKUP(C64,$E$100:$F$100,$E$101:$F$101),LOOKUP(C64,$E$100:$G$100,$E$101:$G$101)))</f>
        <v>#REF!</v>
      </c>
    </row>
    <row r="65" spans="1:256" x14ac:dyDescent="0.2">
      <c r="A65" s="15">
        <v>45</v>
      </c>
      <c r="B65" s="68" t="e">
        <f>#REF!</f>
        <v>#REF!</v>
      </c>
      <c r="C65" s="35" t="e">
        <f>(#REF!*#REF!+#REF!*#REF!+#REF!*#REF!+#REF!*#REF!+#REF!*#REF!+#REF!*#REF!+#REF!*#REF!)*#REF!</f>
        <v>#REF!</v>
      </c>
      <c r="D65" s="64" t="e">
        <f>IF(OR((#REF!+#REF!+#REF!)&gt;0,(#REF!+#REF!)&gt;0.05),$E$101,IF(OR(#REF!&lt;1,#REF!&gt;0),LOOKUP(C65,$E$100:$F$100,$E$101:$F$101),LOOKUP(C65,$E$100:$G$100,$E$101:$G$101)))</f>
        <v>#REF!</v>
      </c>
    </row>
    <row r="66" spans="1:256" x14ac:dyDescent="0.2">
      <c r="A66" s="15">
        <v>18</v>
      </c>
      <c r="B66" s="11" t="e">
        <f>#REF!</f>
        <v>#REF!</v>
      </c>
      <c r="C66" s="35" t="e">
        <f>(#REF!*#REF!+#REF!*#REF!+#REF!*#REF!+#REF!*#REF!+#REF!*#REF!+#REF!*#REF!+#REF!*#REF!)*#REF!</f>
        <v>#REF!</v>
      </c>
      <c r="D66" s="64" t="e">
        <f>IF(OR((#REF!+#REF!+#REF!)&gt;0,(#REF!+#REF!)&gt;0.05),$E$101,IF(OR(#REF!&lt;1,#REF!&gt;0),LOOKUP(C66,$E$100:$F$100,$E$101:$F$101),LOOKUP(C66,$E$100:$G$100,$E$101:$G$101)))</f>
        <v>#REF!</v>
      </c>
    </row>
    <row r="67" spans="1:256" x14ac:dyDescent="0.2">
      <c r="A67" s="39">
        <v>11</v>
      </c>
      <c r="B67" s="11" t="e">
        <f>#REF!</f>
        <v>#REF!</v>
      </c>
      <c r="C67" s="35" t="e">
        <f>(#REF!*#REF!+#REF!*#REF!+#REF!*#REF!+#REF!*#REF!+#REF!*#REF!+#REF!*#REF!+#REF!*#REF!)*#REF!</f>
        <v>#REF!</v>
      </c>
      <c r="D67" s="64" t="e">
        <f>IF(OR((#REF!+#REF!+#REF!)&gt;0,(#REF!+#REF!)&gt;0.05),$E$101,IF(OR(#REF!&lt;1,#REF!&gt;0),LOOKUP(C67,$E$100:$F$100,$E$101:$F$101),LOOKUP(C67,$E$100:$G$100,$E$101:$G$101)))</f>
        <v>#REF!</v>
      </c>
    </row>
    <row r="68" spans="1:256" x14ac:dyDescent="0.2">
      <c r="A68" s="15">
        <v>15</v>
      </c>
      <c r="B68" s="68" t="e">
        <f>#REF!</f>
        <v>#REF!</v>
      </c>
      <c r="C68" s="35" t="e">
        <f>(#REF!*#REF!+#REF!*#REF!+#REF!*#REF!+#REF!*#REF!+#REF!*#REF!+#REF!*#REF!+#REF!*#REF!)*#REF!</f>
        <v>#REF!</v>
      </c>
      <c r="D68" s="64" t="e">
        <f>IF(OR((#REF!+#REF!+#REF!)&gt;0,(#REF!+#REF!)&gt;0.05),$E$101,IF(OR(#REF!&lt;1,#REF!&gt;0),LOOKUP(C68,$E$100:$F$100,$E$101:$F$101),LOOKUP(C68,$E$100:$G$100,$E$101:$G$101)))</f>
        <v>#REF!</v>
      </c>
    </row>
    <row r="69" spans="1:256" x14ac:dyDescent="0.2">
      <c r="A69" s="15">
        <v>34</v>
      </c>
      <c r="B69" s="68" t="e">
        <f>#REF!</f>
        <v>#REF!</v>
      </c>
      <c r="C69" s="35" t="e">
        <f>(#REF!*#REF!+#REF!*#REF!+#REF!*#REF!+#REF!*#REF!+#REF!*#REF!+#REF!*#REF!+#REF!*#REF!)*#REF!</f>
        <v>#REF!</v>
      </c>
      <c r="D69" s="64" t="e">
        <f>IF(OR((#REF!+#REF!+#REF!)&gt;0,(#REF!+#REF!)&gt;0.05),$E$101,IF(OR(#REF!&lt;1,#REF!&gt;0),LOOKUP(C69,$E$100:$F$100,$E$101:$F$101),LOOKUP(C69,$E$100:$G$100,$E$101:$G$101)))</f>
        <v>#REF!</v>
      </c>
    </row>
    <row r="70" spans="1:256" x14ac:dyDescent="0.2">
      <c r="A70" s="39">
        <v>69</v>
      </c>
      <c r="B70" s="11" t="e">
        <f>#REF!</f>
        <v>#REF!</v>
      </c>
      <c r="C70" s="35" t="e">
        <f>(#REF!*#REF!+#REF!*#REF!+#REF!*#REF!+#REF!*#REF!+#REF!*#REF!+#REF!*#REF!+#REF!*#REF!)*#REF!</f>
        <v>#REF!</v>
      </c>
      <c r="D70" s="64" t="e">
        <f>IF(OR((#REF!+#REF!+#REF!)&gt;0,(#REF!+#REF!)&gt;0.05),$E$101,IF(OR(#REF!&lt;1,#REF!&gt;0),LOOKUP(C70,$E$100:$F$100,$E$101:$F$101),LOOKUP(C70,$E$100:$G$100,$E$101:$G$101)))</f>
        <v>#REF!</v>
      </c>
    </row>
    <row r="71" spans="1:256" x14ac:dyDescent="0.2">
      <c r="A71" s="15">
        <v>17</v>
      </c>
      <c r="B71" s="51" t="e">
        <f>#REF!</f>
        <v>#REF!</v>
      </c>
      <c r="C71" s="35" t="e">
        <f>(#REF!*#REF!+#REF!*#REF!+#REF!*#REF!+#REF!*#REF!+#REF!*#REF!+#REF!*#REF!+#REF!*#REF!)*#REF!</f>
        <v>#REF!</v>
      </c>
      <c r="D71" s="64" t="e">
        <f>IF(OR((#REF!+#REF!+#REF!)&gt;0,(#REF!+#REF!)&gt;0.05),$E$101,IF(OR(#REF!&lt;1,#REF!&gt;0),LOOKUP(C71,$E$100:$F$100,$E$101:$F$101),LOOKUP(C71,$E$100:$G$100,$E$101:$G$101)))</f>
        <v>#REF!</v>
      </c>
      <c r="E71" s="24"/>
      <c r="F71" s="24"/>
      <c r="G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</row>
    <row r="72" spans="1:256" x14ac:dyDescent="0.2">
      <c r="A72" s="15">
        <v>75</v>
      </c>
      <c r="B72" s="11" t="e">
        <f>#REF!</f>
        <v>#REF!</v>
      </c>
      <c r="C72" s="35" t="e">
        <f>(#REF!*#REF!+#REF!*#REF!+#REF!*#REF!+#REF!*#REF!+#REF!*#REF!+#REF!*#REF!+#REF!*#REF!)*#REF!</f>
        <v>#REF!</v>
      </c>
      <c r="D72" s="64" t="e">
        <f>IF(OR((#REF!+#REF!+#REF!)&gt;0,(#REF!+#REF!)&gt;0.05),$E$101,IF(OR(#REF!&lt;1,#REF!&gt;0),LOOKUP(C72,$E$100:$F$100,$E$101:$F$101),LOOKUP(C72,$E$100:$G$100,$E$101:$G$101)))</f>
        <v>#REF!</v>
      </c>
    </row>
    <row r="73" spans="1:256" x14ac:dyDescent="0.2">
      <c r="A73" s="15">
        <v>53</v>
      </c>
      <c r="B73" s="11" t="e">
        <f>#REF!</f>
        <v>#REF!</v>
      </c>
      <c r="C73" s="35" t="e">
        <f>(#REF!*#REF!+#REF!*#REF!+#REF!*#REF!+#REF!*#REF!+#REF!*#REF!+#REF!*#REF!+#REF!*#REF!)*#REF!</f>
        <v>#REF!</v>
      </c>
      <c r="D73" s="64" t="e">
        <f>IF(OR((#REF!+#REF!+#REF!)&gt;0,(#REF!+#REF!)&gt;0.05),$E$101,IF(OR(#REF!&lt;1,#REF!&gt;0),LOOKUP(C73,$E$100:$F$100,$E$101:$F$101),LOOKUP(C73,$E$100:$G$100,$E$101:$G$101)))</f>
        <v>#REF!</v>
      </c>
    </row>
    <row r="74" spans="1:256" s="24" customFormat="1" x14ac:dyDescent="0.2">
      <c r="A74" s="15">
        <v>8</v>
      </c>
      <c r="B74" s="11" t="e">
        <f>#REF!</f>
        <v>#REF!</v>
      </c>
      <c r="C74" s="35" t="e">
        <f>(#REF!*#REF!+#REF!*#REF!+#REF!*#REF!+#REF!*#REF!+#REF!*#REF!+#REF!*#REF!+#REF!*#REF!)*#REF!</f>
        <v>#REF!</v>
      </c>
      <c r="D74" s="64" t="e">
        <f>IF(OR((#REF!+#REF!+#REF!)&gt;0,(#REF!+#REF!)&gt;0.05),$E$101,IF(OR(#REF!&lt;1,#REF!&gt;0),LOOKUP(C74,$E$100:$F$100,$E$101:$F$101),LOOKUP(C74,$E$100:$G$100,$E$101:$G$101)))</f>
        <v>#REF!</v>
      </c>
      <c r="E74" s="25"/>
      <c r="F74" s="25"/>
      <c r="G74" s="45" t="s">
        <v>121</v>
      </c>
      <c r="H74" s="23" t="e">
        <f>AVERAGE(C92:C130)</f>
        <v>#DIV/0!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/>
    </row>
    <row r="75" spans="1:256" x14ac:dyDescent="0.2">
      <c r="A75" s="15">
        <v>63</v>
      </c>
      <c r="B75" s="11" t="e">
        <f>#REF!</f>
        <v>#REF!</v>
      </c>
      <c r="C75" s="35" t="e">
        <f>(#REF!*#REF!+#REF!*#REF!+#REF!*#REF!+#REF!*#REF!+#REF!*#REF!+#REF!*#REF!+#REF!*#REF!)*#REF!</f>
        <v>#REF!</v>
      </c>
      <c r="D75" s="64" t="e">
        <f>IF(OR((#REF!+#REF!+#REF!)&gt;0,(#REF!+#REF!)&gt;0.05),$E$101,IF(OR(#REF!&lt;1,#REF!&gt;0),LOOKUP(C75,$E$100:$F$100,$E$101:$F$101),LOOKUP(C75,$E$100:$G$100,$E$101:$G$101)))</f>
        <v>#REF!</v>
      </c>
    </row>
    <row r="76" spans="1:256" x14ac:dyDescent="0.2">
      <c r="A76" s="15">
        <v>2</v>
      </c>
      <c r="B76" s="11" t="e">
        <f>#REF!</f>
        <v>#REF!</v>
      </c>
      <c r="C76" s="35" t="e">
        <f>(#REF!*#REF!+#REF!*#REF!+#REF!*#REF!+#REF!*#REF!+#REF!*#REF!+#REF!*#REF!+#REF!*#REF!)*#REF!</f>
        <v>#REF!</v>
      </c>
      <c r="D76" s="64" t="e">
        <f>IF(OR((#REF!+#REF!+#REF!)&gt;0,(#REF!+#REF!)&gt;0.05),$E$101,IF(OR(#REF!&lt;1,#REF!&gt;0),LOOKUP(C76,$E$100:$F$100,$E$101:$F$101),LOOKUP(C76,$E$100:$G$100,$E$101:$G$101)))</f>
        <v>#REF!</v>
      </c>
    </row>
    <row r="77" spans="1:256" x14ac:dyDescent="0.2">
      <c r="A77" s="15">
        <v>32</v>
      </c>
      <c r="B77" s="11" t="e">
        <f>#REF!</f>
        <v>#REF!</v>
      </c>
      <c r="C77" s="35" t="e">
        <f>(#REF!*#REF!+#REF!*#REF!+#REF!*#REF!+#REF!*#REF!+#REF!*#REF!+#REF!*#REF!+#REF!*#REF!)*#REF!</f>
        <v>#REF!</v>
      </c>
      <c r="D77" s="64" t="e">
        <f>IF(OR((#REF!+#REF!+#REF!)&gt;0,(#REF!+#REF!)&gt;0.05),$E$101,IF(OR(#REF!&lt;1,#REF!&gt;0),LOOKUP(C77,$E$100:$F$100,$E$101:$F$101),LOOKUP(C77,$E$100:$G$100,$E$101:$G$101)))</f>
        <v>#REF!</v>
      </c>
      <c r="F77" s="23"/>
    </row>
    <row r="78" spans="1:256" x14ac:dyDescent="0.2">
      <c r="A78" s="15">
        <v>70</v>
      </c>
      <c r="B78" s="68" t="e">
        <f>#REF!</f>
        <v>#REF!</v>
      </c>
      <c r="C78" s="35" t="e">
        <f>(#REF!*#REF!+#REF!*#REF!+#REF!*#REF!+#REF!*#REF!+#REF!*#REF!+#REF!*#REF!+#REF!*#REF!)*#REF!</f>
        <v>#REF!</v>
      </c>
      <c r="D78" s="64" t="e">
        <f>IF(OR((#REF!+#REF!+#REF!)&gt;0,(#REF!+#REF!)&gt;0.05),$E$101,IF(OR(#REF!&lt;1,#REF!&gt;0),LOOKUP(C78,$E$100:$F$100,$E$101:$F$101),LOOKUP(C78,$E$100:$G$100,$E$101:$G$101)))</f>
        <v>#REF!</v>
      </c>
    </row>
    <row r="79" spans="1:256" x14ac:dyDescent="0.2">
      <c r="A79" s="15">
        <v>72</v>
      </c>
      <c r="B79" s="68" t="e">
        <f>#REF!</f>
        <v>#REF!</v>
      </c>
      <c r="C79" s="35" t="e">
        <f>(#REF!*#REF!+#REF!*#REF!+#REF!*#REF!+#REF!*#REF!+#REF!*#REF!+#REF!*#REF!+#REF!*#REF!)*#REF!</f>
        <v>#REF!</v>
      </c>
      <c r="D79" s="64" t="e">
        <f>IF(OR((#REF!+#REF!+#REF!)&gt;0,(#REF!+#REF!)&gt;0.05),$E$101,IF(OR(#REF!&lt;1,#REF!&gt;0),LOOKUP(C79,$E$100:$F$100,$E$101:$F$101),LOOKUP(C79,$E$100:$G$100,$E$101:$G$101)))</f>
        <v>#REF!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</row>
    <row r="80" spans="1:256" s="24" customFormat="1" x14ac:dyDescent="0.2">
      <c r="A80" s="15">
        <v>60</v>
      </c>
      <c r="B80" s="29" t="e">
        <f>#REF!</f>
        <v>#REF!</v>
      </c>
      <c r="C80" s="35" t="e">
        <f>(#REF!*#REF!+#REF!*#REF!+#REF!*#REF!+#REF!*#REF!+#REF!*#REF!+#REF!*#REF!+#REF!*#REF!)*#REF!</f>
        <v>#REF!</v>
      </c>
      <c r="D80" s="64" t="e">
        <f>IF(OR((#REF!+#REF!+#REF!)&gt;0,(#REF!+#REF!)&gt;0.05),$E$101,IF(OR(#REF!&lt;1,#REF!&gt;0),LOOKUP(C80,$E$100:$F$100,$E$101:$F$101),LOOKUP(C80,$E$100:$G$100,$E$101:$G$101)))</f>
        <v>#REF!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/>
    </row>
    <row r="81" spans="1:7" x14ac:dyDescent="0.2">
      <c r="A81" s="15">
        <v>29</v>
      </c>
      <c r="B81" s="11" t="e">
        <f>#REF!</f>
        <v>#REF!</v>
      </c>
      <c r="C81" s="35" t="e">
        <f>(#REF!*#REF!+#REF!*#REF!+#REF!*#REF!+#REF!*#REF!+#REF!*#REF!+#REF!*#REF!+#REF!*#REF!)*#REF!</f>
        <v>#REF!</v>
      </c>
      <c r="D81" s="64" t="e">
        <f>IF(OR((#REF!+#REF!+#REF!)&gt;0,(#REF!+#REF!)&gt;0.05),$E$101,IF(OR(#REF!&lt;1,#REF!&gt;0),LOOKUP(C81,$E$100:$F$100,$E$101:$F$101),LOOKUP(C81,$E$100:$G$100,$E$101:$G$101)))</f>
        <v>#REF!</v>
      </c>
    </row>
    <row r="82" spans="1:7" x14ac:dyDescent="0.2">
      <c r="A82" s="39">
        <v>65</v>
      </c>
      <c r="B82" s="68" t="e">
        <f>#REF!</f>
        <v>#REF!</v>
      </c>
      <c r="C82" s="35" t="e">
        <f>(#REF!*#REF!+#REF!*#REF!+#REF!*#REF!+#REF!*#REF!+#REF!*#REF!+#REF!*#REF!+#REF!*#REF!)*#REF!</f>
        <v>#REF!</v>
      </c>
      <c r="D82" s="64" t="e">
        <f>IF(OR((#REF!+#REF!+#REF!)&gt;0,(#REF!+#REF!)&gt;0.05),$E$101,IF(OR(#REF!&lt;1,#REF!&gt;0),LOOKUP(C82,$E$100:$F$100,$E$101:$F$101),LOOKUP(C82,$E$100:$G$100,$E$101:$G$101)))</f>
        <v>#REF!</v>
      </c>
    </row>
    <row r="83" spans="1:7" x14ac:dyDescent="0.2">
      <c r="A83" s="15">
        <v>30</v>
      </c>
      <c r="B83" s="29" t="e">
        <f>#REF!</f>
        <v>#REF!</v>
      </c>
      <c r="C83" s="35" t="e">
        <f>(#REF!*#REF!+#REF!*#REF!+#REF!*#REF!+#REF!*#REF!+#REF!*#REF!+#REF!*#REF!+#REF!*#REF!)*#REF!</f>
        <v>#REF!</v>
      </c>
      <c r="D83" s="64" t="e">
        <f>IF(OR((#REF!+#REF!+#REF!)&gt;0,(#REF!+#REF!)&gt;0.05),$E$101,IF(OR(#REF!&lt;1,#REF!&gt;0),LOOKUP(C83,$E$100:$F$100,$E$101:$F$101),LOOKUP(C83,$E$100:$G$100,$E$101:$G$101)))</f>
        <v>#REF!</v>
      </c>
      <c r="F83" s="23"/>
    </row>
    <row r="84" spans="1:7" x14ac:dyDescent="0.2">
      <c r="A84" s="15">
        <v>85</v>
      </c>
      <c r="B84" s="68" t="e">
        <f>#REF!</f>
        <v>#REF!</v>
      </c>
      <c r="C84" s="35" t="e">
        <f>(#REF!*#REF!+#REF!*#REF!+#REF!*#REF!+#REF!*#REF!+#REF!*#REF!+#REF!*#REF!+#REF!*#REF!)*#REF!</f>
        <v>#REF!</v>
      </c>
      <c r="D84" s="64" t="e">
        <f>IF(OR((#REF!+#REF!+#REF!)&gt;0,(#REF!+#REF!)&gt;0.05),$E$101,IF(OR(#REF!&lt;1,#REF!&gt;0),LOOKUP(C84,$E$100:$F$100,$E$101:$F$101),LOOKUP(C84,$E$100:$G$100,$E$101:$G$101)))</f>
        <v>#REF!</v>
      </c>
    </row>
    <row r="85" spans="1:7" x14ac:dyDescent="0.2">
      <c r="A85" s="15">
        <v>19</v>
      </c>
      <c r="B85" s="29" t="e">
        <f>#REF!</f>
        <v>#REF!</v>
      </c>
      <c r="C85" s="35" t="e">
        <f>(#REF!*#REF!+#REF!*#REF!+#REF!*#REF!+#REF!*#REF!+#REF!*#REF!+#REF!*#REF!+#REF!*#REF!)*#REF!</f>
        <v>#REF!</v>
      </c>
      <c r="D85" s="64" t="e">
        <f>IF(OR((#REF!+#REF!+#REF!)&gt;0,(#REF!+#REF!)&gt;0.05),$E$101,IF(OR(#REF!&lt;1,#REF!&gt;0),LOOKUP(C85,$E$100:$F$100,$E$101:$F$101),LOOKUP(C85,$E$100:$G$100,$E$101:$G$101)))</f>
        <v>#REF!</v>
      </c>
    </row>
    <row r="86" spans="1:7" x14ac:dyDescent="0.2">
      <c r="A86" s="39">
        <v>80</v>
      </c>
      <c r="B86" s="68" t="e">
        <f>#REF!</f>
        <v>#REF!</v>
      </c>
      <c r="C86" s="35" t="e">
        <f>(#REF!*#REF!+#REF!*#REF!+#REF!*#REF!+#REF!*#REF!+#REF!*#REF!+#REF!*#REF!+#REF!*#REF!)*#REF!</f>
        <v>#REF!</v>
      </c>
      <c r="D86" s="64" t="e">
        <f>IF(OR((#REF!+#REF!+#REF!)&gt;0,(#REF!+#REF!)&gt;0.05),$E$101,IF(OR(#REF!&lt;1,#REF!&gt;0),LOOKUP(C86,$E$100:$F$100,$E$101:$F$101),LOOKUP(C86,$E$100:$G$100,$E$101:$G$101)))</f>
        <v>#REF!</v>
      </c>
    </row>
    <row r="87" spans="1:7" ht="12" customHeight="1" x14ac:dyDescent="0.2">
      <c r="A87" s="39">
        <v>82</v>
      </c>
      <c r="B87" s="68" t="e">
        <f>#REF!</f>
        <v>#REF!</v>
      </c>
      <c r="C87" s="35" t="e">
        <f>(#REF!*#REF!+#REF!*#REF!+#REF!*#REF!+#REF!*#REF!+#REF!*#REF!+#REF!*#REF!+#REF!*#REF!)*#REF!</f>
        <v>#REF!</v>
      </c>
      <c r="D87" s="64" t="e">
        <f>IF(OR((#REF!+#REF!+#REF!)&gt;0,(#REF!+#REF!)&gt;0.05),$E$101,IF(OR(#REF!&lt;1,#REF!&gt;0),LOOKUP(C87,$E$100:$F$100,$E$101:$F$101),LOOKUP(C87,$E$100:$G$100,$E$101:$G$101)))</f>
        <v>#REF!</v>
      </c>
    </row>
    <row r="88" spans="1:7" ht="7.5" customHeight="1" x14ac:dyDescent="0.2"/>
    <row r="89" spans="1:7" ht="29.25" customHeight="1" x14ac:dyDescent="0.2">
      <c r="A89" s="29"/>
      <c r="B89" s="65" t="s">
        <v>4</v>
      </c>
      <c r="C89" s="65"/>
      <c r="D89" s="65"/>
    </row>
    <row r="90" spans="1:7" ht="25.5" customHeight="1" x14ac:dyDescent="0.2">
      <c r="A90" s="36"/>
      <c r="B90" s="65" t="s">
        <v>15</v>
      </c>
      <c r="C90" s="65"/>
      <c r="D90" s="65"/>
    </row>
    <row r="91" spans="1:7" ht="30.75" customHeight="1" x14ac:dyDescent="0.2">
      <c r="A91" s="32"/>
      <c r="B91" s="65" t="s">
        <v>135</v>
      </c>
      <c r="C91" s="65"/>
      <c r="D91" s="65"/>
    </row>
    <row r="92" spans="1:7" x14ac:dyDescent="0.2">
      <c r="A92" s="31"/>
    </row>
    <row r="96" spans="1:7" ht="12.75" customHeight="1" x14ac:dyDescent="0.2">
      <c r="C96" s="14" t="s">
        <v>102</v>
      </c>
      <c r="D96" s="14"/>
      <c r="E96" s="23">
        <v>0</v>
      </c>
      <c r="F96" s="23" t="e">
        <f>(AVERAGE(C3:C87)-2/3*SQRT(_xlfn.VAR.P(C3:C87)))</f>
        <v>#REF!</v>
      </c>
      <c r="G96" s="23" t="e">
        <f>(AVERAGE(C3:C87)+2/3*SQRT(_xlfn.VAR.P(C3:C87)))</f>
        <v>#REF!</v>
      </c>
    </row>
    <row r="97" spans="3:7" x14ac:dyDescent="0.2">
      <c r="C97" s="14"/>
      <c r="D97" s="14"/>
      <c r="E97" s="25">
        <v>3</v>
      </c>
      <c r="F97" s="25">
        <v>2</v>
      </c>
      <c r="G97" s="25">
        <v>1</v>
      </c>
    </row>
    <row r="100" spans="3:7" ht="12.75" customHeight="1" x14ac:dyDescent="0.2">
      <c r="C100" s="14" t="s">
        <v>109</v>
      </c>
      <c r="D100" s="14"/>
      <c r="E100" s="23">
        <v>0</v>
      </c>
      <c r="F100" s="23" t="e">
        <f>IF(F96&lt;70,F96,70)</f>
        <v>#REF!</v>
      </c>
      <c r="G100" s="23" t="e">
        <f>IF(G96&lt;85,ROUND(G96,1),85)</f>
        <v>#REF!</v>
      </c>
    </row>
    <row r="101" spans="3:7" x14ac:dyDescent="0.2">
      <c r="C101" s="14"/>
      <c r="D101" s="14"/>
      <c r="E101" s="25">
        <v>3</v>
      </c>
      <c r="F101" s="25">
        <v>2</v>
      </c>
      <c r="G101" s="25">
        <v>1</v>
      </c>
    </row>
  </sheetData>
  <autoFilter ref="B2:D87">
    <sortState ref="B3:D95">
      <sortCondition descending="1" ref="C2:C87"/>
    </sortState>
  </autoFilter>
  <sortState ref="A3:IV87">
    <sortCondition ref="IV3"/>
  </sortState>
  <mergeCells count="1">
    <mergeCell ref="A1:D1"/>
  </mergeCells>
  <conditionalFormatting sqref="D3:D8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" right="0.46000000834465027" top="0.23000000417232513" bottom="0.43000000715255737" header="0.18986110389232635" footer="0.3100000023841857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</vt:lpstr>
      <vt:lpstr>Сравнение</vt:lpstr>
      <vt:lpstr>Рейтинг</vt:lpstr>
      <vt:lpstr>Рейтинг (по ФО)</vt:lpstr>
      <vt:lpstr>'1'!Заголовки_для_печати</vt:lpstr>
      <vt:lpstr>Рейтинг!Заголовки_для_печати</vt:lpstr>
      <vt:lpstr>'Рейтинг (по ФО)'!Заголовки_для_печати</vt:lpstr>
      <vt:lpstr>Сравнение!Заголовки_для_печати</vt:lpstr>
      <vt:lpstr>'1'!Область_печати</vt:lpstr>
      <vt:lpstr>Рейтинг!Область_печати</vt:lpstr>
      <vt:lpstr>'Рейтинг (по ФО)'!Область_печати</vt:lpstr>
      <vt:lpstr>Сравнение!Область_печати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 А.В.</dc:creator>
  <cp:lastModifiedBy>ЛАВРИНЕНКО АНАСТАСИЯ ВЛАДИМИРОВНА</cp:lastModifiedBy>
  <cp:revision>29</cp:revision>
  <cp:lastPrinted>2018-09-26T14:01:59Z</cp:lastPrinted>
  <dcterms:created xsi:type="dcterms:W3CDTF">2010-05-14T06:08:40Z</dcterms:created>
  <dcterms:modified xsi:type="dcterms:W3CDTF">2018-09-26T14:05:49Z</dcterms:modified>
  <cp:version>0906.0100.01</cp:version>
</cp:coreProperties>
</file>