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bookViews>
  <sheets>
    <sheet name="Приложение 2" sheetId="1" r:id="rId1"/>
    <sheet name="Приложение 3" sheetId="2" r:id="rId2"/>
    <sheet name="Приложение 4" sheetId="3" r:id="rId3"/>
    <sheet name="Приложение 6" sheetId="4" r:id="rId4"/>
    <sheet name="Итоговая оценка КФМ" sheetId="5" r:id="rId5"/>
  </sheets>
  <externalReferences>
    <externalReference r:id="rId6"/>
    <externalReference r:id="rId7"/>
    <externalReference r:id="rId8"/>
    <externalReference r:id="rId9"/>
    <externalReference r:id="rId10"/>
  </externalReferences>
  <calcPr calcId="145621"/>
</workbook>
</file>

<file path=xl/calcChain.xml><?xml version="1.0" encoding="utf-8"?>
<calcChain xmlns="http://schemas.openxmlformats.org/spreadsheetml/2006/main">
  <c r="D9" i="5" l="1"/>
  <c r="D10" i="5"/>
  <c r="D11" i="5"/>
  <c r="D12" i="5"/>
  <c r="D8" i="5"/>
  <c r="G13" i="4" l="1"/>
  <c r="I13" i="4" s="1"/>
  <c r="G12" i="4"/>
  <c r="I12" i="4" s="1"/>
  <c r="G11" i="4"/>
  <c r="I11" i="4" s="1"/>
  <c r="G10" i="4"/>
  <c r="F13" i="4"/>
  <c r="F12" i="4"/>
  <c r="F11" i="4"/>
  <c r="F10" i="4"/>
  <c r="E13" i="4"/>
  <c r="E12" i="4"/>
  <c r="E11" i="4"/>
  <c r="E10" i="4"/>
  <c r="D13" i="4"/>
  <c r="D12" i="4"/>
  <c r="D11" i="4"/>
  <c r="D10" i="4"/>
  <c r="C13" i="4"/>
  <c r="C12" i="4"/>
  <c r="C11" i="4"/>
  <c r="C10" i="4"/>
  <c r="G14" i="4" l="1"/>
  <c r="I14" i="4" s="1"/>
  <c r="I10" i="4"/>
  <c r="H13" i="3"/>
  <c r="J13" i="3" s="1"/>
  <c r="H12" i="3"/>
  <c r="J12" i="3" s="1"/>
  <c r="H10" i="3"/>
  <c r="G13" i="3"/>
  <c r="G12" i="3"/>
  <c r="G11" i="3"/>
  <c r="G10" i="3"/>
  <c r="F13" i="3"/>
  <c r="F12" i="3"/>
  <c r="F10" i="3"/>
  <c r="E13" i="3"/>
  <c r="E12" i="3"/>
  <c r="E11" i="3"/>
  <c r="E10" i="3"/>
  <c r="D13" i="3"/>
  <c r="D12" i="3"/>
  <c r="D11" i="3"/>
  <c r="D10" i="3"/>
  <c r="C13" i="3"/>
  <c r="C12" i="3"/>
  <c r="C11" i="3"/>
  <c r="C10" i="3"/>
  <c r="J10" i="3" l="1"/>
  <c r="L13" i="2"/>
  <c r="N13" i="2" s="1"/>
  <c r="L12" i="2"/>
  <c r="N12" i="2" s="1"/>
  <c r="L11" i="2"/>
  <c r="N11" i="2" s="1"/>
  <c r="L10" i="2"/>
  <c r="K13" i="2"/>
  <c r="K12" i="2"/>
  <c r="K11" i="2"/>
  <c r="K10" i="2"/>
  <c r="J13" i="2"/>
  <c r="J12" i="2"/>
  <c r="J11" i="2"/>
  <c r="J10" i="2"/>
  <c r="I13" i="2"/>
  <c r="I12" i="2"/>
  <c r="I11" i="2"/>
  <c r="I10" i="2"/>
  <c r="H13" i="2"/>
  <c r="H12" i="2"/>
  <c r="H11" i="2"/>
  <c r="H10" i="2"/>
  <c r="G13" i="2"/>
  <c r="G12" i="2"/>
  <c r="G11" i="2"/>
  <c r="G10" i="2"/>
  <c r="F13" i="2"/>
  <c r="F12" i="2"/>
  <c r="F11" i="2"/>
  <c r="F10" i="2"/>
  <c r="E13" i="2"/>
  <c r="E12" i="2"/>
  <c r="E11" i="2"/>
  <c r="E10" i="2"/>
  <c r="D13" i="2"/>
  <c r="D12" i="2"/>
  <c r="D11" i="2"/>
  <c r="D10" i="2"/>
  <c r="C13" i="2"/>
  <c r="C12" i="2"/>
  <c r="C11" i="2"/>
  <c r="C10" i="2"/>
  <c r="L14" i="2" l="1"/>
  <c r="N14" i="2" s="1"/>
  <c r="N10" i="2"/>
  <c r="X19" i="1"/>
  <c r="Z19" i="1" s="1"/>
  <c r="X18" i="1"/>
  <c r="Z18" i="1" s="1"/>
  <c r="X17" i="1"/>
  <c r="Z17" i="1" s="1"/>
  <c r="X16" i="1"/>
  <c r="W19" i="1"/>
  <c r="W18" i="1"/>
  <c r="W17" i="1"/>
  <c r="W16" i="1"/>
  <c r="V19" i="1"/>
  <c r="V18" i="1"/>
  <c r="V17" i="1"/>
  <c r="V16" i="1"/>
  <c r="U19" i="1"/>
  <c r="U18" i="1"/>
  <c r="U17" i="1"/>
  <c r="U16" i="1"/>
  <c r="T19" i="1"/>
  <c r="T18" i="1"/>
  <c r="T17" i="1"/>
  <c r="T16" i="1"/>
  <c r="S19" i="1"/>
  <c r="S18" i="1"/>
  <c r="S17" i="1"/>
  <c r="S16" i="1"/>
  <c r="R19" i="1"/>
  <c r="R18" i="1"/>
  <c r="R17" i="1"/>
  <c r="R16" i="1"/>
  <c r="Q19" i="1"/>
  <c r="Q18" i="1"/>
  <c r="Q17" i="1"/>
  <c r="Q16" i="1"/>
  <c r="P19" i="1"/>
  <c r="P18" i="1"/>
  <c r="P17" i="1"/>
  <c r="P16" i="1"/>
  <c r="O19" i="1"/>
  <c r="O18" i="1"/>
  <c r="O17" i="1"/>
  <c r="O16" i="1"/>
  <c r="N19" i="1"/>
  <c r="N18" i="1"/>
  <c r="N17" i="1"/>
  <c r="N16" i="1"/>
  <c r="M19" i="1"/>
  <c r="M18" i="1"/>
  <c r="M17" i="1"/>
  <c r="M16" i="1"/>
  <c r="L19" i="1"/>
  <c r="L18" i="1"/>
  <c r="L17" i="1"/>
  <c r="L16" i="1"/>
  <c r="J19" i="1"/>
  <c r="K19" i="1"/>
  <c r="K18" i="1"/>
  <c r="K17" i="1"/>
  <c r="K16" i="1"/>
  <c r="J18" i="1"/>
  <c r="J17" i="1"/>
  <c r="J16" i="1"/>
  <c r="I19" i="1"/>
  <c r="I18" i="1"/>
  <c r="I17" i="1"/>
  <c r="I16" i="1"/>
  <c r="H19" i="1"/>
  <c r="H18" i="1"/>
  <c r="H17" i="1"/>
  <c r="H16" i="1"/>
  <c r="G17" i="1"/>
  <c r="G19" i="1"/>
  <c r="G18" i="1"/>
  <c r="G16" i="1"/>
  <c r="F17" i="1"/>
  <c r="F16" i="1"/>
  <c r="Z16" i="1" l="1"/>
  <c r="X20" i="1"/>
  <c r="Z20" i="1" s="1"/>
  <c r="F19" i="1"/>
  <c r="F18" i="1"/>
  <c r="E19" i="1" l="1"/>
  <c r="E18" i="1"/>
  <c r="E17" i="1"/>
  <c r="E16" i="1"/>
  <c r="D19" i="1"/>
  <c r="D18" i="1"/>
  <c r="D17" i="1"/>
  <c r="D16" i="1"/>
  <c r="C19" i="1"/>
  <c r="C18" i="1"/>
  <c r="C17" i="1"/>
  <c r="C16" i="1"/>
  <c r="F11" i="3" l="1"/>
  <c r="H11" i="3" l="1"/>
  <c r="J11" i="3" l="1"/>
  <c r="H14" i="3"/>
  <c r="J14" i="3" s="1"/>
  <c r="C10" i="5"/>
  <c r="E10" i="5" s="1"/>
  <c r="C11" i="5"/>
  <c r="E11" i="5" s="1"/>
  <c r="C9" i="5"/>
  <c r="E9" i="5" s="1"/>
  <c r="C8" i="5" l="1"/>
  <c r="E8" i="5" s="1"/>
  <c r="C12" i="5" l="1"/>
  <c r="E12" i="5" s="1"/>
</calcChain>
</file>

<file path=xl/sharedStrings.xml><?xml version="1.0" encoding="utf-8"?>
<sst xmlns="http://schemas.openxmlformats.org/spreadsheetml/2006/main" count="154" uniqueCount="87">
  <si>
    <t>Дисквалифицирующие показатели</t>
  </si>
  <si>
    <t>Показатели операционной эффективности расходов бюджета</t>
  </si>
  <si>
    <t>№ п/п</t>
  </si>
  <si>
    <t>Федеральные казенные учреждения, подведомственные Министерству финансов Российской Федерации</t>
  </si>
  <si>
    <t>d1</t>
  </si>
  <si>
    <t>d2</t>
  </si>
  <si>
    <t>d3</t>
  </si>
  <si>
    <t>d4</t>
  </si>
  <si>
    <t>d5</t>
  </si>
  <si>
    <t>d6</t>
  </si>
  <si>
    <t>e1</t>
  </si>
  <si>
    <t>e2</t>
  </si>
  <si>
    <t>e3</t>
  </si>
  <si>
    <t>e4</t>
  </si>
  <si>
    <t>e5</t>
  </si>
  <si>
    <t>e6</t>
  </si>
  <si>
    <t>e7</t>
  </si>
  <si>
    <t>e8</t>
  </si>
  <si>
    <t>e9</t>
  </si>
  <si>
    <t>2017 год</t>
  </si>
  <si>
    <t xml:space="preserve">Федеральное казенное учреждение "Государственное учреждение по формированию Государственного фонда драгоценных металлов и драгоценных камней Российской Федерации, хранению, отпуску и использованию драгоценных металлов и драгоценных камней (Гохран России) при Министерстве финансов Российской Федерации"  </t>
  </si>
  <si>
    <t xml:space="preserve">Федеральное казенное учреждение "Российская государственная пробирная палата Министерства финансов Российской Федерации" </t>
  </si>
  <si>
    <t xml:space="preserve">Федеральное казенное учреждение "Государственное учреждение "Ведомственная охрана Министерства финансов Российской Федерации" </t>
  </si>
  <si>
    <t xml:space="preserve">Федеральное казенное учреждение "Государственное учреждение по эксплуатации административных зданий и дачного хозяйства Министерства финансов Российской Федерации" </t>
  </si>
  <si>
    <t>Показатели качества управления доходами бюджета</t>
  </si>
  <si>
    <t>Показатели качества управления расходами бюджета  в соотвесттвии с Приложением № 2 к Положению, утвержденному приказом Минфина России от 29.12.2017 № 264н*</t>
  </si>
  <si>
    <t>Показатели качества управления расходами бюджета</t>
  </si>
  <si>
    <t>Итоговая оценка качества управления расходами бюджета</t>
  </si>
  <si>
    <t>* Положение о формировании отчета Министерства финансов Российской Федерации о результатах мониторинга качества финансового менеджмента, осуществляемого главными администраторами средств федерального бюджета (главными распорядителями средств федерального бюджета, главными администраторами доходов федерального бюджета, главными администраторами источников финансирования дефицита федерального бюджета), утвержденному приказом Министерства финансов Российской Федерации от 29.12.2017 № 264н (далее - Положение).</t>
  </si>
  <si>
    <t>Неправомерное использование бюджетных средств, в том числе нецелевое использование бюджетных средств</t>
  </si>
  <si>
    <t xml:space="preserve">Несоблюдение правил планирования закупок
</t>
  </si>
  <si>
    <t>Нарушения требований к формированию и представлению документов, необходимых для планирования и исполнения бюджета</t>
  </si>
  <si>
    <t>Нарушение порядка составления, утверждения и ведения бюджетных смет</t>
  </si>
  <si>
    <t>Нарушение порядка принятия бюджетных обязательств на закупку товаров, работ и услуг</t>
  </si>
  <si>
    <t>Нарушение сроков доведения бюджетных ассигнований и (или) лимитов бюджетных обязательств бюджета</t>
  </si>
  <si>
    <t>Востребованность бюджетных ассигнований</t>
  </si>
  <si>
    <t>Внесение положительных изменений в сводную бюджетную роспись</t>
  </si>
  <si>
    <t xml:space="preserve">Качество подготовки обоснований бюджетных ассигнований при формировании проекта федерального закона о федеральном бюджете на очередной финансовый год и плановый период
</t>
  </si>
  <si>
    <t>Погрешность кассового планирования</t>
  </si>
  <si>
    <t>Равномерность кассовых расходов бюджета</t>
  </si>
  <si>
    <t>Доля неиспользованных на конец года бюджетных ассигнований</t>
  </si>
  <si>
    <t>Эффективность управления кредиторской задолженностью и дебиторской задолженностью по расходам</t>
  </si>
  <si>
    <t>Своевременность принятия бюджетных обязательств</t>
  </si>
  <si>
    <t>Качество исполнения предписаний Счетной палаты Российской Федерации и Федерального казначейства</t>
  </si>
  <si>
    <t>Иски по денежным обязательствам получателей средств федерального бюджета (в денежном выражении)</t>
  </si>
  <si>
    <t>Иски по денежным обязательствам получателей средств федерального бюджета (в количественном выражении)</t>
  </si>
  <si>
    <t>Приостановление операций по расходованию средств на лицевых счетах</t>
  </si>
  <si>
    <t>Итоговая оценка качества управления доходами</t>
  </si>
  <si>
    <t>Качество планирования поступлений доходов</t>
  </si>
  <si>
    <t>Эффективность управления дебиторской задолженностью по доходам</t>
  </si>
  <si>
    <t>Доля возвратов (возмещений) из федерального бюджета излишне уплаченных (взысканных) сумм</t>
  </si>
  <si>
    <t>Качество управления просроченной дебиторской задолженностью по платежам в бюджет</t>
  </si>
  <si>
    <t>Доля уточненных невыясненных поступлений</t>
  </si>
  <si>
    <t>Доходы (платежи), ошибочно принятые к зачету в федеральный бюджет</t>
  </si>
  <si>
    <t>Показатели качества ведения учета и составления бюджетной отчетности</t>
  </si>
  <si>
    <t>Показатели качества ведения учета и составления бюджетной отчетности в соответствии с Приложением № 4 к Положению, утвержденному приказом Минфина России от 29.12.2017
 № 264н</t>
  </si>
  <si>
    <t>Степень достоверности бюджетной отчетности</t>
  </si>
  <si>
    <t>Нарушение порядка формирования и представления сводной, консолидированной бюджетной отчетности</t>
  </si>
  <si>
    <t>Нарушение порядка проведения инвентаризации активов и обязательств</t>
  </si>
  <si>
    <t>Качество ведомственного контроля бюджетной отчетности</t>
  </si>
  <si>
    <t>Показатели качества управления активами</t>
  </si>
  <si>
    <t>Показатели качества управления активами в соответствии с Приложением № 6 к Положению, утвержденному приказом Минфина России от 29.12.2017
 № 264н</t>
  </si>
  <si>
    <t>Итоговая оценка качества управления активами</t>
  </si>
  <si>
    <t>Итоговая оценка качества ведения учета и составления бюджетной отчетности</t>
  </si>
  <si>
    <t>Недостачи и хищения государственной собственности</t>
  </si>
  <si>
    <t>Нарушения при управлении и распоряжении государственной собственностью</t>
  </si>
  <si>
    <t>Эффективность расходов на содержание недвижимого имущества, находящегося в оперативном управлении</t>
  </si>
  <si>
    <t>Соотношение стоимости аренды недвижимого имущества и средней стоимости содержания недвижимого имущества, находящегося в оперативном управлении главных администраторов</t>
  </si>
  <si>
    <t xml:space="preserve">Итоговая оценка качества финансового менеджмента, осуществляемого подведомственными Министерству финансов Российской Федерации федеральными казенными учреждениями </t>
  </si>
  <si>
    <t>Первая группа показателей. Показатели качества управления расходами бюджета на обеспечение выполнения функций казенных учреждений (за исключением расходов на возмещение вреда)</t>
  </si>
  <si>
    <t>Шестая группа показателей. Показатели качества управления расходами на исполнение судебных актов</t>
  </si>
  <si>
    <t>Показатели качества управления доходами бюджета в соотвесттвии с Приложением № 3 к Положению, 
утвержденному приказом Минфина России от 29.12.2017 № 264н</t>
  </si>
  <si>
    <t>Среднее значение</t>
  </si>
  <si>
    <t>Отклонение итоговой оценки качества управления расходми бюджета от максимально возможного значения, в процентах</t>
  </si>
  <si>
    <t>Максимально возможное значение итоговой оценки качества управления расходами бюджета</t>
  </si>
  <si>
    <t>Отклонение итоговой оценки качества управления доходами бюджета от максимально возможного значения, в процентах</t>
  </si>
  <si>
    <t>Максимально возможное значение итоговой оценки качества управления доходами бюджета</t>
  </si>
  <si>
    <t>Максимально возможное значение итоговой оценки качества управления активами</t>
  </si>
  <si>
    <t>Отклонение итоговой оценки качества управления активами от максимально возможного значения, в процентах</t>
  </si>
  <si>
    <t>Отклонение значения итоговой оценки качества финансового менеджмента от целевого значения, в процентах</t>
  </si>
  <si>
    <t>Значение итоговой оценки качества финансового менеджмента</t>
  </si>
  <si>
    <t>*</t>
  </si>
  <si>
    <t>Целевое значение показателя качества финансового менеджмента*</t>
  </si>
  <si>
    <t>,где</t>
  </si>
  <si>
    <t>за первое полугодие 2018 года</t>
  </si>
  <si>
    <t>А - целевое значение показателя качества финансового менеджмента;
СрГП - средний индекс качества финансового менеджмента на соответствующий год, установленный государственной программой Российской Федерации "Управление государственными финансами и регулирование финансовых рынков", утвержденной постановлением Правительства Российской Федерации от 15 апреля 2014 г. № 320.</t>
  </si>
  <si>
    <t xml:space="preserve">Отчет о результатах проведения мониторинга качества финансового менеджмента, осуществляемого подведомственными Министерству финансов Российской Федерации федеральными казенными учреждениями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</si>
</sst>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4"/>
      <color theme="1"/>
      <name val="Times New Roman"/>
      <family val="1"/>
      <charset val="204"/>
    </font>
    <font>
      <sz val="11"/>
      <color theme="1"/>
      <name val="Times New Roman"/>
      <family val="1"/>
      <charset val="204"/>
    </font>
    <font>
      <sz val="10"/>
      <color theme="1"/>
      <name val="Times New Roman"/>
      <family val="1"/>
      <charset val="204"/>
    </font>
    <font>
      <b/>
      <sz val="14"/>
      <color theme="1"/>
      <name val="Times New Roman"/>
      <family val="1"/>
      <charset val="204"/>
    </font>
    <font>
      <b/>
      <sz val="16"/>
      <color theme="1"/>
      <name val="Times New Roman"/>
      <family val="1"/>
      <charset val="204"/>
    </font>
    <font>
      <b/>
      <sz val="11"/>
      <color theme="1"/>
      <name val="Times New Roman"/>
      <family val="1"/>
      <charset val="204"/>
    </font>
    <font>
      <b/>
      <sz val="12"/>
      <color theme="1"/>
      <name val="Times New Roman"/>
      <family val="1"/>
      <charset val="204"/>
    </font>
    <font>
      <sz val="12"/>
      <color theme="1"/>
      <name val="Times New Roman"/>
      <family val="1"/>
      <charset val="204"/>
    </font>
    <font>
      <i/>
      <sz val="16"/>
      <color theme="1"/>
      <name val="Times New Roman"/>
      <family val="1"/>
      <charset val="204"/>
    </font>
    <font>
      <b/>
      <sz val="18"/>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8"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81">
    <xf numFmtId="0" fontId="0" fillId="0" borderId="0" xfId="0"/>
    <xf numFmtId="0" fontId="0" fillId="0" borderId="0" xfId="0" applyAlignment="1">
      <alignment horizontal="center"/>
    </xf>
    <xf numFmtId="0" fontId="0" fillId="0" borderId="0" xfId="0" applyAlignment="1">
      <alignment vertical="center"/>
    </xf>
    <xf numFmtId="0" fontId="2" fillId="0" borderId="0" xfId="0" applyFont="1"/>
    <xf numFmtId="0" fontId="2" fillId="0" borderId="0" xfId="0" applyFont="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horizontal="center"/>
    </xf>
    <xf numFmtId="0" fontId="2"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wrapText="1"/>
    </xf>
    <xf numFmtId="0" fontId="2" fillId="0" borderId="1" xfId="0" applyFont="1" applyBorder="1" applyAlignment="1">
      <alignment horizontal="center" wrapText="1"/>
    </xf>
    <xf numFmtId="0" fontId="2" fillId="0" borderId="5" xfId="0" applyFont="1" applyBorder="1" applyAlignment="1">
      <alignment horizontal="center" vertical="center"/>
    </xf>
    <xf numFmtId="0" fontId="2" fillId="0" borderId="1" xfId="0" applyFont="1" applyBorder="1" applyAlignment="1">
      <alignment horizontal="center" vertical="center"/>
    </xf>
    <xf numFmtId="1" fontId="1" fillId="0" borderId="1" xfId="0" applyNumberFormat="1" applyFont="1" applyBorder="1"/>
    <xf numFmtId="0" fontId="1" fillId="0" borderId="1" xfId="0" applyFont="1" applyBorder="1"/>
    <xf numFmtId="4" fontId="1" fillId="0" borderId="1" xfId="0" applyNumberFormat="1" applyFont="1" applyBorder="1"/>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4" fontId="4" fillId="0" borderId="1" xfId="0" applyNumberFormat="1" applyFont="1" applyBorder="1" applyAlignment="1"/>
    <xf numFmtId="2" fontId="1" fillId="0" borderId="1" xfId="0" applyNumberFormat="1" applyFont="1" applyBorder="1"/>
    <xf numFmtId="2" fontId="4" fillId="0" borderId="1" xfId="0" applyNumberFormat="1" applyFont="1" applyBorder="1"/>
    <xf numFmtId="4" fontId="4" fillId="0" borderId="1" xfId="0" applyNumberFormat="1" applyFont="1" applyBorder="1"/>
    <xf numFmtId="0" fontId="3" fillId="0" borderId="5"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horizontal="center"/>
    </xf>
    <xf numFmtId="0" fontId="2" fillId="0" borderId="1" xfId="0" applyFont="1" applyBorder="1" applyAlignment="1">
      <alignment horizontal="center" vertical="center"/>
    </xf>
    <xf numFmtId="0" fontId="6" fillId="0" borderId="1" xfId="0" applyFont="1" applyBorder="1" applyAlignment="1">
      <alignment horizontal="center" vertical="center"/>
    </xf>
    <xf numFmtId="0" fontId="2" fillId="0" borderId="4" xfId="0" applyFont="1" applyBorder="1" applyAlignment="1">
      <alignment horizontal="center" wrapText="1"/>
    </xf>
    <xf numFmtId="0" fontId="0" fillId="0" borderId="1" xfId="0" applyBorder="1"/>
    <xf numFmtId="9" fontId="4" fillId="0" borderId="1" xfId="0" applyNumberFormat="1" applyFont="1" applyBorder="1"/>
    <xf numFmtId="9" fontId="4" fillId="0" borderId="1" xfId="0" applyNumberFormat="1" applyFont="1" applyBorder="1" applyAlignment="1"/>
    <xf numFmtId="0" fontId="2" fillId="0" borderId="1" xfId="0" applyFont="1" applyBorder="1" applyAlignment="1">
      <alignment horizontal="center" vertical="center"/>
    </xf>
    <xf numFmtId="0" fontId="2" fillId="0" borderId="1" xfId="0" applyFont="1" applyBorder="1" applyAlignment="1">
      <alignment horizontal="center"/>
    </xf>
    <xf numFmtId="14"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xf>
    <xf numFmtId="4" fontId="4" fillId="3" borderId="1" xfId="0" applyNumberFormat="1" applyFont="1" applyFill="1" applyBorder="1" applyAlignment="1"/>
    <xf numFmtId="2" fontId="4" fillId="3" borderId="1" xfId="0" applyNumberFormat="1" applyFont="1" applyFill="1" applyBorder="1"/>
    <xf numFmtId="4" fontId="4" fillId="3" borderId="1" xfId="0" applyNumberFormat="1" applyFont="1" applyFill="1" applyBorder="1"/>
    <xf numFmtId="0" fontId="8" fillId="0" borderId="1" xfId="0" applyFont="1" applyBorder="1" applyAlignment="1">
      <alignment horizontal="center" vertical="center"/>
    </xf>
    <xf numFmtId="0" fontId="8" fillId="0" borderId="1" xfId="0" applyFont="1" applyBorder="1" applyAlignment="1">
      <alignment vertical="center" wrapText="1"/>
    </xf>
    <xf numFmtId="0" fontId="8" fillId="0" borderId="1" xfId="0" applyFont="1" applyBorder="1" applyAlignment="1">
      <alignment wrapText="1"/>
    </xf>
    <xf numFmtId="0" fontId="4" fillId="0" borderId="1" xfId="0" applyFont="1" applyBorder="1" applyAlignment="1">
      <alignment vertical="center" wrapText="1"/>
    </xf>
    <xf numFmtId="10" fontId="4" fillId="0" borderId="1" xfId="0" applyNumberFormat="1" applyFont="1" applyBorder="1"/>
    <xf numFmtId="0" fontId="8" fillId="0" borderId="0" xfId="0" applyFont="1" applyAlignment="1">
      <alignment horizontal="right" vertical="center"/>
    </xf>
    <xf numFmtId="0" fontId="10" fillId="0" borderId="0" xfId="0" applyFont="1" applyAlignment="1">
      <alignment horizontal="center"/>
    </xf>
    <xf numFmtId="0" fontId="2" fillId="0" borderId="0" xfId="0" applyFont="1" applyAlignment="1">
      <alignment horizontal="left" vertical="top" wrapText="1"/>
    </xf>
    <xf numFmtId="0" fontId="8" fillId="0" borderId="1" xfId="0" applyFont="1" applyBorder="1" applyAlignment="1">
      <alignment horizontal="center" vertical="center"/>
    </xf>
    <xf numFmtId="0" fontId="2"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 fillId="0" borderId="5" xfId="0" applyFont="1" applyBorder="1" applyAlignment="1">
      <alignment horizontal="right" wrapText="1"/>
    </xf>
    <xf numFmtId="0" fontId="1" fillId="0" borderId="7" xfId="0" applyFont="1" applyBorder="1" applyAlignment="1">
      <alignment horizontal="right" wrapText="1"/>
    </xf>
    <xf numFmtId="0" fontId="1" fillId="0" borderId="6" xfId="0" applyFont="1" applyBorder="1" applyAlignment="1">
      <alignment horizontal="right" wrapText="1"/>
    </xf>
    <xf numFmtId="0" fontId="2" fillId="0" borderId="8" xfId="0" applyFont="1" applyBorder="1" applyAlignment="1">
      <alignment horizont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0" fillId="0" borderId="0" xfId="0" applyFont="1" applyAlignment="1">
      <alignment horizontal="center"/>
    </xf>
    <xf numFmtId="0" fontId="5" fillId="0" borderId="0" xfId="0" applyFont="1" applyAlignment="1">
      <alignment horizontal="center"/>
    </xf>
    <xf numFmtId="0" fontId="8" fillId="0" borderId="1" xfId="0" applyFont="1" applyBorder="1" applyAlignment="1">
      <alignment horizontal="center" vertical="center" wrapText="1"/>
    </xf>
    <xf numFmtId="0" fontId="5" fillId="0" borderId="0" xfId="0" applyFont="1" applyAlignment="1">
      <alignment horizontal="center" vertical="center"/>
    </xf>
    <xf numFmtId="0" fontId="1" fillId="0" borderId="1" xfId="0" applyFont="1" applyBorder="1" applyAlignment="1">
      <alignment horizontal="right"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1" fillId="0" borderId="5" xfId="0" applyFont="1" applyBorder="1" applyAlignment="1">
      <alignment horizontal="right" vertical="center" wrapText="1"/>
    </xf>
    <xf numFmtId="0" fontId="1" fillId="0" borderId="7" xfId="0" applyFont="1" applyBorder="1" applyAlignment="1">
      <alignment horizontal="right" vertical="center" wrapText="1"/>
    </xf>
    <xf numFmtId="0" fontId="1" fillId="0" borderId="6" xfId="0" applyFont="1" applyBorder="1" applyAlignment="1">
      <alignment horizontal="right" vertical="center" wrapText="1"/>
    </xf>
    <xf numFmtId="0" fontId="5" fillId="0" borderId="0" xfId="0" applyFont="1" applyAlignment="1">
      <alignment horizontal="center" vertical="center" wrapText="1"/>
    </xf>
    <xf numFmtId="0" fontId="8" fillId="0" borderId="0" xfId="0" applyFont="1" applyAlignment="1">
      <alignment horizontal="left" vertical="center" wrapText="1"/>
    </xf>
    <xf numFmtId="0" fontId="9"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962025</xdr:colOff>
      <xdr:row>14</xdr:row>
      <xdr:rowOff>19050</xdr:rowOff>
    </xdr:from>
    <xdr:to>
      <xdr:col>1</xdr:col>
      <xdr:colOff>2520315</xdr:colOff>
      <xdr:row>16</xdr:row>
      <xdr:rowOff>177165</xdr:rowOff>
    </xdr:to>
    <xdr:pic>
      <xdr:nvPicPr>
        <xdr:cNvPr id="2" name="Рисунок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71625" y="8848725"/>
          <a:ext cx="1558290" cy="54864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5;&#1088;&#1080;&#1083;.%202%20&#1055;&#1086;&#1082;&#1072;&#1079;&#1072;&#1090;&#1077;&#1083;&#1080;%20&#1082;&#1072;&#1095;%20&#1091;&#1087;&#1088;-&#1103;%20&#1088;&#1072;&#1089;&#1093;&#1086;&#1076;&#1072;&#1084;&#1080;-6%20&#1084;&#1077;&#1089;%2018%20&#1075;&#1086;&#107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5;&#1088;&#1080;&#1083;.%203&#1055;&#1086;&#1082;&#1072;&#1079;&#1072;&#1090;&#1077;&#1083;&#1080;%20&#1082;&#1072;&#1095;%20&#1091;&#1087;&#1088;-&#1103;%20&#1076;&#1086;&#1093;&#1086;&#1076;&#1072;&#1084;&#1080;-%206%20&#1084;&#1077;&#1089;%2018%20&#1075;&#1086;&#107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5;&#1088;&#1080;&#1083;.%204&#1055;&#1086;&#1082;&#1072;&#1079;&#1072;&#1090;&#1077;&#1083;&#1080;%20&#1082;&#1072;&#1095;%20&#1091;&#1095;&#1077;&#1090;&#1072;%20&#1080;%20&#1086;&#1090;&#1095;&#1077;&#1090;&#1085;&#1086;&#1089;&#1090;&#1080;-2017%20&#1075;&#1086;&#107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55;&#1088;&#1080;&#1083;.%206%20&#1055;&#1086;&#1082;&#1072;&#1079;&#1072;&#1090;&#1077;&#1083;&#1080;%20&#1082;&#1072;&#1095;%20&#1091;&#1087;&#1088;-&#1103;%20&#1072;&#1082;&#1090;&#1080;&#1074;&#1072;&#1084;&#108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48;&#1090;&#1086;&#1075;&#1086;&#1074;&#1072;&#1103;%20&#1086;&#1094;&#1077;&#1085;&#1082;&#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1-год"/>
      <sheetName val="1-d2-год"/>
      <sheetName val="1-d3-год"/>
      <sheetName val="1-d4-год"/>
      <sheetName val="1-d5-год "/>
      <sheetName val="1-d6-год"/>
      <sheetName val="1-е1-год"/>
      <sheetName val="1-е2-кв+год"/>
      <sheetName val="1-e3-год "/>
      <sheetName val="1-e4-кв+год "/>
      <sheetName val="Исходные данные для 1-e5-кв+год"/>
      <sheetName val="1-e5-кв+год "/>
      <sheetName val="1-e6-год"/>
      <sheetName val="1-e7-год"/>
      <sheetName val="1-e7-кв"/>
      <sheetName val="1-е7-кв"/>
      <sheetName val="1-e8-кв"/>
      <sheetName val="1-е9-год"/>
      <sheetName val="6-e6-год "/>
      <sheetName val="6-e7-год "/>
      <sheetName val="6-e8-год "/>
      <sheetName val="Пром расчет итоговой оценки  "/>
      <sheetName val="Оценка кач. упр. расходами"/>
      <sheetName val="Лист1"/>
    </sheetNames>
    <sheetDataSet>
      <sheetData sheetId="0">
        <row r="7">
          <cell r="E7">
            <v>1</v>
          </cell>
        </row>
        <row r="8">
          <cell r="E8">
            <v>1</v>
          </cell>
        </row>
        <row r="9">
          <cell r="E9">
            <v>1</v>
          </cell>
        </row>
        <row r="10">
          <cell r="E10">
            <v>1</v>
          </cell>
        </row>
      </sheetData>
      <sheetData sheetId="1">
        <row r="7">
          <cell r="D7">
            <v>1</v>
          </cell>
        </row>
        <row r="8">
          <cell r="D8">
            <v>1</v>
          </cell>
        </row>
        <row r="9">
          <cell r="D9">
            <v>1</v>
          </cell>
        </row>
        <row r="10">
          <cell r="D10">
            <v>1</v>
          </cell>
        </row>
      </sheetData>
      <sheetData sheetId="2">
        <row r="7">
          <cell r="D7">
            <v>1</v>
          </cell>
        </row>
        <row r="8">
          <cell r="D8">
            <v>1</v>
          </cell>
        </row>
        <row r="10">
          <cell r="D10">
            <v>1</v>
          </cell>
        </row>
      </sheetData>
      <sheetData sheetId="3">
        <row r="7">
          <cell r="D7">
            <v>1</v>
          </cell>
        </row>
        <row r="8">
          <cell r="D8">
            <v>1</v>
          </cell>
        </row>
        <row r="9">
          <cell r="D9">
            <v>1</v>
          </cell>
        </row>
        <row r="10">
          <cell r="D10">
            <v>1</v>
          </cell>
        </row>
      </sheetData>
      <sheetData sheetId="4">
        <row r="7">
          <cell r="F7">
            <v>0.97493919768278303</v>
          </cell>
        </row>
        <row r="8">
          <cell r="F8">
            <v>0.96121911077325894</v>
          </cell>
        </row>
        <row r="9">
          <cell r="F9">
            <v>0.96492537335655226</v>
          </cell>
        </row>
        <row r="10">
          <cell r="F10">
            <v>0.10704267117742905</v>
          </cell>
        </row>
      </sheetData>
      <sheetData sheetId="5">
        <row r="7">
          <cell r="D7">
            <v>1</v>
          </cell>
        </row>
        <row r="8">
          <cell r="D8">
            <v>1</v>
          </cell>
        </row>
        <row r="9">
          <cell r="D9">
            <v>1</v>
          </cell>
        </row>
        <row r="10">
          <cell r="D10">
            <v>1</v>
          </cell>
        </row>
      </sheetData>
      <sheetData sheetId="6">
        <row r="7">
          <cell r="G7">
            <v>5.6495010458842872E-2</v>
          </cell>
        </row>
        <row r="22">
          <cell r="G22">
            <v>8.7128316272260989E-2</v>
          </cell>
        </row>
        <row r="36">
          <cell r="G36">
            <v>9.0158238463909593E-2</v>
          </cell>
        </row>
        <row r="50">
          <cell r="G50">
            <v>0.1306724844157888</v>
          </cell>
        </row>
      </sheetData>
      <sheetData sheetId="7">
        <row r="8">
          <cell r="H8">
            <v>1</v>
          </cell>
          <cell r="Q8">
            <v>1</v>
          </cell>
        </row>
        <row r="9">
          <cell r="H9">
            <v>0.75794266493856899</v>
          </cell>
          <cell r="Q9">
            <v>0.98809869181241139</v>
          </cell>
        </row>
        <row r="10">
          <cell r="H10">
            <v>1</v>
          </cell>
          <cell r="Q10">
            <v>1</v>
          </cell>
        </row>
        <row r="11">
          <cell r="H11">
            <v>0.99999529836070544</v>
          </cell>
          <cell r="Q11">
            <v>0.37787185409087709</v>
          </cell>
        </row>
      </sheetData>
      <sheetData sheetId="8">
        <row r="7">
          <cell r="E7">
            <v>1</v>
          </cell>
        </row>
        <row r="8">
          <cell r="E8">
            <v>1</v>
          </cell>
        </row>
        <row r="9">
          <cell r="E9">
            <v>1</v>
          </cell>
        </row>
        <row r="10">
          <cell r="E10">
            <v>1</v>
          </cell>
        </row>
      </sheetData>
      <sheetData sheetId="9">
        <row r="9">
          <cell r="AM9">
            <v>0</v>
          </cell>
          <cell r="BI9">
            <v>0</v>
          </cell>
        </row>
        <row r="10">
          <cell r="AM10">
            <v>0.84324161790342023</v>
          </cell>
          <cell r="BI10">
            <v>0.55234824678052541</v>
          </cell>
        </row>
        <row r="11">
          <cell r="AM11">
            <v>0</v>
          </cell>
          <cell r="BI11">
            <v>0.21591007443255816</v>
          </cell>
        </row>
        <row r="12">
          <cell r="AM12">
            <v>0</v>
          </cell>
          <cell r="BI12">
            <v>0.19192389031483653</v>
          </cell>
        </row>
      </sheetData>
      <sheetData sheetId="10"/>
      <sheetData sheetId="11">
        <row r="8">
          <cell r="D8">
            <v>4.4598792177995207E-2</v>
          </cell>
        </row>
        <row r="9">
          <cell r="D9">
            <v>2.4739149050607308E-2</v>
          </cell>
        </row>
        <row r="10">
          <cell r="D10">
            <v>3.4624182731206592E-2</v>
          </cell>
        </row>
        <row r="11">
          <cell r="D11">
            <v>4.0530662616290104E-2</v>
          </cell>
        </row>
      </sheetData>
      <sheetData sheetId="12">
        <row r="7">
          <cell r="E7">
            <v>1</v>
          </cell>
        </row>
        <row r="8">
          <cell r="E8">
            <v>1</v>
          </cell>
        </row>
        <row r="9">
          <cell r="E9">
            <v>1</v>
          </cell>
        </row>
        <row r="10">
          <cell r="E10">
            <v>0.22530430449537106</v>
          </cell>
        </row>
      </sheetData>
      <sheetData sheetId="13">
        <row r="9">
          <cell r="W9">
            <v>0</v>
          </cell>
        </row>
        <row r="10">
          <cell r="W10">
            <v>1</v>
          </cell>
        </row>
        <row r="11">
          <cell r="W11">
            <v>1</v>
          </cell>
        </row>
        <row r="12">
          <cell r="W12">
            <v>1</v>
          </cell>
        </row>
      </sheetData>
      <sheetData sheetId="14"/>
      <sheetData sheetId="15">
        <row r="9">
          <cell r="W9">
            <v>0</v>
          </cell>
        </row>
        <row r="10">
          <cell r="W10">
            <v>1</v>
          </cell>
        </row>
        <row r="11">
          <cell r="W11">
            <v>1</v>
          </cell>
        </row>
        <row r="12">
          <cell r="W12">
            <v>1</v>
          </cell>
        </row>
      </sheetData>
      <sheetData sheetId="16">
        <row r="7">
          <cell r="E7">
            <v>1</v>
          </cell>
        </row>
        <row r="8">
          <cell r="E8">
            <v>1</v>
          </cell>
        </row>
        <row r="9">
          <cell r="E9">
            <v>1</v>
          </cell>
        </row>
        <row r="10">
          <cell r="E10">
            <v>1</v>
          </cell>
        </row>
      </sheetData>
      <sheetData sheetId="17">
        <row r="6">
          <cell r="H6">
            <v>1</v>
          </cell>
        </row>
        <row r="7">
          <cell r="H7">
            <v>1</v>
          </cell>
        </row>
        <row r="8">
          <cell r="H8">
            <v>1</v>
          </cell>
        </row>
        <row r="9">
          <cell r="H9">
            <v>1</v>
          </cell>
        </row>
      </sheetData>
      <sheetData sheetId="18">
        <row r="7">
          <cell r="G7">
            <v>0</v>
          </cell>
        </row>
        <row r="8">
          <cell r="G8">
            <v>8.8534749889331632E-2</v>
          </cell>
        </row>
        <row r="9">
          <cell r="G9">
            <v>1.5663491740529267</v>
          </cell>
        </row>
        <row r="10">
          <cell r="G10">
            <v>1</v>
          </cell>
        </row>
      </sheetData>
      <sheetData sheetId="19">
        <row r="7">
          <cell r="G7">
            <v>0</v>
          </cell>
        </row>
        <row r="8">
          <cell r="G8">
            <v>0</v>
          </cell>
        </row>
        <row r="9">
          <cell r="G9">
            <v>0.51428571428571423</v>
          </cell>
        </row>
        <row r="10">
          <cell r="G10">
            <v>0</v>
          </cell>
        </row>
      </sheetData>
      <sheetData sheetId="20">
        <row r="7">
          <cell r="F7">
            <v>1</v>
          </cell>
        </row>
        <row r="8">
          <cell r="F8">
            <v>1</v>
          </cell>
        </row>
        <row r="9">
          <cell r="F9">
            <v>1</v>
          </cell>
        </row>
        <row r="10">
          <cell r="F10">
            <v>1</v>
          </cell>
        </row>
      </sheetData>
      <sheetData sheetId="21"/>
      <sheetData sheetId="22">
        <row r="6">
          <cell r="B6">
            <v>78.212315185991727</v>
          </cell>
          <cell r="C6">
            <v>86.745806370208044</v>
          </cell>
          <cell r="D6">
            <v>85.050393693709978</v>
          </cell>
          <cell r="E6">
            <v>72.910763766983592</v>
          </cell>
        </row>
      </sheetData>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год"/>
      <sheetName val="2-кв+год"/>
      <sheetName val="3-год "/>
      <sheetName val="4-кв"/>
      <sheetName val="4-год"/>
      <sheetName val="5-кв"/>
      <sheetName val="5-год"/>
      <sheetName val="6-кв"/>
      <sheetName val="6-год"/>
      <sheetName val="Пром.расчет итоговой оценки"/>
      <sheetName val="Оценка кач. управ. доходами"/>
      <sheetName val="Лист2"/>
      <sheetName val="Лист3"/>
    </sheetNames>
    <sheetDataSet>
      <sheetData sheetId="0">
        <row r="7">
          <cell r="E7">
            <v>0</v>
          </cell>
        </row>
        <row r="8">
          <cell r="E8">
            <v>0</v>
          </cell>
        </row>
        <row r="9">
          <cell r="E9">
            <v>1</v>
          </cell>
        </row>
        <row r="10">
          <cell r="E10">
            <v>1</v>
          </cell>
        </row>
      </sheetData>
      <sheetData sheetId="1">
        <row r="8">
          <cell r="H8">
            <v>0.56540879437974223</v>
          </cell>
        </row>
        <row r="18">
          <cell r="H18">
            <v>2.1612980030721953E-2</v>
          </cell>
        </row>
        <row r="27">
          <cell r="H27">
            <v>0.19573419638204465</v>
          </cell>
        </row>
        <row r="34">
          <cell r="H34">
            <v>0.11110175699247127</v>
          </cell>
        </row>
      </sheetData>
      <sheetData sheetId="2">
        <row r="7">
          <cell r="H7">
            <v>0</v>
          </cell>
        </row>
        <row r="8">
          <cell r="H8">
            <v>0.99658602978266952</v>
          </cell>
        </row>
        <row r="9">
          <cell r="H9">
            <v>1</v>
          </cell>
        </row>
        <row r="10">
          <cell r="H10">
            <v>0</v>
          </cell>
        </row>
      </sheetData>
      <sheetData sheetId="3">
        <row r="7">
          <cell r="F7">
            <v>1</v>
          </cell>
        </row>
        <row r="8">
          <cell r="F8">
            <v>0.99948597764330449</v>
          </cell>
        </row>
        <row r="9">
          <cell r="F9">
            <v>1</v>
          </cell>
        </row>
        <row r="10">
          <cell r="F10">
            <v>1</v>
          </cell>
        </row>
      </sheetData>
      <sheetData sheetId="4">
        <row r="7">
          <cell r="F7">
            <v>0.99818547962284809</v>
          </cell>
        </row>
        <row r="8">
          <cell r="F8">
            <v>0.99017815095290951</v>
          </cell>
        </row>
        <row r="9">
          <cell r="F9">
            <v>1</v>
          </cell>
        </row>
        <row r="10">
          <cell r="F10">
            <v>0.99941796353161549</v>
          </cell>
        </row>
      </sheetData>
      <sheetData sheetId="5">
        <row r="7">
          <cell r="F7">
            <v>0.9661136956980193</v>
          </cell>
        </row>
        <row r="8">
          <cell r="F8">
            <v>0.99258058361243784</v>
          </cell>
        </row>
        <row r="9">
          <cell r="F9">
            <v>1</v>
          </cell>
        </row>
        <row r="10">
          <cell r="F10">
            <v>0</v>
          </cell>
        </row>
      </sheetData>
      <sheetData sheetId="6">
        <row r="7">
          <cell r="F7">
            <v>0.99213443106838872</v>
          </cell>
        </row>
        <row r="8">
          <cell r="F8">
            <v>0.98259629675860827</v>
          </cell>
        </row>
        <row r="9">
          <cell r="F9">
            <v>1</v>
          </cell>
        </row>
        <row r="10">
          <cell r="F10">
            <v>0.98294185427272973</v>
          </cell>
        </row>
      </sheetData>
      <sheetData sheetId="7">
        <row r="7">
          <cell r="F7">
            <v>1</v>
          </cell>
        </row>
        <row r="8">
          <cell r="F8">
            <v>1</v>
          </cell>
        </row>
        <row r="9">
          <cell r="F9">
            <v>1</v>
          </cell>
        </row>
        <row r="10">
          <cell r="F10">
            <v>1</v>
          </cell>
        </row>
      </sheetData>
      <sheetData sheetId="8">
        <row r="7">
          <cell r="F7">
            <v>1</v>
          </cell>
        </row>
        <row r="8">
          <cell r="F8">
            <v>1</v>
          </cell>
        </row>
        <row r="9">
          <cell r="F9">
            <v>1</v>
          </cell>
        </row>
        <row r="10">
          <cell r="F10">
            <v>1</v>
          </cell>
        </row>
      </sheetData>
      <sheetData sheetId="9"/>
      <sheetData sheetId="10">
        <row r="6">
          <cell r="B6">
            <v>46.62271293148752</v>
          </cell>
          <cell r="C6">
            <v>40.53510692271761</v>
          </cell>
          <cell r="D6">
            <v>75.872025891461334</v>
          </cell>
          <cell r="E6">
            <v>53.33305270977413</v>
          </cell>
        </row>
      </sheetData>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год"/>
      <sheetName val="2-год "/>
      <sheetName val="3-год "/>
      <sheetName val="4-год "/>
      <sheetName val="5-год "/>
      <sheetName val="Промеж. расчет оценки качества"/>
      <sheetName val="Оценка качества"/>
      <sheetName val="Лист3"/>
    </sheetNames>
    <sheetDataSet>
      <sheetData sheetId="0">
        <row r="7">
          <cell r="E7">
            <v>1</v>
          </cell>
        </row>
        <row r="8">
          <cell r="E8">
            <v>1</v>
          </cell>
        </row>
        <row r="9">
          <cell r="E9">
            <v>1</v>
          </cell>
        </row>
        <row r="10">
          <cell r="E10">
            <v>0</v>
          </cell>
        </row>
      </sheetData>
      <sheetData sheetId="1">
        <row r="7">
          <cell r="D7">
            <v>1</v>
          </cell>
        </row>
        <row r="8">
          <cell r="D8">
            <v>1</v>
          </cell>
        </row>
        <row r="9">
          <cell r="D9">
            <v>1</v>
          </cell>
        </row>
        <row r="10">
          <cell r="D10">
            <v>1</v>
          </cell>
        </row>
      </sheetData>
      <sheetData sheetId="2">
        <row r="7">
          <cell r="D7">
            <v>1</v>
          </cell>
        </row>
        <row r="8">
          <cell r="D8">
            <v>1</v>
          </cell>
        </row>
        <row r="9">
          <cell r="D9">
            <v>1</v>
          </cell>
        </row>
        <row r="10">
          <cell r="D10">
            <v>1</v>
          </cell>
        </row>
      </sheetData>
      <sheetData sheetId="3">
        <row r="7">
          <cell r="F7">
            <v>1</v>
          </cell>
        </row>
        <row r="8">
          <cell r="F8">
            <v>1</v>
          </cell>
        </row>
        <row r="9">
          <cell r="F9">
            <v>1</v>
          </cell>
        </row>
        <row r="10">
          <cell r="F10">
            <v>1</v>
          </cell>
        </row>
      </sheetData>
      <sheetData sheetId="4">
        <row r="7">
          <cell r="G7">
            <v>0.66666666666666663</v>
          </cell>
        </row>
        <row r="8">
          <cell r="G8">
            <v>1</v>
          </cell>
        </row>
        <row r="9">
          <cell r="G9">
            <v>1</v>
          </cell>
        </row>
        <row r="10">
          <cell r="G10">
            <v>1</v>
          </cell>
        </row>
      </sheetData>
      <sheetData sheetId="5"/>
      <sheetData sheetId="6">
        <row r="6">
          <cell r="B6">
            <v>98.245614035087726</v>
          </cell>
          <cell r="C6">
            <v>100</v>
          </cell>
          <cell r="D6">
            <v>100</v>
          </cell>
          <cell r="E6">
            <v>57.894736842105274</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год"/>
      <sheetName val="2-год "/>
      <sheetName val="3-год "/>
      <sheetName val="4-год "/>
      <sheetName val="5-год "/>
      <sheetName val="Промеж. расчет оценки качества"/>
      <sheetName val="Оценка качества"/>
      <sheetName val="Лист3"/>
    </sheetNames>
    <sheetDataSet>
      <sheetData sheetId="0">
        <row r="7">
          <cell r="G7">
            <v>1</v>
          </cell>
        </row>
        <row r="8">
          <cell r="G8">
            <v>1</v>
          </cell>
        </row>
        <row r="9">
          <cell r="G9">
            <v>1</v>
          </cell>
        </row>
        <row r="10">
          <cell r="G10">
            <v>1</v>
          </cell>
        </row>
      </sheetData>
      <sheetData sheetId="1">
        <row r="7">
          <cell r="C7">
            <v>1</v>
          </cell>
        </row>
        <row r="8">
          <cell r="C8">
            <v>1</v>
          </cell>
        </row>
        <row r="9">
          <cell r="C9">
            <v>1</v>
          </cell>
        </row>
        <row r="10">
          <cell r="C10">
            <v>1</v>
          </cell>
        </row>
      </sheetData>
      <sheetData sheetId="2">
        <row r="7">
          <cell r="G7">
            <v>1</v>
          </cell>
        </row>
        <row r="8">
          <cell r="G8">
            <v>1</v>
          </cell>
        </row>
        <row r="9">
          <cell r="G9">
            <v>1</v>
          </cell>
        </row>
        <row r="10">
          <cell r="G10">
            <v>1</v>
          </cell>
        </row>
      </sheetData>
      <sheetData sheetId="3"/>
      <sheetData sheetId="4">
        <row r="7">
          <cell r="E7">
            <v>0</v>
          </cell>
        </row>
        <row r="8">
          <cell r="E8">
            <v>0.689814439672636</v>
          </cell>
        </row>
        <row r="9">
          <cell r="E9">
            <v>0</v>
          </cell>
        </row>
        <row r="10">
          <cell r="E10">
            <v>1</v>
          </cell>
        </row>
      </sheetData>
      <sheetData sheetId="5"/>
      <sheetData sheetId="6">
        <row r="6">
          <cell r="B6">
            <v>82.35294117647058</v>
          </cell>
          <cell r="C6">
            <v>94.526137170693573</v>
          </cell>
          <cell r="D6">
            <v>82.35294117647058</v>
          </cell>
          <cell r="E6">
            <v>100</v>
          </cell>
        </row>
      </sheetData>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меж. расчет итоговой оценки"/>
      <sheetName val="Итоговая оценка качества"/>
    </sheetNames>
    <sheetDataSet>
      <sheetData sheetId="0"/>
      <sheetData sheetId="1">
        <row r="6">
          <cell r="B6">
            <v>73.878395222721323</v>
          </cell>
          <cell r="C6">
            <v>78.813931429685454</v>
          </cell>
          <cell r="D6">
            <v>84.372106825327023</v>
          </cell>
          <cell r="E6">
            <v>69.901629010730176</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25"/>
  <sheetViews>
    <sheetView tabSelected="1" workbookViewId="0">
      <selection activeCell="A3" sqref="A3:Z3"/>
    </sheetView>
  </sheetViews>
  <sheetFormatPr defaultRowHeight="15" x14ac:dyDescent="0.25"/>
  <cols>
    <col min="1" max="1" width="9.140625" style="3"/>
    <col min="2" max="2" width="57.5703125" style="3" customWidth="1"/>
    <col min="3" max="4" width="15.7109375" style="3" customWidth="1"/>
    <col min="5" max="5" width="15.85546875" style="3" customWidth="1"/>
    <col min="6" max="6" width="16.85546875" style="3" customWidth="1"/>
    <col min="7" max="7" width="16.140625" style="3" customWidth="1"/>
    <col min="8" max="8" width="18.28515625" style="3" customWidth="1"/>
    <col min="9" max="9" width="16.28515625" style="3" customWidth="1"/>
    <col min="10" max="10" width="13.5703125" style="3" customWidth="1"/>
    <col min="11" max="11" width="12.140625" style="3" customWidth="1"/>
    <col min="12" max="12" width="22.140625" style="3" customWidth="1"/>
    <col min="13" max="14" width="11.5703125" style="3" customWidth="1"/>
    <col min="15" max="15" width="15.140625" style="3" customWidth="1"/>
    <col min="16" max="16" width="14.7109375" style="3" customWidth="1"/>
    <col min="17" max="17" width="11.85546875" style="3" customWidth="1"/>
    <col min="18" max="18" width="10.140625" style="3" customWidth="1"/>
    <col min="19" max="19" width="13.28515625" style="3" customWidth="1"/>
    <col min="20" max="20" width="18.140625" style="3" customWidth="1"/>
    <col min="21" max="22" width="16.28515625" style="3" customWidth="1"/>
    <col min="23" max="23" width="15" style="3" customWidth="1"/>
    <col min="24" max="24" width="28.140625" style="3" customWidth="1"/>
    <col min="25" max="25" width="15.42578125" style="3" customWidth="1"/>
    <col min="26" max="26" width="19.28515625" style="3" customWidth="1"/>
    <col min="27" max="27" width="9.140625" style="3"/>
    <col min="28" max="29" width="10.42578125" style="3" customWidth="1"/>
    <col min="30" max="30" width="11" style="3" customWidth="1"/>
    <col min="31" max="31" width="10.140625" style="3" customWidth="1"/>
    <col min="32" max="32" width="10.42578125" style="3" customWidth="1"/>
    <col min="33" max="16384" width="9.140625" style="3"/>
  </cols>
  <sheetData>
    <row r="3" spans="1:26" ht="22.5" x14ac:dyDescent="0.3">
      <c r="A3" s="64" t="s">
        <v>86</v>
      </c>
      <c r="B3" s="64"/>
      <c r="C3" s="64"/>
      <c r="D3" s="64"/>
      <c r="E3" s="64"/>
      <c r="F3" s="64"/>
      <c r="G3" s="64"/>
      <c r="H3" s="64"/>
      <c r="I3" s="64"/>
      <c r="J3" s="64"/>
      <c r="K3" s="64"/>
      <c r="L3" s="64"/>
      <c r="M3" s="64"/>
      <c r="N3" s="64"/>
      <c r="O3" s="64"/>
      <c r="P3" s="64"/>
      <c r="Q3" s="64"/>
      <c r="R3" s="64"/>
      <c r="S3" s="64"/>
      <c r="T3" s="64"/>
      <c r="U3" s="64"/>
      <c r="V3" s="64"/>
      <c r="W3" s="64"/>
      <c r="X3" s="64"/>
      <c r="Y3" s="64"/>
      <c r="Z3" s="64"/>
    </row>
    <row r="4" spans="1:26" ht="22.5" x14ac:dyDescent="0.3">
      <c r="A4" s="46"/>
      <c r="B4" s="46"/>
      <c r="C4" s="46"/>
      <c r="D4" s="46"/>
      <c r="E4" s="46"/>
      <c r="F4" s="46"/>
      <c r="G4" s="46"/>
      <c r="H4" s="46"/>
      <c r="I4" s="46"/>
      <c r="J4" s="46"/>
      <c r="K4" s="46"/>
      <c r="L4" s="46"/>
      <c r="M4" s="46"/>
      <c r="N4" s="46"/>
      <c r="O4" s="46"/>
      <c r="P4" s="46"/>
      <c r="Q4" s="46"/>
      <c r="R4" s="46"/>
      <c r="S4" s="46"/>
      <c r="T4" s="46"/>
      <c r="U4" s="46"/>
      <c r="V4" s="46"/>
      <c r="W4" s="46"/>
      <c r="X4" s="46"/>
      <c r="Y4" s="46"/>
      <c r="Z4" s="46"/>
    </row>
    <row r="5" spans="1:26" ht="20.25" x14ac:dyDescent="0.3">
      <c r="A5" s="65" t="s">
        <v>84</v>
      </c>
      <c r="B5" s="65"/>
      <c r="C5" s="65"/>
      <c r="D5" s="65"/>
      <c r="E5" s="65"/>
      <c r="F5" s="65"/>
      <c r="G5" s="65"/>
      <c r="H5" s="65"/>
      <c r="I5" s="65"/>
      <c r="J5" s="65"/>
      <c r="K5" s="65"/>
      <c r="L5" s="65"/>
      <c r="M5" s="65"/>
      <c r="N5" s="65"/>
      <c r="O5" s="65"/>
      <c r="P5" s="65"/>
      <c r="Q5" s="65"/>
      <c r="R5" s="65"/>
      <c r="S5" s="65"/>
      <c r="T5" s="65"/>
      <c r="U5" s="65"/>
      <c r="V5" s="65"/>
      <c r="W5" s="65"/>
      <c r="X5" s="65"/>
      <c r="Y5" s="65"/>
      <c r="Z5" s="65"/>
    </row>
    <row r="6" spans="1:26" ht="22.5" x14ac:dyDescent="0.3">
      <c r="A6" s="46"/>
      <c r="B6" s="46"/>
      <c r="C6" s="46"/>
      <c r="D6" s="46"/>
      <c r="E6" s="46"/>
      <c r="F6" s="46"/>
      <c r="G6" s="46"/>
      <c r="H6" s="46"/>
      <c r="I6" s="46"/>
      <c r="J6" s="46"/>
      <c r="K6" s="46"/>
      <c r="L6" s="46"/>
      <c r="M6" s="46"/>
      <c r="N6" s="46"/>
      <c r="O6" s="46"/>
      <c r="P6" s="46"/>
      <c r="Q6" s="46"/>
      <c r="R6" s="46"/>
      <c r="S6" s="46"/>
      <c r="T6" s="46"/>
      <c r="U6" s="46"/>
      <c r="V6" s="46"/>
      <c r="W6" s="46"/>
      <c r="X6" s="46"/>
      <c r="Y6" s="46"/>
      <c r="Z6" s="46"/>
    </row>
    <row r="7" spans="1:26" ht="20.25" x14ac:dyDescent="0.3">
      <c r="A7" s="65" t="s">
        <v>26</v>
      </c>
      <c r="B7" s="65"/>
      <c r="C7" s="65"/>
      <c r="D7" s="65"/>
      <c r="E7" s="65"/>
      <c r="F7" s="65"/>
      <c r="G7" s="65"/>
      <c r="H7" s="65"/>
      <c r="I7" s="65"/>
      <c r="J7" s="65"/>
      <c r="K7" s="65"/>
      <c r="L7" s="65"/>
      <c r="M7" s="65"/>
      <c r="N7" s="65"/>
      <c r="O7" s="65"/>
      <c r="P7" s="65"/>
      <c r="Q7" s="65"/>
      <c r="R7" s="65"/>
      <c r="S7" s="65"/>
      <c r="T7" s="65"/>
      <c r="U7" s="65"/>
      <c r="V7" s="65"/>
      <c r="W7" s="65"/>
      <c r="X7" s="65"/>
      <c r="Y7" s="65"/>
      <c r="Z7" s="65"/>
    </row>
    <row r="9" spans="1:26" ht="23.25" customHeight="1" x14ac:dyDescent="0.25">
      <c r="A9" s="49" t="s">
        <v>2</v>
      </c>
      <c r="B9" s="66" t="s">
        <v>3</v>
      </c>
      <c r="C9" s="61" t="s">
        <v>25</v>
      </c>
      <c r="D9" s="62"/>
      <c r="E9" s="62"/>
      <c r="F9" s="62"/>
      <c r="G9" s="62"/>
      <c r="H9" s="62"/>
      <c r="I9" s="62"/>
      <c r="J9" s="62"/>
      <c r="K9" s="62"/>
      <c r="L9" s="62"/>
      <c r="M9" s="62"/>
      <c r="N9" s="62"/>
      <c r="O9" s="62"/>
      <c r="P9" s="62"/>
      <c r="Q9" s="62"/>
      <c r="R9" s="62"/>
      <c r="S9" s="62"/>
      <c r="T9" s="62"/>
      <c r="U9" s="62"/>
      <c r="V9" s="62"/>
      <c r="W9" s="63"/>
      <c r="X9" s="50" t="s">
        <v>27</v>
      </c>
      <c r="Y9" s="50" t="s">
        <v>74</v>
      </c>
      <c r="Z9" s="50" t="s">
        <v>73</v>
      </c>
    </row>
    <row r="10" spans="1:26" ht="76.5" customHeight="1" x14ac:dyDescent="0.25">
      <c r="A10" s="49"/>
      <c r="B10" s="66"/>
      <c r="C10" s="48" t="s">
        <v>69</v>
      </c>
      <c r="D10" s="48"/>
      <c r="E10" s="48"/>
      <c r="F10" s="48"/>
      <c r="G10" s="48"/>
      <c r="H10" s="48"/>
      <c r="I10" s="48"/>
      <c r="J10" s="48"/>
      <c r="K10" s="48"/>
      <c r="L10" s="48"/>
      <c r="M10" s="48"/>
      <c r="N10" s="48"/>
      <c r="O10" s="48"/>
      <c r="P10" s="48"/>
      <c r="Q10" s="48"/>
      <c r="R10" s="48"/>
      <c r="S10" s="48"/>
      <c r="T10" s="48"/>
      <c r="U10" s="49" t="s">
        <v>70</v>
      </c>
      <c r="V10" s="49"/>
      <c r="W10" s="49"/>
      <c r="X10" s="51"/>
      <c r="Y10" s="51"/>
      <c r="Z10" s="51"/>
    </row>
    <row r="11" spans="1:26" ht="60.75" customHeight="1" x14ac:dyDescent="0.25">
      <c r="A11" s="49"/>
      <c r="B11" s="66"/>
      <c r="C11" s="48" t="s">
        <v>0</v>
      </c>
      <c r="D11" s="48"/>
      <c r="E11" s="48"/>
      <c r="F11" s="48"/>
      <c r="G11" s="48"/>
      <c r="H11" s="48"/>
      <c r="I11" s="48" t="s">
        <v>1</v>
      </c>
      <c r="J11" s="48"/>
      <c r="K11" s="48"/>
      <c r="L11" s="48"/>
      <c r="M11" s="48"/>
      <c r="N11" s="48"/>
      <c r="O11" s="48"/>
      <c r="P11" s="48"/>
      <c r="Q11" s="48"/>
      <c r="R11" s="48"/>
      <c r="S11" s="48"/>
      <c r="T11" s="48"/>
      <c r="U11" s="49" t="s">
        <v>1</v>
      </c>
      <c r="V11" s="49"/>
      <c r="W11" s="49"/>
      <c r="X11" s="51"/>
      <c r="Y11" s="51"/>
      <c r="Z11" s="51"/>
    </row>
    <row r="12" spans="1:26" s="9" customFormat="1" ht="27" customHeight="1" x14ac:dyDescent="0.25">
      <c r="A12" s="49"/>
      <c r="B12" s="66"/>
      <c r="C12" s="18" t="s">
        <v>4</v>
      </c>
      <c r="D12" s="18" t="s">
        <v>5</v>
      </c>
      <c r="E12" s="18" t="s">
        <v>6</v>
      </c>
      <c r="F12" s="18" t="s">
        <v>7</v>
      </c>
      <c r="G12" s="18" t="s">
        <v>8</v>
      </c>
      <c r="H12" s="18" t="s">
        <v>9</v>
      </c>
      <c r="I12" s="18" t="s">
        <v>10</v>
      </c>
      <c r="J12" s="53" t="s">
        <v>11</v>
      </c>
      <c r="K12" s="54"/>
      <c r="L12" s="18" t="s">
        <v>12</v>
      </c>
      <c r="M12" s="53" t="s">
        <v>13</v>
      </c>
      <c r="N12" s="54"/>
      <c r="O12" s="18" t="s">
        <v>14</v>
      </c>
      <c r="P12" s="18" t="s">
        <v>15</v>
      </c>
      <c r="Q12" s="53" t="s">
        <v>16</v>
      </c>
      <c r="R12" s="54"/>
      <c r="S12" s="18" t="s">
        <v>17</v>
      </c>
      <c r="T12" s="18" t="s">
        <v>18</v>
      </c>
      <c r="U12" s="18" t="s">
        <v>15</v>
      </c>
      <c r="V12" s="18" t="s">
        <v>16</v>
      </c>
      <c r="W12" s="18" t="s">
        <v>17</v>
      </c>
      <c r="X12" s="51"/>
      <c r="Y12" s="51"/>
      <c r="Z12" s="51"/>
    </row>
    <row r="13" spans="1:26" s="9" customFormat="1" ht="129" customHeight="1" x14ac:dyDescent="0.25">
      <c r="A13" s="49"/>
      <c r="B13" s="66"/>
      <c r="C13" s="19" t="s">
        <v>29</v>
      </c>
      <c r="D13" s="19" t="s">
        <v>30</v>
      </c>
      <c r="E13" s="19" t="s">
        <v>31</v>
      </c>
      <c r="F13" s="19" t="s">
        <v>32</v>
      </c>
      <c r="G13" s="19" t="s">
        <v>33</v>
      </c>
      <c r="H13" s="19" t="s">
        <v>34</v>
      </c>
      <c r="I13" s="19" t="s">
        <v>35</v>
      </c>
      <c r="J13" s="55" t="s">
        <v>36</v>
      </c>
      <c r="K13" s="56"/>
      <c r="L13" s="19" t="s">
        <v>37</v>
      </c>
      <c r="M13" s="55" t="s">
        <v>38</v>
      </c>
      <c r="N13" s="56"/>
      <c r="O13" s="19" t="s">
        <v>39</v>
      </c>
      <c r="P13" s="19" t="s">
        <v>40</v>
      </c>
      <c r="Q13" s="55" t="s">
        <v>41</v>
      </c>
      <c r="R13" s="56"/>
      <c r="S13" s="19" t="s">
        <v>42</v>
      </c>
      <c r="T13" s="19" t="s">
        <v>43</v>
      </c>
      <c r="U13" s="19" t="s">
        <v>44</v>
      </c>
      <c r="V13" s="19" t="s">
        <v>45</v>
      </c>
      <c r="W13" s="19" t="s">
        <v>46</v>
      </c>
      <c r="X13" s="52"/>
      <c r="Y13" s="52"/>
      <c r="Z13" s="52"/>
    </row>
    <row r="14" spans="1:26" s="9" customFormat="1" ht="24.75" customHeight="1" x14ac:dyDescent="0.25">
      <c r="A14" s="49"/>
      <c r="B14" s="66"/>
      <c r="C14" s="6" t="s">
        <v>19</v>
      </c>
      <c r="D14" s="6" t="s">
        <v>19</v>
      </c>
      <c r="E14" s="6" t="s">
        <v>19</v>
      </c>
      <c r="F14" s="6" t="s">
        <v>19</v>
      </c>
      <c r="G14" s="6" t="s">
        <v>19</v>
      </c>
      <c r="H14" s="6" t="s">
        <v>19</v>
      </c>
      <c r="I14" s="6" t="s">
        <v>19</v>
      </c>
      <c r="J14" s="6" t="s">
        <v>19</v>
      </c>
      <c r="K14" s="7">
        <v>43313</v>
      </c>
      <c r="L14" s="6" t="s">
        <v>19</v>
      </c>
      <c r="M14" s="6" t="s">
        <v>19</v>
      </c>
      <c r="N14" s="7">
        <v>43313</v>
      </c>
      <c r="O14" s="7">
        <v>43313</v>
      </c>
      <c r="P14" s="6" t="s">
        <v>19</v>
      </c>
      <c r="Q14" s="6" t="s">
        <v>19</v>
      </c>
      <c r="R14" s="7">
        <v>43313</v>
      </c>
      <c r="S14" s="7">
        <v>43313</v>
      </c>
      <c r="T14" s="6" t="s">
        <v>19</v>
      </c>
      <c r="U14" s="6" t="s">
        <v>19</v>
      </c>
      <c r="V14" s="6" t="s">
        <v>19</v>
      </c>
      <c r="W14" s="6" t="s">
        <v>19</v>
      </c>
      <c r="X14" s="7">
        <v>43313</v>
      </c>
      <c r="Y14" s="27"/>
      <c r="Z14" s="27"/>
    </row>
    <row r="15" spans="1:26" s="10" customFormat="1" x14ac:dyDescent="0.25">
      <c r="A15" s="12">
        <v>1</v>
      </c>
      <c r="B15" s="12">
        <v>2</v>
      </c>
      <c r="C15" s="12">
        <v>3</v>
      </c>
      <c r="D15" s="12">
        <v>4</v>
      </c>
      <c r="E15" s="12">
        <v>5</v>
      </c>
      <c r="F15" s="12">
        <v>6</v>
      </c>
      <c r="G15" s="12">
        <v>7</v>
      </c>
      <c r="H15" s="12">
        <v>8</v>
      </c>
      <c r="I15" s="12">
        <v>9</v>
      </c>
      <c r="J15" s="12">
        <v>10</v>
      </c>
      <c r="K15" s="12">
        <v>11</v>
      </c>
      <c r="L15" s="12">
        <v>12</v>
      </c>
      <c r="M15" s="12">
        <v>13</v>
      </c>
      <c r="N15" s="12">
        <v>14</v>
      </c>
      <c r="O15" s="12">
        <v>15</v>
      </c>
      <c r="P15" s="12">
        <v>16</v>
      </c>
      <c r="Q15" s="12">
        <v>17</v>
      </c>
      <c r="R15" s="12">
        <v>18</v>
      </c>
      <c r="S15" s="12">
        <v>19</v>
      </c>
      <c r="T15" s="12">
        <v>20</v>
      </c>
      <c r="U15" s="12">
        <v>21</v>
      </c>
      <c r="V15" s="12">
        <v>22</v>
      </c>
      <c r="W15" s="12">
        <v>23</v>
      </c>
      <c r="X15" s="29">
        <v>24</v>
      </c>
      <c r="Y15" s="26">
        <v>25</v>
      </c>
      <c r="Z15" s="26">
        <v>26</v>
      </c>
    </row>
    <row r="16" spans="1:26" ht="111" x14ac:dyDescent="0.3">
      <c r="A16" s="5">
        <v>1</v>
      </c>
      <c r="B16" s="42" t="s">
        <v>20</v>
      </c>
      <c r="C16" s="15">
        <f>'[1]1-d1-год'!$E$7</f>
        <v>1</v>
      </c>
      <c r="D16" s="15">
        <f>'[1]1-d2-год'!$D$7</f>
        <v>1</v>
      </c>
      <c r="E16" s="16">
        <f>'[1]1-d3-год'!$D$7</f>
        <v>1</v>
      </c>
      <c r="F16" s="16">
        <f>'[1]1-d4-год'!$D$7</f>
        <v>1</v>
      </c>
      <c r="G16" s="17">
        <f>'[1]1-d5-год '!$F$7</f>
        <v>0.97493919768278303</v>
      </c>
      <c r="H16" s="16">
        <f>'[1]1-d6-год'!$D$7</f>
        <v>1</v>
      </c>
      <c r="I16" s="17">
        <f>'[1]1-е1-год'!$G$7</f>
        <v>5.6495010458842872E-2</v>
      </c>
      <c r="J16" s="17">
        <f>'[1]1-е2-кв+год'!$H$8</f>
        <v>1</v>
      </c>
      <c r="K16" s="17">
        <f>'[1]1-е2-кв+год'!$Q$8</f>
        <v>1</v>
      </c>
      <c r="L16" s="16">
        <f>'[1]1-e3-год '!$E$7</f>
        <v>1</v>
      </c>
      <c r="M16" s="17">
        <f>'[1]1-e4-кв+год '!$AM$9</f>
        <v>0</v>
      </c>
      <c r="N16" s="17">
        <f>'[1]1-e4-кв+год '!$BI$9</f>
        <v>0</v>
      </c>
      <c r="O16" s="17">
        <f>'[1]1-e5-кв+год '!$D$8</f>
        <v>4.4598792177995207E-2</v>
      </c>
      <c r="P16" s="17">
        <f>'[1]1-e6-год'!$E$7</f>
        <v>1</v>
      </c>
      <c r="Q16" s="17">
        <f>'[1]1-e7-год'!$W$9</f>
        <v>0</v>
      </c>
      <c r="R16" s="17">
        <f>'[1]1-е7-кв'!$W$9</f>
        <v>0</v>
      </c>
      <c r="S16" s="17">
        <f>'[1]1-e8-кв'!$E$7</f>
        <v>1</v>
      </c>
      <c r="T16" s="17">
        <f>'[1]1-е9-год'!$H$6</f>
        <v>1</v>
      </c>
      <c r="U16" s="17">
        <f>'[1]6-e6-год '!$G$7</f>
        <v>0</v>
      </c>
      <c r="V16" s="17">
        <f>'[1]6-e7-год '!$G$7</f>
        <v>0</v>
      </c>
      <c r="W16" s="17">
        <f>'[1]6-e8-год '!$F$7</f>
        <v>1</v>
      </c>
      <c r="X16" s="37">
        <f>'[1]Оценка кач. упр. расходами'!$B$6</f>
        <v>78.212315185991727</v>
      </c>
      <c r="Y16" s="20">
        <v>100</v>
      </c>
      <c r="Z16" s="32">
        <f>ABS((X16-Y16)/Y16)</f>
        <v>0.21787684814008274</v>
      </c>
    </row>
    <row r="17" spans="1:26" ht="48" x14ac:dyDescent="0.3">
      <c r="A17" s="5">
        <v>2</v>
      </c>
      <c r="B17" s="42" t="s">
        <v>21</v>
      </c>
      <c r="C17" s="15">
        <f>'[1]1-d1-год'!$E$8</f>
        <v>1</v>
      </c>
      <c r="D17" s="15">
        <f>'[1]1-d2-год'!$D$8</f>
        <v>1</v>
      </c>
      <c r="E17" s="16">
        <f>'[1]1-d3-год'!$D$8</f>
        <v>1</v>
      </c>
      <c r="F17" s="16">
        <f>'[1]1-d4-год'!$D$8</f>
        <v>1</v>
      </c>
      <c r="G17" s="17">
        <f>'[1]1-d5-год '!$F$8</f>
        <v>0.96121911077325894</v>
      </c>
      <c r="H17" s="16">
        <f>'[1]1-d6-год'!$D$8</f>
        <v>1</v>
      </c>
      <c r="I17" s="17">
        <f>'[1]1-е1-год'!$G$22</f>
        <v>8.7128316272260989E-2</v>
      </c>
      <c r="J17" s="17">
        <f>'[1]1-е2-кв+год'!$H$9</f>
        <v>0.75794266493856899</v>
      </c>
      <c r="K17" s="17">
        <f>'[1]1-е2-кв+год'!$Q$9</f>
        <v>0.98809869181241139</v>
      </c>
      <c r="L17" s="16">
        <f>'[1]1-e3-год '!$E$8</f>
        <v>1</v>
      </c>
      <c r="M17" s="17">
        <f>'[1]1-e4-кв+год '!$AM$10</f>
        <v>0.84324161790342023</v>
      </c>
      <c r="N17" s="17">
        <f>'[1]1-e4-кв+год '!$BI$10</f>
        <v>0.55234824678052541</v>
      </c>
      <c r="O17" s="17">
        <f>'[1]1-e5-кв+год '!$D$9</f>
        <v>2.4739149050607308E-2</v>
      </c>
      <c r="P17" s="17">
        <f>'[1]1-e6-год'!$E$8</f>
        <v>1</v>
      </c>
      <c r="Q17" s="17">
        <f>'[1]1-e7-год'!$W$10</f>
        <v>1</v>
      </c>
      <c r="R17" s="17">
        <f>'[1]1-е7-кв'!$W$10</f>
        <v>1</v>
      </c>
      <c r="S17" s="17">
        <f>'[1]1-e8-кв'!$E$8</f>
        <v>1</v>
      </c>
      <c r="T17" s="17">
        <f>'[1]1-е9-год'!$H$7</f>
        <v>1</v>
      </c>
      <c r="U17" s="17">
        <f>'[1]6-e6-год '!$G$8</f>
        <v>8.8534749889331632E-2</v>
      </c>
      <c r="V17" s="17">
        <f>'[1]6-e7-год '!$G$8</f>
        <v>0</v>
      </c>
      <c r="W17" s="17">
        <f>'[1]6-e8-год '!$F$8</f>
        <v>1</v>
      </c>
      <c r="X17" s="37">
        <f>'[1]Оценка кач. упр. расходами'!$C$6</f>
        <v>86.745806370208044</v>
      </c>
      <c r="Y17" s="20">
        <v>100</v>
      </c>
      <c r="Z17" s="32">
        <f t="shared" ref="Z17:Z20" si="0">ABS((X17-Y17)/Y17)</f>
        <v>0.13254193629791955</v>
      </c>
    </row>
    <row r="18" spans="1:26" ht="48" x14ac:dyDescent="0.3">
      <c r="A18" s="5">
        <v>3</v>
      </c>
      <c r="B18" s="42" t="s">
        <v>22</v>
      </c>
      <c r="C18" s="15">
        <f>'[1]1-d1-год'!$E$9</f>
        <v>1</v>
      </c>
      <c r="D18" s="15">
        <f>'[1]1-d2-год'!$D$9</f>
        <v>1</v>
      </c>
      <c r="E18" s="16">
        <f>'[1]1-d2-год'!$D$9</f>
        <v>1</v>
      </c>
      <c r="F18" s="16">
        <f>'[1]1-d4-год'!$D$9</f>
        <v>1</v>
      </c>
      <c r="G18" s="17">
        <f>'[1]1-d5-год '!$F$9</f>
        <v>0.96492537335655226</v>
      </c>
      <c r="H18" s="16">
        <f>'[1]1-d6-год'!$D$9</f>
        <v>1</v>
      </c>
      <c r="I18" s="17">
        <f>'[1]1-е1-год'!$G$36</f>
        <v>9.0158238463909593E-2</v>
      </c>
      <c r="J18" s="17">
        <f>'[1]1-е2-кв+год'!$H$10</f>
        <v>1</v>
      </c>
      <c r="K18" s="17">
        <f>'[1]1-е2-кв+год'!$Q$10</f>
        <v>1</v>
      </c>
      <c r="L18" s="16">
        <f>'[1]1-e3-год '!$E$9</f>
        <v>1</v>
      </c>
      <c r="M18" s="17">
        <f>'[1]1-e4-кв+год '!$AM$11</f>
        <v>0</v>
      </c>
      <c r="N18" s="17">
        <f>'[1]1-e4-кв+год '!$BI$11</f>
        <v>0.21591007443255816</v>
      </c>
      <c r="O18" s="17">
        <f>'[1]1-e5-кв+год '!$D$10</f>
        <v>3.4624182731206592E-2</v>
      </c>
      <c r="P18" s="17">
        <f>'[1]1-e6-год'!$E$9</f>
        <v>1</v>
      </c>
      <c r="Q18" s="17">
        <f>'[1]1-e7-год'!$W$11</f>
        <v>1</v>
      </c>
      <c r="R18" s="17">
        <f>'[1]1-е7-кв'!$W$11</f>
        <v>1</v>
      </c>
      <c r="S18" s="17">
        <f>'[1]1-e8-кв'!$E$9</f>
        <v>1</v>
      </c>
      <c r="T18" s="17">
        <f>'[1]1-е9-год'!$H$8</f>
        <v>1</v>
      </c>
      <c r="U18" s="17">
        <f>'[1]6-e6-год '!$G$9</f>
        <v>1.5663491740529267</v>
      </c>
      <c r="V18" s="17">
        <f>'[1]6-e7-год '!$G$9</f>
        <v>0.51428571428571423</v>
      </c>
      <c r="W18" s="17">
        <f>'[1]6-e8-год '!$F$9</f>
        <v>1</v>
      </c>
      <c r="X18" s="37">
        <f>'[1]Оценка кач. упр. расходами'!$D$6</f>
        <v>85.050393693709978</v>
      </c>
      <c r="Y18" s="20">
        <v>100</v>
      </c>
      <c r="Z18" s="32">
        <f t="shared" si="0"/>
        <v>0.14949606306290023</v>
      </c>
    </row>
    <row r="19" spans="1:26" ht="63.75" x14ac:dyDescent="0.3">
      <c r="A19" s="5">
        <v>4</v>
      </c>
      <c r="B19" s="42" t="s">
        <v>23</v>
      </c>
      <c r="C19" s="15">
        <f>'[1]1-d1-год'!$E$10</f>
        <v>1</v>
      </c>
      <c r="D19" s="15">
        <f>'[1]1-d2-год'!$D$10</f>
        <v>1</v>
      </c>
      <c r="E19" s="16">
        <f>'[1]1-d3-год'!$D$10</f>
        <v>1</v>
      </c>
      <c r="F19" s="16">
        <f>'[1]1-d4-год'!$D$10</f>
        <v>1</v>
      </c>
      <c r="G19" s="17">
        <f>'[1]1-d5-год '!$F$10</f>
        <v>0.10704267117742905</v>
      </c>
      <c r="H19" s="16">
        <f>'[1]1-d6-год'!$D$10</f>
        <v>1</v>
      </c>
      <c r="I19" s="17">
        <f>'[1]1-е1-год'!$G$50</f>
        <v>0.1306724844157888</v>
      </c>
      <c r="J19" s="17">
        <f>'[1]1-е2-кв+год'!$H$11</f>
        <v>0.99999529836070544</v>
      </c>
      <c r="K19" s="17">
        <f>'[1]1-е2-кв+год'!$Q$11</f>
        <v>0.37787185409087709</v>
      </c>
      <c r="L19" s="16">
        <f>'[1]1-e3-год '!$E$10</f>
        <v>1</v>
      </c>
      <c r="M19" s="17">
        <f>'[1]1-e4-кв+год '!$AM$12</f>
        <v>0</v>
      </c>
      <c r="N19" s="17">
        <f>'[1]1-e4-кв+год '!$BI$12</f>
        <v>0.19192389031483653</v>
      </c>
      <c r="O19" s="17">
        <f>'[1]1-e5-кв+год '!$D$11</f>
        <v>4.0530662616290104E-2</v>
      </c>
      <c r="P19" s="17">
        <f>'[1]1-e6-год'!$E$10</f>
        <v>0.22530430449537106</v>
      </c>
      <c r="Q19" s="17">
        <f>'[1]1-e7-год'!$W$12</f>
        <v>1</v>
      </c>
      <c r="R19" s="17">
        <f>'[1]1-е7-кв'!$W$12</f>
        <v>1</v>
      </c>
      <c r="S19" s="17">
        <f>'[1]1-e8-кв'!$E$10</f>
        <v>1</v>
      </c>
      <c r="T19" s="17">
        <f>'[1]1-е9-год'!$H$9</f>
        <v>1</v>
      </c>
      <c r="U19" s="17">
        <f>'[1]6-e6-год '!$G$10</f>
        <v>1</v>
      </c>
      <c r="V19" s="17">
        <f>'[1]6-e7-год '!$G$10</f>
        <v>0</v>
      </c>
      <c r="W19" s="17">
        <f>'[1]6-e8-год '!$F$10</f>
        <v>1</v>
      </c>
      <c r="X19" s="37">
        <f>'[1]Оценка кач. упр. расходами'!$E$6</f>
        <v>72.910763766983592</v>
      </c>
      <c r="Y19" s="20">
        <v>100</v>
      </c>
      <c r="Z19" s="32">
        <f t="shared" si="0"/>
        <v>0.27089236233016406</v>
      </c>
    </row>
    <row r="20" spans="1:26" ht="18.75" x14ac:dyDescent="0.3">
      <c r="A20" s="27">
        <v>5</v>
      </c>
      <c r="B20" s="57" t="s">
        <v>72</v>
      </c>
      <c r="C20" s="58"/>
      <c r="D20" s="58"/>
      <c r="E20" s="58"/>
      <c r="F20" s="58"/>
      <c r="G20" s="58"/>
      <c r="H20" s="58"/>
      <c r="I20" s="58"/>
      <c r="J20" s="58"/>
      <c r="K20" s="58"/>
      <c r="L20" s="58"/>
      <c r="M20" s="58"/>
      <c r="N20" s="58"/>
      <c r="O20" s="58"/>
      <c r="P20" s="58"/>
      <c r="Q20" s="58"/>
      <c r="R20" s="58"/>
      <c r="S20" s="58"/>
      <c r="T20" s="58"/>
      <c r="U20" s="58"/>
      <c r="V20" s="58"/>
      <c r="W20" s="59"/>
      <c r="X20" s="37">
        <f>(X16+X17+X18+X19)/4</f>
        <v>80.729819754223342</v>
      </c>
      <c r="Y20" s="20">
        <v>100</v>
      </c>
      <c r="Z20" s="32">
        <f t="shared" si="0"/>
        <v>0.19270180245776658</v>
      </c>
    </row>
    <row r="21" spans="1:26" x14ac:dyDescent="0.25">
      <c r="A21" s="60"/>
      <c r="B21" s="60"/>
      <c r="C21" s="60"/>
      <c r="D21" s="60"/>
      <c r="E21" s="60"/>
      <c r="F21" s="60"/>
      <c r="G21" s="60"/>
      <c r="H21" s="60"/>
      <c r="I21" s="60"/>
      <c r="J21" s="60"/>
      <c r="K21" s="60"/>
      <c r="L21" s="60"/>
      <c r="M21" s="60"/>
      <c r="N21" s="60"/>
      <c r="O21" s="60"/>
      <c r="P21" s="60"/>
      <c r="Q21" s="60"/>
      <c r="R21" s="60"/>
      <c r="S21" s="60"/>
      <c r="T21" s="60"/>
      <c r="U21" s="60"/>
      <c r="V21" s="60"/>
      <c r="W21" s="60"/>
      <c r="X21" s="60"/>
    </row>
    <row r="22" spans="1:26" x14ac:dyDescent="0.25">
      <c r="B22" s="11"/>
    </row>
    <row r="23" spans="1:26" ht="15" customHeight="1" x14ac:dyDescent="0.25">
      <c r="B23" s="47" t="s">
        <v>28</v>
      </c>
      <c r="C23" s="47"/>
      <c r="D23" s="47"/>
      <c r="E23" s="47"/>
      <c r="F23" s="47"/>
      <c r="G23" s="47"/>
      <c r="H23" s="47"/>
      <c r="I23" s="47"/>
      <c r="J23" s="47"/>
      <c r="K23" s="47"/>
      <c r="L23" s="47"/>
      <c r="M23" s="47"/>
      <c r="N23" s="47"/>
      <c r="O23" s="47"/>
      <c r="P23" s="47"/>
      <c r="Q23" s="47"/>
      <c r="R23" s="47"/>
      <c r="S23" s="47"/>
      <c r="T23" s="47"/>
      <c r="U23" s="47"/>
      <c r="V23" s="47"/>
      <c r="W23" s="47"/>
      <c r="X23" s="47"/>
    </row>
    <row r="24" spans="1:26" ht="9" customHeight="1" x14ac:dyDescent="0.25">
      <c r="B24" s="47"/>
      <c r="C24" s="47"/>
      <c r="D24" s="47"/>
      <c r="E24" s="47"/>
      <c r="F24" s="47"/>
      <c r="G24" s="47"/>
      <c r="H24" s="47"/>
      <c r="I24" s="47"/>
      <c r="J24" s="47"/>
      <c r="K24" s="47"/>
      <c r="L24" s="47"/>
      <c r="M24" s="47"/>
      <c r="N24" s="47"/>
      <c r="O24" s="47"/>
      <c r="P24" s="47"/>
      <c r="Q24" s="47"/>
      <c r="R24" s="47"/>
      <c r="S24" s="47"/>
      <c r="T24" s="47"/>
      <c r="U24" s="47"/>
      <c r="V24" s="47"/>
      <c r="W24" s="47"/>
      <c r="X24" s="47"/>
    </row>
    <row r="25" spans="1:26" ht="13.5" customHeight="1" x14ac:dyDescent="0.25">
      <c r="B25" s="47"/>
      <c r="C25" s="47"/>
      <c r="D25" s="47"/>
      <c r="E25" s="47"/>
      <c r="F25" s="47"/>
      <c r="G25" s="47"/>
      <c r="H25" s="47"/>
      <c r="I25" s="47"/>
      <c r="J25" s="47"/>
      <c r="K25" s="47"/>
      <c r="L25" s="47"/>
      <c r="M25" s="47"/>
      <c r="N25" s="47"/>
      <c r="O25" s="47"/>
      <c r="P25" s="47"/>
      <c r="Q25" s="47"/>
      <c r="R25" s="47"/>
      <c r="S25" s="47"/>
      <c r="T25" s="47"/>
      <c r="U25" s="47"/>
      <c r="V25" s="47"/>
      <c r="W25" s="47"/>
      <c r="X25" s="47"/>
    </row>
  </sheetData>
  <mergeCells count="23">
    <mergeCell ref="A3:Z3"/>
    <mergeCell ref="A5:Z5"/>
    <mergeCell ref="B9:B14"/>
    <mergeCell ref="A9:A14"/>
    <mergeCell ref="A7:Z7"/>
    <mergeCell ref="Y9:Y13"/>
    <mergeCell ref="Z9:Z13"/>
    <mergeCell ref="B23:X25"/>
    <mergeCell ref="C10:T10"/>
    <mergeCell ref="U10:W10"/>
    <mergeCell ref="C11:H11"/>
    <mergeCell ref="I11:T11"/>
    <mergeCell ref="U11:W11"/>
    <mergeCell ref="X9:X13"/>
    <mergeCell ref="J12:K12"/>
    <mergeCell ref="M12:N12"/>
    <mergeCell ref="Q12:R12"/>
    <mergeCell ref="J13:K13"/>
    <mergeCell ref="M13:N13"/>
    <mergeCell ref="B20:W20"/>
    <mergeCell ref="A21:X21"/>
    <mergeCell ref="Q13:R13"/>
    <mergeCell ref="C9:W9"/>
  </mergeCells>
  <pageMargins left="0.7" right="0.7" top="0.75" bottom="0.75" header="0.3" footer="0.3"/>
  <pageSetup paperSize="8" scale="4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14"/>
  <sheetViews>
    <sheetView topLeftCell="B1" workbookViewId="0">
      <selection activeCell="A3" sqref="A3:N3"/>
    </sheetView>
  </sheetViews>
  <sheetFormatPr defaultRowHeight="15" x14ac:dyDescent="0.25"/>
  <cols>
    <col min="2" max="2" width="44.42578125" style="2" customWidth="1"/>
    <col min="3" max="3" width="18" customWidth="1"/>
    <col min="4" max="4" width="18.140625" customWidth="1"/>
    <col min="5" max="5" width="16.28515625" customWidth="1"/>
    <col min="6" max="6" width="17.42578125" customWidth="1"/>
    <col min="7" max="7" width="16.7109375" customWidth="1"/>
    <col min="8" max="8" width="16" customWidth="1"/>
    <col min="9" max="9" width="19.28515625" customWidth="1"/>
    <col min="10" max="10" width="14" customWidth="1"/>
    <col min="11" max="11" width="13" customWidth="1"/>
    <col min="12" max="12" width="19.140625" customWidth="1"/>
    <col min="13" max="13" width="23.140625" customWidth="1"/>
    <col min="14" max="14" width="21.28515625" customWidth="1"/>
  </cols>
  <sheetData>
    <row r="3" spans="1:14" ht="20.25" x14ac:dyDescent="0.25">
      <c r="A3" s="67" t="s">
        <v>24</v>
      </c>
      <c r="B3" s="67"/>
      <c r="C3" s="67"/>
      <c r="D3" s="67"/>
      <c r="E3" s="67"/>
      <c r="F3" s="67"/>
      <c r="G3" s="67"/>
      <c r="H3" s="67"/>
      <c r="I3" s="67"/>
      <c r="J3" s="67"/>
      <c r="K3" s="67"/>
      <c r="L3" s="67"/>
      <c r="M3" s="67"/>
      <c r="N3" s="67"/>
    </row>
    <row r="4" spans="1:14" x14ac:dyDescent="0.25">
      <c r="A4" s="3"/>
      <c r="B4" s="4"/>
      <c r="C4" s="3"/>
      <c r="D4" s="3"/>
      <c r="E4" s="3"/>
      <c r="F4" s="3"/>
      <c r="G4" s="3"/>
      <c r="H4" s="3"/>
      <c r="I4" s="3"/>
      <c r="J4" s="3"/>
      <c r="K4" s="3"/>
    </row>
    <row r="5" spans="1:14" ht="47.25" customHeight="1" x14ac:dyDescent="0.25">
      <c r="A5" s="49" t="s">
        <v>2</v>
      </c>
      <c r="B5" s="66" t="s">
        <v>3</v>
      </c>
      <c r="C5" s="72" t="s">
        <v>71</v>
      </c>
      <c r="D5" s="72"/>
      <c r="E5" s="72"/>
      <c r="F5" s="72"/>
      <c r="G5" s="72"/>
      <c r="H5" s="72"/>
      <c r="I5" s="72"/>
      <c r="J5" s="72"/>
      <c r="K5" s="72"/>
      <c r="L5" s="69" t="s">
        <v>47</v>
      </c>
      <c r="M5" s="50" t="s">
        <v>76</v>
      </c>
      <c r="N5" s="50" t="s">
        <v>75</v>
      </c>
    </row>
    <row r="6" spans="1:14" x14ac:dyDescent="0.25">
      <c r="A6" s="49"/>
      <c r="B6" s="66"/>
      <c r="C6" s="5">
        <v>1</v>
      </c>
      <c r="D6" s="5">
        <v>2</v>
      </c>
      <c r="E6" s="5">
        <v>3</v>
      </c>
      <c r="F6" s="73">
        <v>4</v>
      </c>
      <c r="G6" s="74"/>
      <c r="H6" s="73">
        <v>5</v>
      </c>
      <c r="I6" s="74"/>
      <c r="J6" s="73">
        <v>6</v>
      </c>
      <c r="K6" s="74"/>
      <c r="L6" s="70"/>
      <c r="M6" s="51"/>
      <c r="N6" s="51"/>
    </row>
    <row r="7" spans="1:14" ht="84" customHeight="1" x14ac:dyDescent="0.25">
      <c r="A7" s="49"/>
      <c r="B7" s="66"/>
      <c r="C7" s="19" t="s">
        <v>51</v>
      </c>
      <c r="D7" s="19" t="s">
        <v>48</v>
      </c>
      <c r="E7" s="19" t="s">
        <v>49</v>
      </c>
      <c r="F7" s="55" t="s">
        <v>50</v>
      </c>
      <c r="G7" s="56"/>
      <c r="H7" s="55" t="s">
        <v>52</v>
      </c>
      <c r="I7" s="56"/>
      <c r="J7" s="55" t="s">
        <v>53</v>
      </c>
      <c r="K7" s="56"/>
      <c r="L7" s="71"/>
      <c r="M7" s="52"/>
      <c r="N7" s="52"/>
    </row>
    <row r="8" spans="1:14" x14ac:dyDescent="0.25">
      <c r="A8" s="49"/>
      <c r="B8" s="66"/>
      <c r="C8" s="6" t="s">
        <v>19</v>
      </c>
      <c r="D8" s="7">
        <v>43313</v>
      </c>
      <c r="E8" s="6" t="s">
        <v>19</v>
      </c>
      <c r="F8" s="6" t="s">
        <v>19</v>
      </c>
      <c r="G8" s="7">
        <v>43313</v>
      </c>
      <c r="H8" s="6" t="s">
        <v>19</v>
      </c>
      <c r="I8" s="7">
        <v>43313</v>
      </c>
      <c r="J8" s="6" t="s">
        <v>19</v>
      </c>
      <c r="K8" s="7">
        <v>43313</v>
      </c>
      <c r="L8" s="35">
        <v>43313</v>
      </c>
      <c r="M8" s="30"/>
      <c r="N8" s="30"/>
    </row>
    <row r="9" spans="1:14" s="1" customFormat="1" x14ac:dyDescent="0.25">
      <c r="A9" s="5">
        <v>1</v>
      </c>
      <c r="B9" s="5">
        <v>2</v>
      </c>
      <c r="C9" s="8">
        <v>3</v>
      </c>
      <c r="D9" s="8">
        <v>4</v>
      </c>
      <c r="E9" s="8">
        <v>5</v>
      </c>
      <c r="F9" s="8">
        <v>6</v>
      </c>
      <c r="G9" s="8">
        <v>7</v>
      </c>
      <c r="H9" s="8">
        <v>8</v>
      </c>
      <c r="I9" s="8">
        <v>9</v>
      </c>
      <c r="J9" s="8">
        <v>10</v>
      </c>
      <c r="K9" s="8">
        <v>11</v>
      </c>
      <c r="L9" s="36">
        <v>12</v>
      </c>
      <c r="M9" s="26">
        <v>13</v>
      </c>
      <c r="N9" s="26">
        <v>14</v>
      </c>
    </row>
    <row r="10" spans="1:14" ht="145.5" customHeight="1" x14ac:dyDescent="0.3">
      <c r="A10" s="5">
        <v>1</v>
      </c>
      <c r="B10" s="41" t="s">
        <v>20</v>
      </c>
      <c r="C10" s="16">
        <f>'[2]1-год'!$E$7</f>
        <v>0</v>
      </c>
      <c r="D10" s="21">
        <f>'[2]2-кв+год'!$H$8</f>
        <v>0.56540879437974223</v>
      </c>
      <c r="E10" s="21">
        <f>'[2]3-год '!$H$7</f>
        <v>0</v>
      </c>
      <c r="F10" s="21">
        <f>'[2]4-год'!$F$7</f>
        <v>0.99818547962284809</v>
      </c>
      <c r="G10" s="21">
        <f>'[2]4-кв'!$F$7</f>
        <v>1</v>
      </c>
      <c r="H10" s="21">
        <f>'[2]5-год'!$F$7</f>
        <v>0.99213443106838872</v>
      </c>
      <c r="I10" s="21">
        <f>'[2]5-кв'!$F$7</f>
        <v>0.9661136956980193</v>
      </c>
      <c r="J10" s="16">
        <f>'[2]6-год'!$F$7</f>
        <v>1</v>
      </c>
      <c r="K10" s="16">
        <f>'[2]6-кв'!$F$7</f>
        <v>1</v>
      </c>
      <c r="L10" s="38">
        <f>'[2]Оценка кач. управ. доходами'!$B$6</f>
        <v>46.62271293148752</v>
      </c>
      <c r="M10" s="22">
        <v>100</v>
      </c>
      <c r="N10" s="31">
        <f>(M10-L10)/M10</f>
        <v>0.5337728706851248</v>
      </c>
    </row>
    <row r="11" spans="1:14" ht="63" x14ac:dyDescent="0.3">
      <c r="A11" s="5">
        <v>2</v>
      </c>
      <c r="B11" s="41" t="s">
        <v>21</v>
      </c>
      <c r="C11" s="16">
        <f>'[2]1-год'!$E$8</f>
        <v>0</v>
      </c>
      <c r="D11" s="21">
        <f>'[2]2-кв+год'!$H$18</f>
        <v>2.1612980030721953E-2</v>
      </c>
      <c r="E11" s="21">
        <f>'[2]3-год '!$H$8</f>
        <v>0.99658602978266952</v>
      </c>
      <c r="F11" s="21">
        <f>'[2]4-год'!$F$8</f>
        <v>0.99017815095290951</v>
      </c>
      <c r="G11" s="21">
        <f>'[2]4-кв'!$F$8</f>
        <v>0.99948597764330449</v>
      </c>
      <c r="H11" s="21">
        <f>'[2]5-год'!$F$8</f>
        <v>0.98259629675860827</v>
      </c>
      <c r="I11" s="21">
        <f>'[2]5-кв'!$F$8</f>
        <v>0.99258058361243784</v>
      </c>
      <c r="J11" s="16">
        <f>'[2]6-год'!$F$8</f>
        <v>1</v>
      </c>
      <c r="K11" s="16">
        <f>'[2]6-кв'!$F$8</f>
        <v>1</v>
      </c>
      <c r="L11" s="38">
        <f>'[2]Оценка кач. управ. доходами'!$C$6</f>
        <v>40.53510692271761</v>
      </c>
      <c r="M11" s="22">
        <v>100</v>
      </c>
      <c r="N11" s="31">
        <f t="shared" ref="N11:N14" si="0">(M11-L11)/M11</f>
        <v>0.59464893077282388</v>
      </c>
    </row>
    <row r="12" spans="1:14" ht="63" x14ac:dyDescent="0.3">
      <c r="A12" s="5">
        <v>3</v>
      </c>
      <c r="B12" s="41" t="s">
        <v>22</v>
      </c>
      <c r="C12" s="16">
        <f>'[2]1-год'!$E$9</f>
        <v>1</v>
      </c>
      <c r="D12" s="21">
        <f>'[2]2-кв+год'!$H$27</f>
        <v>0.19573419638204465</v>
      </c>
      <c r="E12" s="21">
        <f>'[2]3-год '!$H$9</f>
        <v>1</v>
      </c>
      <c r="F12" s="21">
        <f>'[2]4-год'!$F$9</f>
        <v>1</v>
      </c>
      <c r="G12" s="21">
        <f>'[2]4-кв'!$F$9</f>
        <v>1</v>
      </c>
      <c r="H12" s="21">
        <f>'[2]5-год'!$F$9</f>
        <v>1</v>
      </c>
      <c r="I12" s="21">
        <f>'[2]5-кв'!$F$9</f>
        <v>1</v>
      </c>
      <c r="J12" s="16">
        <f>'[2]6-год'!$F$9</f>
        <v>1</v>
      </c>
      <c r="K12" s="16">
        <f>'[2]6-кв'!$F$9</f>
        <v>1</v>
      </c>
      <c r="L12" s="38">
        <f>'[2]Оценка кач. управ. доходами'!$D$6</f>
        <v>75.872025891461334</v>
      </c>
      <c r="M12" s="22">
        <v>100</v>
      </c>
      <c r="N12" s="31">
        <f t="shared" si="0"/>
        <v>0.24127974108538666</v>
      </c>
    </row>
    <row r="13" spans="1:14" ht="78.75" x14ac:dyDescent="0.3">
      <c r="A13" s="5">
        <v>4</v>
      </c>
      <c r="B13" s="41" t="s">
        <v>23</v>
      </c>
      <c r="C13" s="16">
        <f>'[2]1-год'!$E$10</f>
        <v>1</v>
      </c>
      <c r="D13" s="21">
        <f>'[2]2-кв+год'!$H$34</f>
        <v>0.11110175699247127</v>
      </c>
      <c r="E13" s="21">
        <f>'[2]3-год '!$H$10</f>
        <v>0</v>
      </c>
      <c r="F13" s="21">
        <f>'[2]4-год'!$F$10</f>
        <v>0.99941796353161549</v>
      </c>
      <c r="G13" s="21">
        <f>'[2]4-кв'!$F$10</f>
        <v>1</v>
      </c>
      <c r="H13" s="21">
        <f>'[2]5-год'!$F$10</f>
        <v>0.98294185427272973</v>
      </c>
      <c r="I13" s="21">
        <f>'[2]5-кв'!$F$10</f>
        <v>0</v>
      </c>
      <c r="J13" s="16">
        <f>'[2]6-год'!$F$10</f>
        <v>1</v>
      </c>
      <c r="K13" s="16">
        <f>'[2]6-кв'!$F$10</f>
        <v>1</v>
      </c>
      <c r="L13" s="38">
        <f>'[2]Оценка кач. управ. доходами'!$E$6</f>
        <v>53.33305270977413</v>
      </c>
      <c r="M13" s="22">
        <v>100</v>
      </c>
      <c r="N13" s="31">
        <f t="shared" si="0"/>
        <v>0.46666947290225869</v>
      </c>
    </row>
    <row r="14" spans="1:14" ht="18.75" x14ac:dyDescent="0.3">
      <c r="A14" s="27">
        <v>5</v>
      </c>
      <c r="B14" s="68" t="s">
        <v>72</v>
      </c>
      <c r="C14" s="68"/>
      <c r="D14" s="68"/>
      <c r="E14" s="68"/>
      <c r="F14" s="68"/>
      <c r="G14" s="68"/>
      <c r="H14" s="68"/>
      <c r="I14" s="68"/>
      <c r="J14" s="68"/>
      <c r="K14" s="68"/>
      <c r="L14" s="38">
        <f>(L10+L11+L12+L13)/4</f>
        <v>54.090724613860154</v>
      </c>
      <c r="M14" s="22">
        <v>100</v>
      </c>
      <c r="N14" s="31">
        <f t="shared" si="0"/>
        <v>0.45909275386139847</v>
      </c>
    </row>
  </sheetData>
  <mergeCells count="14">
    <mergeCell ref="A3:N3"/>
    <mergeCell ref="B14:K14"/>
    <mergeCell ref="M5:M7"/>
    <mergeCell ref="N5:N7"/>
    <mergeCell ref="L5:L7"/>
    <mergeCell ref="C5:K5"/>
    <mergeCell ref="B5:B8"/>
    <mergeCell ref="A5:A8"/>
    <mergeCell ref="F6:G6"/>
    <mergeCell ref="H6:I6"/>
    <mergeCell ref="J6:K6"/>
    <mergeCell ref="F7:G7"/>
    <mergeCell ref="H7:I7"/>
    <mergeCell ref="J7:K7"/>
  </mergeCells>
  <pageMargins left="0.7" right="0.7" top="0.75" bottom="0.75" header="0.3" footer="0.3"/>
  <pageSetup paperSize="9" scale="4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14"/>
  <sheetViews>
    <sheetView topLeftCell="A10" workbookViewId="0">
      <selection activeCell="A3" sqref="A3:J3"/>
    </sheetView>
  </sheetViews>
  <sheetFormatPr defaultRowHeight="15" x14ac:dyDescent="0.25"/>
  <cols>
    <col min="2" max="2" width="44.42578125" style="2" customWidth="1"/>
    <col min="3" max="3" width="18" customWidth="1"/>
    <col min="4" max="4" width="18.140625" customWidth="1"/>
    <col min="5" max="5" width="16.28515625" customWidth="1"/>
    <col min="6" max="6" width="17.42578125" customWidth="1"/>
    <col min="7" max="7" width="16" customWidth="1"/>
    <col min="8" max="8" width="19.140625" customWidth="1"/>
    <col min="9" max="9" width="15.42578125" customWidth="1"/>
    <col min="10" max="10" width="17.85546875" customWidth="1"/>
  </cols>
  <sheetData>
    <row r="3" spans="1:10" ht="20.25" x14ac:dyDescent="0.25">
      <c r="A3" s="67" t="s">
        <v>54</v>
      </c>
      <c r="B3" s="67"/>
      <c r="C3" s="67"/>
      <c r="D3" s="67"/>
      <c r="E3" s="67"/>
      <c r="F3" s="67"/>
      <c r="G3" s="67"/>
      <c r="H3" s="67"/>
      <c r="I3" s="67"/>
      <c r="J3" s="67"/>
    </row>
    <row r="4" spans="1:10" x14ac:dyDescent="0.25">
      <c r="A4" s="3"/>
      <c r="B4" s="4"/>
      <c r="C4" s="3"/>
      <c r="D4" s="3"/>
      <c r="E4" s="3"/>
      <c r="F4" s="3"/>
      <c r="G4" s="3"/>
    </row>
    <row r="5" spans="1:10" ht="85.5" customHeight="1" x14ac:dyDescent="0.25">
      <c r="A5" s="49" t="s">
        <v>2</v>
      </c>
      <c r="B5" s="66" t="s">
        <v>3</v>
      </c>
      <c r="C5" s="72" t="s">
        <v>55</v>
      </c>
      <c r="D5" s="72"/>
      <c r="E5" s="72"/>
      <c r="F5" s="72"/>
      <c r="G5" s="72"/>
      <c r="H5" s="50" t="s">
        <v>63</v>
      </c>
      <c r="I5" s="50" t="s">
        <v>76</v>
      </c>
      <c r="J5" s="50" t="s">
        <v>75</v>
      </c>
    </row>
    <row r="6" spans="1:10" x14ac:dyDescent="0.25">
      <c r="A6" s="49"/>
      <c r="B6" s="66"/>
      <c r="C6" s="5">
        <v>1</v>
      </c>
      <c r="D6" s="5">
        <v>2</v>
      </c>
      <c r="E6" s="5">
        <v>3</v>
      </c>
      <c r="F6" s="13">
        <v>4</v>
      </c>
      <c r="G6" s="13">
        <v>5</v>
      </c>
      <c r="H6" s="51"/>
      <c r="I6" s="51"/>
      <c r="J6" s="51"/>
    </row>
    <row r="7" spans="1:10" ht="129.75" customHeight="1" x14ac:dyDescent="0.25">
      <c r="A7" s="49"/>
      <c r="B7" s="66"/>
      <c r="C7" s="19" t="s">
        <v>56</v>
      </c>
      <c r="D7" s="19" t="s">
        <v>57</v>
      </c>
      <c r="E7" s="19" t="s">
        <v>58</v>
      </c>
      <c r="F7" s="24" t="s">
        <v>43</v>
      </c>
      <c r="G7" s="24" t="s">
        <v>59</v>
      </c>
      <c r="H7" s="52"/>
      <c r="I7" s="52"/>
      <c r="J7" s="52"/>
    </row>
    <row r="8" spans="1:10" x14ac:dyDescent="0.25">
      <c r="A8" s="49"/>
      <c r="B8" s="66"/>
      <c r="C8" s="6" t="s">
        <v>19</v>
      </c>
      <c r="D8" s="6" t="s">
        <v>19</v>
      </c>
      <c r="E8" s="6" t="s">
        <v>19</v>
      </c>
      <c r="F8" s="6" t="s">
        <v>19</v>
      </c>
      <c r="G8" s="6" t="s">
        <v>19</v>
      </c>
      <c r="H8" s="6" t="s">
        <v>19</v>
      </c>
      <c r="I8" s="30"/>
      <c r="J8" s="30"/>
    </row>
    <row r="9" spans="1:10" s="1" customFormat="1" ht="15.75" x14ac:dyDescent="0.25">
      <c r="A9" s="5">
        <v>1</v>
      </c>
      <c r="B9" s="40">
        <v>2</v>
      </c>
      <c r="C9" s="8">
        <v>3</v>
      </c>
      <c r="D9" s="8">
        <v>4</v>
      </c>
      <c r="E9" s="8">
        <v>5</v>
      </c>
      <c r="F9" s="8">
        <v>6</v>
      </c>
      <c r="G9" s="8">
        <v>7</v>
      </c>
      <c r="H9" s="8">
        <v>8</v>
      </c>
      <c r="I9" s="26">
        <v>13</v>
      </c>
      <c r="J9" s="26">
        <v>14</v>
      </c>
    </row>
    <row r="10" spans="1:10" ht="145.5" customHeight="1" x14ac:dyDescent="0.3">
      <c r="A10" s="5">
        <v>1</v>
      </c>
      <c r="B10" s="41" t="s">
        <v>20</v>
      </c>
      <c r="C10" s="17">
        <f>'[3]1-год'!$E$7</f>
        <v>1</v>
      </c>
      <c r="D10" s="17">
        <f>'[3]2-год '!$D$7</f>
        <v>1</v>
      </c>
      <c r="E10" s="17">
        <f>'[3]3-год '!$D$7</f>
        <v>1</v>
      </c>
      <c r="F10" s="17">
        <f>'[3]4-год '!$F$7</f>
        <v>1</v>
      </c>
      <c r="G10" s="17">
        <f>'[3]5-год '!$G$7</f>
        <v>0.66666666666666663</v>
      </c>
      <c r="H10" s="38">
        <f>'[3]Оценка качества'!$B$6</f>
        <v>98.245614035087726</v>
      </c>
      <c r="I10" s="22">
        <v>100</v>
      </c>
      <c r="J10" s="31">
        <f>(I10-H10)/I10</f>
        <v>1.7543859649122737E-2</v>
      </c>
    </row>
    <row r="11" spans="1:10" ht="63" x14ac:dyDescent="0.3">
      <c r="A11" s="5">
        <v>2</v>
      </c>
      <c r="B11" s="41" t="s">
        <v>21</v>
      </c>
      <c r="C11" s="17">
        <f>'[3]1-год'!$E$8</f>
        <v>1</v>
      </c>
      <c r="D11" s="17">
        <f>'[3]2-год '!$D$8</f>
        <v>1</v>
      </c>
      <c r="E11" s="17">
        <f>'[3]3-год '!$D$8</f>
        <v>1</v>
      </c>
      <c r="F11" s="17">
        <f>'[3]4-год '!$F$8</f>
        <v>1</v>
      </c>
      <c r="G11" s="17">
        <f>'[3]5-год '!$G$8</f>
        <v>1</v>
      </c>
      <c r="H11" s="39">
        <f>'[3]Оценка качества'!$C$6</f>
        <v>100</v>
      </c>
      <c r="I11" s="22">
        <v>100</v>
      </c>
      <c r="J11" s="31">
        <f t="shared" ref="J11:J14" si="0">(I11-H11)/I11</f>
        <v>0</v>
      </c>
    </row>
    <row r="12" spans="1:10" ht="63" x14ac:dyDescent="0.3">
      <c r="A12" s="5">
        <v>3</v>
      </c>
      <c r="B12" s="41" t="s">
        <v>22</v>
      </c>
      <c r="C12" s="17">
        <f>'[3]1-год'!$E$9</f>
        <v>1</v>
      </c>
      <c r="D12" s="17">
        <f>'[3]2-год '!$D$9</f>
        <v>1</v>
      </c>
      <c r="E12" s="17">
        <f>'[3]3-год '!$D$9</f>
        <v>1</v>
      </c>
      <c r="F12" s="17">
        <f>'[3]4-год '!$F$9</f>
        <v>1</v>
      </c>
      <c r="G12" s="17">
        <f>'[3]5-год '!$G$9</f>
        <v>1</v>
      </c>
      <c r="H12" s="39">
        <f>'[3]Оценка качества'!$D$6</f>
        <v>100</v>
      </c>
      <c r="I12" s="22">
        <v>100</v>
      </c>
      <c r="J12" s="31">
        <f t="shared" si="0"/>
        <v>0</v>
      </c>
    </row>
    <row r="13" spans="1:10" ht="78.75" x14ac:dyDescent="0.3">
      <c r="A13" s="5">
        <v>4</v>
      </c>
      <c r="B13" s="41" t="s">
        <v>23</v>
      </c>
      <c r="C13" s="17">
        <f>'[3]1-год'!$E$10</f>
        <v>0</v>
      </c>
      <c r="D13" s="17">
        <f>'[3]2-год '!$D$10</f>
        <v>1</v>
      </c>
      <c r="E13" s="17">
        <f>'[3]3-год '!$D$10</f>
        <v>1</v>
      </c>
      <c r="F13" s="17">
        <f>'[3]4-год '!$F$10</f>
        <v>1</v>
      </c>
      <c r="G13" s="17">
        <f>'[3]5-год '!$G$10</f>
        <v>1</v>
      </c>
      <c r="H13" s="39">
        <f>'[3]Оценка качества'!$E$6</f>
        <v>57.894736842105274</v>
      </c>
      <c r="I13" s="22">
        <v>100</v>
      </c>
      <c r="J13" s="31">
        <f t="shared" si="0"/>
        <v>0.42105263157894723</v>
      </c>
    </row>
    <row r="14" spans="1:10" ht="18.75" x14ac:dyDescent="0.3">
      <c r="A14" s="27">
        <v>5</v>
      </c>
      <c r="B14" s="68" t="s">
        <v>72</v>
      </c>
      <c r="C14" s="68"/>
      <c r="D14" s="68"/>
      <c r="E14" s="68"/>
      <c r="F14" s="68"/>
      <c r="G14" s="68"/>
      <c r="H14" s="39">
        <f>(H10+H11+H12+H13)/4</f>
        <v>89.035087719298247</v>
      </c>
      <c r="I14" s="22">
        <v>100</v>
      </c>
      <c r="J14" s="31">
        <f t="shared" si="0"/>
        <v>0.10964912280701754</v>
      </c>
    </row>
  </sheetData>
  <mergeCells count="8">
    <mergeCell ref="A3:J3"/>
    <mergeCell ref="I5:I7"/>
    <mergeCell ref="J5:J7"/>
    <mergeCell ref="B14:G14"/>
    <mergeCell ref="A5:A8"/>
    <mergeCell ref="B5:B8"/>
    <mergeCell ref="C5:G5"/>
    <mergeCell ref="H5:H7"/>
  </mergeCells>
  <pageMargins left="0.7" right="0.7" top="0.75" bottom="0.75" header="0.3" footer="0.3"/>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4"/>
  <sheetViews>
    <sheetView topLeftCell="A7" workbookViewId="0">
      <selection activeCell="A3" sqref="A3:I3"/>
    </sheetView>
  </sheetViews>
  <sheetFormatPr defaultRowHeight="15" x14ac:dyDescent="0.25"/>
  <cols>
    <col min="2" max="2" width="44.42578125" style="2" customWidth="1"/>
    <col min="3" max="3" width="18" customWidth="1"/>
    <col min="4" max="4" width="18.140625" customWidth="1"/>
    <col min="5" max="5" width="16.28515625" customWidth="1"/>
    <col min="6" max="6" width="16" customWidth="1"/>
    <col min="7" max="7" width="19.140625" customWidth="1"/>
    <col min="8" max="8" width="24.140625" customWidth="1"/>
    <col min="9" max="9" width="25.85546875" customWidth="1"/>
  </cols>
  <sheetData>
    <row r="3" spans="1:9" ht="21" customHeight="1" x14ac:dyDescent="0.25">
      <c r="A3" s="67" t="s">
        <v>60</v>
      </c>
      <c r="B3" s="67"/>
      <c r="C3" s="67"/>
      <c r="D3" s="67"/>
      <c r="E3" s="67"/>
      <c r="F3" s="67"/>
      <c r="G3" s="67"/>
      <c r="H3" s="67"/>
      <c r="I3" s="67"/>
    </row>
    <row r="4" spans="1:9" x14ac:dyDescent="0.25">
      <c r="A4" s="3"/>
      <c r="B4" s="4"/>
      <c r="C4" s="3"/>
      <c r="D4" s="3"/>
      <c r="E4" s="3"/>
      <c r="F4" s="3"/>
    </row>
    <row r="5" spans="1:9" ht="76.5" customHeight="1" x14ac:dyDescent="0.25">
      <c r="A5" s="49" t="s">
        <v>2</v>
      </c>
      <c r="B5" s="66" t="s">
        <v>3</v>
      </c>
      <c r="C5" s="72" t="s">
        <v>61</v>
      </c>
      <c r="D5" s="72"/>
      <c r="E5" s="72"/>
      <c r="F5" s="72"/>
      <c r="G5" s="50" t="s">
        <v>62</v>
      </c>
      <c r="H5" s="50" t="s">
        <v>77</v>
      </c>
      <c r="I5" s="50" t="s">
        <v>78</v>
      </c>
    </row>
    <row r="6" spans="1:9" x14ac:dyDescent="0.25">
      <c r="A6" s="49"/>
      <c r="B6" s="66"/>
      <c r="C6" s="5">
        <v>1</v>
      </c>
      <c r="D6" s="5">
        <v>2</v>
      </c>
      <c r="E6" s="5">
        <v>3</v>
      </c>
      <c r="F6" s="13">
        <v>5</v>
      </c>
      <c r="G6" s="51"/>
      <c r="H6" s="51"/>
      <c r="I6" s="51"/>
    </row>
    <row r="7" spans="1:9" ht="179.25" customHeight="1" x14ac:dyDescent="0.25">
      <c r="A7" s="49"/>
      <c r="B7" s="66"/>
      <c r="C7" s="19" t="s">
        <v>64</v>
      </c>
      <c r="D7" s="19" t="s">
        <v>65</v>
      </c>
      <c r="E7" s="19" t="s">
        <v>66</v>
      </c>
      <c r="F7" s="24" t="s">
        <v>67</v>
      </c>
      <c r="G7" s="52"/>
      <c r="H7" s="52"/>
      <c r="I7" s="52"/>
    </row>
    <row r="8" spans="1:9" x14ac:dyDescent="0.25">
      <c r="A8" s="49"/>
      <c r="B8" s="66"/>
      <c r="C8" s="6" t="s">
        <v>19</v>
      </c>
      <c r="D8" s="6" t="s">
        <v>19</v>
      </c>
      <c r="E8" s="6" t="s">
        <v>19</v>
      </c>
      <c r="F8" s="6" t="s">
        <v>19</v>
      </c>
      <c r="G8" s="6" t="s">
        <v>19</v>
      </c>
      <c r="H8" s="30"/>
      <c r="I8" s="30"/>
    </row>
    <row r="9" spans="1:9" s="1" customFormat="1" x14ac:dyDescent="0.25">
      <c r="A9" s="5">
        <v>1</v>
      </c>
      <c r="B9" s="5">
        <v>2</v>
      </c>
      <c r="C9" s="8">
        <v>3</v>
      </c>
      <c r="D9" s="8">
        <v>4</v>
      </c>
      <c r="E9" s="8">
        <v>5</v>
      </c>
      <c r="F9" s="8">
        <v>6</v>
      </c>
      <c r="G9" s="8">
        <v>7</v>
      </c>
      <c r="H9" s="26">
        <v>13</v>
      </c>
      <c r="I9" s="26">
        <v>14</v>
      </c>
    </row>
    <row r="10" spans="1:9" ht="145.5" customHeight="1" x14ac:dyDescent="0.3">
      <c r="A10" s="5">
        <v>1</v>
      </c>
      <c r="B10" s="41" t="s">
        <v>20</v>
      </c>
      <c r="C10" s="17">
        <f>'[4]1-год'!$G$7</f>
        <v>1</v>
      </c>
      <c r="D10" s="17">
        <f>'[4]2-год '!$C$7</f>
        <v>1</v>
      </c>
      <c r="E10" s="17">
        <f>'[4]3-год '!$G$7</f>
        <v>1</v>
      </c>
      <c r="F10" s="17">
        <f>'[4]5-год '!$E$7</f>
        <v>0</v>
      </c>
      <c r="G10" s="39">
        <f>'[4]Оценка качества'!$B$6</f>
        <v>82.35294117647058</v>
      </c>
      <c r="H10" s="22">
        <v>100</v>
      </c>
      <c r="I10" s="31">
        <f>(H10-G10)/H10</f>
        <v>0.17647058823529421</v>
      </c>
    </row>
    <row r="11" spans="1:9" ht="63" x14ac:dyDescent="0.3">
      <c r="A11" s="5">
        <v>2</v>
      </c>
      <c r="B11" s="41" t="s">
        <v>21</v>
      </c>
      <c r="C11" s="17">
        <f>'[4]1-год'!$G$8</f>
        <v>1</v>
      </c>
      <c r="D11" s="17">
        <f>'[4]2-год '!$C$8</f>
        <v>1</v>
      </c>
      <c r="E11" s="17">
        <f>'[4]3-год '!$G$8</f>
        <v>1</v>
      </c>
      <c r="F11" s="17">
        <f>'[4]5-год '!$E$8</f>
        <v>0.689814439672636</v>
      </c>
      <c r="G11" s="39">
        <f>'[4]Оценка качества'!$C$6</f>
        <v>94.526137170693573</v>
      </c>
      <c r="H11" s="22">
        <v>100</v>
      </c>
      <c r="I11" s="31">
        <f t="shared" ref="I11:I14" si="0">(H11-G11)/H11</f>
        <v>5.4738628293064265E-2</v>
      </c>
    </row>
    <row r="12" spans="1:9" ht="63" x14ac:dyDescent="0.3">
      <c r="A12" s="5">
        <v>3</v>
      </c>
      <c r="B12" s="41" t="s">
        <v>22</v>
      </c>
      <c r="C12" s="17">
        <f>'[4]1-год'!$G$9</f>
        <v>1</v>
      </c>
      <c r="D12" s="17">
        <f>'[4]2-год '!$C$9</f>
        <v>1</v>
      </c>
      <c r="E12" s="17">
        <f>'[4]3-год '!$G$9</f>
        <v>1</v>
      </c>
      <c r="F12" s="17">
        <f>'[4]5-год '!$E$9</f>
        <v>0</v>
      </c>
      <c r="G12" s="39">
        <f>'[4]Оценка качества'!$D$6</f>
        <v>82.35294117647058</v>
      </c>
      <c r="H12" s="22">
        <v>100</v>
      </c>
      <c r="I12" s="31">
        <f t="shared" si="0"/>
        <v>0.17647058823529421</v>
      </c>
    </row>
    <row r="13" spans="1:9" ht="78.75" x14ac:dyDescent="0.3">
      <c r="A13" s="5">
        <v>4</v>
      </c>
      <c r="B13" s="41" t="s">
        <v>23</v>
      </c>
      <c r="C13" s="17">
        <f>'[4]1-год'!$G$10</f>
        <v>1</v>
      </c>
      <c r="D13" s="17">
        <f>'[4]2-год '!$C$10</f>
        <v>1</v>
      </c>
      <c r="E13" s="17">
        <f>'[4]3-год '!$G$10</f>
        <v>1</v>
      </c>
      <c r="F13" s="17">
        <f>'[4]5-год '!$E$10</f>
        <v>1</v>
      </c>
      <c r="G13" s="39">
        <f>'[4]Оценка качества'!$E$6</f>
        <v>100</v>
      </c>
      <c r="H13" s="22">
        <v>100</v>
      </c>
      <c r="I13" s="31">
        <f t="shared" si="0"/>
        <v>0</v>
      </c>
    </row>
    <row r="14" spans="1:9" ht="18.75" x14ac:dyDescent="0.3">
      <c r="A14" s="27">
        <v>5</v>
      </c>
      <c r="B14" s="75" t="s">
        <v>72</v>
      </c>
      <c r="C14" s="76"/>
      <c r="D14" s="76"/>
      <c r="E14" s="76"/>
      <c r="F14" s="77"/>
      <c r="G14" s="39">
        <f>(G10+G11+G12+G13)/4</f>
        <v>89.808004880908683</v>
      </c>
      <c r="H14" s="22">
        <v>100</v>
      </c>
      <c r="I14" s="31">
        <f t="shared" si="0"/>
        <v>0.10191995119091317</v>
      </c>
    </row>
  </sheetData>
  <mergeCells count="8">
    <mergeCell ref="A3:I3"/>
    <mergeCell ref="H5:H7"/>
    <mergeCell ref="I5:I7"/>
    <mergeCell ref="B14:F14"/>
    <mergeCell ref="A5:A8"/>
    <mergeCell ref="B5:B8"/>
    <mergeCell ref="C5:F5"/>
    <mergeCell ref="G5:G7"/>
  </mergeCells>
  <pageMargins left="0.7" right="0.7" top="0.75" bottom="0.75" header="0.3" footer="0.3"/>
  <pageSetup paperSize="9"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E19"/>
  <sheetViews>
    <sheetView topLeftCell="A4" workbookViewId="0">
      <selection activeCell="A11" sqref="A11:XFD11"/>
    </sheetView>
  </sheetViews>
  <sheetFormatPr defaultRowHeight="15" x14ac:dyDescent="0.25"/>
  <cols>
    <col min="2" max="2" width="44.42578125" style="2" customWidth="1"/>
    <col min="3" max="4" width="18" customWidth="1"/>
    <col min="5" max="5" width="46.85546875" customWidth="1"/>
  </cols>
  <sheetData>
    <row r="3" spans="1:5" ht="73.5" customHeight="1" x14ac:dyDescent="0.25">
      <c r="A3" s="78" t="s">
        <v>68</v>
      </c>
      <c r="B3" s="78"/>
      <c r="C3" s="78"/>
      <c r="D3" s="78"/>
      <c r="E3" s="78"/>
    </row>
    <row r="4" spans="1:5" ht="21.75" customHeight="1" x14ac:dyDescent="0.25">
      <c r="A4" s="80" t="s">
        <v>84</v>
      </c>
      <c r="B4" s="78"/>
      <c r="C4" s="78"/>
      <c r="D4" s="78"/>
      <c r="E4" s="78"/>
    </row>
    <row r="5" spans="1:5" x14ac:dyDescent="0.25">
      <c r="A5" s="3"/>
      <c r="B5" s="4"/>
      <c r="C5" s="3"/>
      <c r="D5" s="3"/>
    </row>
    <row r="6" spans="1:5" ht="162.75" customHeight="1" x14ac:dyDescent="0.25">
      <c r="A6" s="25" t="s">
        <v>2</v>
      </c>
      <c r="B6" s="25" t="s">
        <v>3</v>
      </c>
      <c r="C6" s="25" t="s">
        <v>80</v>
      </c>
      <c r="D6" s="25" t="s">
        <v>82</v>
      </c>
      <c r="E6" s="25" t="s">
        <v>79</v>
      </c>
    </row>
    <row r="7" spans="1:5" s="1" customFormat="1" x14ac:dyDescent="0.25">
      <c r="A7" s="33">
        <v>1</v>
      </c>
      <c r="B7" s="33">
        <v>2</v>
      </c>
      <c r="C7" s="34">
        <v>3</v>
      </c>
      <c r="D7" s="34">
        <v>4</v>
      </c>
      <c r="E7" s="34">
        <v>6</v>
      </c>
    </row>
    <row r="8" spans="1:5" ht="145.5" customHeight="1" x14ac:dyDescent="0.3">
      <c r="A8" s="14">
        <v>1</v>
      </c>
      <c r="B8" s="41" t="s">
        <v>20</v>
      </c>
      <c r="C8" s="39">
        <f>'[5]Итоговая оценка качества'!$B$6</f>
        <v>73.878395222721323</v>
      </c>
      <c r="D8" s="23">
        <f>(100+65)/2</f>
        <v>82.5</v>
      </c>
      <c r="E8" s="31">
        <f>(C8-D8)/D8</f>
        <v>-0.10450430033065063</v>
      </c>
    </row>
    <row r="9" spans="1:5" ht="63" x14ac:dyDescent="0.3">
      <c r="A9" s="14">
        <v>2</v>
      </c>
      <c r="B9" s="41" t="s">
        <v>21</v>
      </c>
      <c r="C9" s="39">
        <f>'[5]Итоговая оценка качества'!$C$6</f>
        <v>78.813931429685454</v>
      </c>
      <c r="D9" s="23">
        <f t="shared" ref="D9:D12" si="0">(100+65)/2</f>
        <v>82.5</v>
      </c>
      <c r="E9" s="31">
        <f t="shared" ref="E9:E12" si="1">(C9-D9)/D9</f>
        <v>-4.4679619034115714E-2</v>
      </c>
    </row>
    <row r="10" spans="1:5" ht="63" x14ac:dyDescent="0.3">
      <c r="A10" s="14">
        <v>3</v>
      </c>
      <c r="B10" s="41" t="s">
        <v>22</v>
      </c>
      <c r="C10" s="39">
        <f>'[5]Итоговая оценка качества'!$D$6</f>
        <v>84.372106825327023</v>
      </c>
      <c r="D10" s="23">
        <f t="shared" si="0"/>
        <v>82.5</v>
      </c>
      <c r="E10" s="31">
        <f t="shared" si="1"/>
        <v>2.2692203943357858E-2</v>
      </c>
    </row>
    <row r="11" spans="1:5" ht="78.75" x14ac:dyDescent="0.3">
      <c r="A11" s="14">
        <v>4</v>
      </c>
      <c r="B11" s="41" t="s">
        <v>23</v>
      </c>
      <c r="C11" s="39">
        <f>'[5]Итоговая оценка качества'!$E$6</f>
        <v>69.901629010730176</v>
      </c>
      <c r="D11" s="23">
        <f t="shared" si="0"/>
        <v>82.5</v>
      </c>
      <c r="E11" s="31">
        <f t="shared" si="1"/>
        <v>-0.15270752714266453</v>
      </c>
    </row>
    <row r="12" spans="1:5" ht="18.75" x14ac:dyDescent="0.3">
      <c r="A12" s="28">
        <v>5</v>
      </c>
      <c r="B12" s="43" t="s">
        <v>72</v>
      </c>
      <c r="C12" s="39">
        <f>(C8+C9+C10+C11)/4</f>
        <v>76.741515622115998</v>
      </c>
      <c r="D12" s="23">
        <f t="shared" si="0"/>
        <v>82.5</v>
      </c>
      <c r="E12" s="44">
        <f t="shared" si="1"/>
        <v>-6.9799810641018215E-2</v>
      </c>
    </row>
    <row r="15" spans="1:5" x14ac:dyDescent="0.25">
      <c r="B15" s="2" t="s">
        <v>81</v>
      </c>
    </row>
    <row r="16" spans="1:5" ht="15.75" x14ac:dyDescent="0.25">
      <c r="B16" s="45" t="s">
        <v>83</v>
      </c>
    </row>
    <row r="18" spans="2:5" x14ac:dyDescent="0.25">
      <c r="B18" s="79" t="s">
        <v>85</v>
      </c>
      <c r="C18" s="79"/>
      <c r="D18" s="79"/>
      <c r="E18" s="79"/>
    </row>
    <row r="19" spans="2:5" ht="54.75" customHeight="1" x14ac:dyDescent="0.25">
      <c r="B19" s="79"/>
      <c r="C19" s="79"/>
      <c r="D19" s="79"/>
      <c r="E19" s="79"/>
    </row>
  </sheetData>
  <mergeCells count="3">
    <mergeCell ref="A3:E3"/>
    <mergeCell ref="B18:E19"/>
    <mergeCell ref="A4:E4"/>
  </mergeCells>
  <pageMargins left="0.7" right="0.7" top="0.75" bottom="0.75" header="0.3" footer="0.3"/>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Приложение 2</vt:lpstr>
      <vt:lpstr>Приложение 3</vt:lpstr>
      <vt:lpstr>Приложение 4</vt:lpstr>
      <vt:lpstr>Приложение 6</vt:lpstr>
      <vt:lpstr>Итоговая оценка КФМ</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2018-08-16T10:12:07Z</dcterms:modified>
</cp:coreProperties>
</file>