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90" yWindow="120" windowWidth="13920" windowHeight="11610" tabRatio="653" firstSheet="2" activeTab="2"/>
  </bookViews>
  <sheets>
    <sheet name="цены ОФЗ-н выпуска № 53001RMFS" sheetId="1" state="hidden" r:id="rId1"/>
    <sheet name="праздники, торговые дни" sheetId="2" state="hidden" r:id="rId2"/>
    <sheet name="Калькулятор стоимости ОФЗ-н" sheetId="3" r:id="rId3"/>
  </sheets>
  <externalReferences>
    <externalReference r:id="rId6"/>
    <externalReference r:id="rId7"/>
  </externalReferences>
  <definedNames>
    <definedName name="_xlfn.MODE.SNGL" hidden="1">#NAME?</definedName>
    <definedName name="_xlfn.WORKDAY.INTL" hidden="1">#NAME?</definedName>
    <definedName name="_xlnm.Print_Area" localSheetId="2">'Калькулятор стоимости ОФЗ-н'!$A$1:$D$36</definedName>
  </definedNames>
  <calcPr fullCalcOnLoad="1"/>
</workbook>
</file>

<file path=xl/comments2.xml><?xml version="1.0" encoding="utf-8"?>
<comments xmlns="http://schemas.openxmlformats.org/spreadsheetml/2006/main">
  <authors>
    <author>ХАБРОВ ВЛАДИМИР ВИКТОРОВИЧ</author>
  </authors>
  <commentList>
    <comment ref="A7" authorId="0">
      <text>
        <r>
          <rPr>
            <b/>
            <sz val="9"/>
            <rFont val="Tahoma"/>
            <family val="2"/>
          </rPr>
          <t>Нерабочие дни</t>
        </r>
      </text>
    </comment>
  </commentList>
</comments>
</file>

<file path=xl/sharedStrings.xml><?xml version="1.0" encoding="utf-8"?>
<sst xmlns="http://schemas.openxmlformats.org/spreadsheetml/2006/main" count="697" uniqueCount="136">
  <si>
    <t>Дата</t>
  </si>
  <si>
    <t>Дата начала размещения облигаций</t>
  </si>
  <si>
    <t>Дата окончания размещения облигаций</t>
  </si>
  <si>
    <t>Дата погашения облигаций</t>
  </si>
  <si>
    <t>Купонные периоды, дни</t>
  </si>
  <si>
    <t>Процентная ставка купонного дохода,
% годовых</t>
  </si>
  <si>
    <t>Купонный доход, рублей</t>
  </si>
  <si>
    <t>Эмитент</t>
  </si>
  <si>
    <t>Министерство финансов Российской Федерации</t>
  </si>
  <si>
    <t>Тип ценных бумаг</t>
  </si>
  <si>
    <t>государственные ценные бумаги Российской Федерации</t>
  </si>
  <si>
    <t>Генеральные условия эмиссии</t>
  </si>
  <si>
    <t>постановление Правительства Российской Федерации от 15 мая 1995 г. № 458 
"О Генеральных условиях эмиссии и обращения облигаций федеральных займов"</t>
  </si>
  <si>
    <t>Условия эмиссии</t>
  </si>
  <si>
    <t>Вид облигаций</t>
  </si>
  <si>
    <t>облигации федерального займа</t>
  </si>
  <si>
    <t>Тип облигаций</t>
  </si>
  <si>
    <t>Валюта номинала</t>
  </si>
  <si>
    <t>рубль</t>
  </si>
  <si>
    <t>Порядок размещения облигаций выпуска</t>
  </si>
  <si>
    <t xml:space="preserve">Налогообложение дохода по облигациям
</t>
  </si>
  <si>
    <t>осуществляется в соответствии с законодательством Российской Федерации</t>
  </si>
  <si>
    <t>Решение о выпуске</t>
  </si>
  <si>
    <t>Государственный регистрационный номер</t>
  </si>
  <si>
    <t>ISIN</t>
  </si>
  <si>
    <t>Круг потенциальных владельцев</t>
  </si>
  <si>
    <t>№ платежа</t>
  </si>
  <si>
    <t>Даты платежей</t>
  </si>
  <si>
    <t>Погашение номинала, %</t>
  </si>
  <si>
    <t>Погашение номинала, рублей</t>
  </si>
  <si>
    <t>Всего выплат по облигации, рублей</t>
  </si>
  <si>
    <t>Агенты, осуществляющие размещение облигаций от имени и по поручению Эмитента</t>
  </si>
  <si>
    <t>53001RMFS</t>
  </si>
  <si>
    <t>Вторичное обращение облигаций</t>
  </si>
  <si>
    <t>открытая подписка</t>
  </si>
  <si>
    <t>Предъявление владельцами облигаций к выкупу Эмитенту</t>
  </si>
  <si>
    <t>облигации федерального займа для физических лиц (ОФЗ-н)</t>
  </si>
  <si>
    <t>Форма выпуска облигаций</t>
  </si>
  <si>
    <t>1000 (одна тысяча)</t>
  </si>
  <si>
    <t>Номинальная стоимость одной облигации, рублей</t>
  </si>
  <si>
    <t>Объем выпуска, рублей</t>
  </si>
  <si>
    <t>Количество облигаций выпуска, шт.</t>
  </si>
  <si>
    <t>Минимальное количество облигаций, доступных для приобретения одним физическим лицом, штук</t>
  </si>
  <si>
    <t>Максимальное количество облигаций, которым может владеть одно физическое лицо, штук</t>
  </si>
  <si>
    <t>30 (тридцать)</t>
  </si>
  <si>
    <t>15 000 (пятнадцать тысяч)</t>
  </si>
  <si>
    <t>Итого</t>
  </si>
  <si>
    <t>Накопленный купонный доход, рублей</t>
  </si>
  <si>
    <t>не допускается, за исключением случаев установленных Условиями эмиссии</t>
  </si>
  <si>
    <t>Депозитарий, место хранения глобального сертификата</t>
  </si>
  <si>
    <t>физические лица вправе предъявить облигации к выкупу Эмитенту в любой день до даты погашения облигаций в соответствии с Условиями эмиссии</t>
  </si>
  <si>
    <t>Небанковская кредитная организация акционерное общество "Национальный расчетный депозитарий"</t>
  </si>
  <si>
    <t>документарная с обязательным централизованным хранением</t>
  </si>
  <si>
    <t>в т.ч.:</t>
  </si>
  <si>
    <t>Примечание:</t>
  </si>
  <si>
    <r>
      <t>Введите количество приобретаемых Облигаций, шт.</t>
    </r>
    <r>
      <rPr>
        <vertAlign val="superscript"/>
        <sz val="12"/>
        <color indexed="8"/>
        <rFont val="Times New Roman"/>
        <family val="1"/>
      </rPr>
      <t>5</t>
    </r>
  </si>
  <si>
    <r>
      <t>Накопленный купонный доход, руб.</t>
    </r>
    <r>
      <rPr>
        <vertAlign val="superscript"/>
        <sz val="12"/>
        <color indexed="8"/>
        <rFont val="Times New Roman"/>
        <family val="1"/>
      </rPr>
      <t>6</t>
    </r>
  </si>
  <si>
    <r>
      <t>Стоимость Облигаций, руб.</t>
    </r>
    <r>
      <rPr>
        <b/>
        <vertAlign val="superscript"/>
        <sz val="12"/>
        <color indexed="8"/>
        <rFont val="Times New Roman"/>
        <family val="1"/>
      </rPr>
      <t>7</t>
    </r>
  </si>
  <si>
    <r>
      <t>чистая стоимость Облигаций, руб.</t>
    </r>
    <r>
      <rPr>
        <vertAlign val="superscript"/>
        <sz val="10"/>
        <color indexed="8"/>
        <rFont val="Times New Roman"/>
        <family val="1"/>
      </rPr>
      <t>8</t>
    </r>
  </si>
  <si>
    <r>
      <t>Доходность к погашению Облигаций, % годовых</t>
    </r>
    <r>
      <rPr>
        <vertAlign val="superscript"/>
        <sz val="12"/>
        <color indexed="8"/>
        <rFont val="Times New Roman"/>
        <family val="1"/>
      </rPr>
      <t>7</t>
    </r>
    <r>
      <rPr>
        <sz val="12"/>
        <color indexed="8"/>
        <rFont val="Times New Roman"/>
        <family val="1"/>
      </rPr>
      <t xml:space="preserve"> </t>
    </r>
  </si>
  <si>
    <t>сумма купонного дохода, накопленного по Облигациям, руб.</t>
  </si>
  <si>
    <t>Номинальная стоимость одной Облигации, руб.</t>
  </si>
  <si>
    <r>
      <t>Цена размещения одной Облигации, % от номинала</t>
    </r>
    <r>
      <rPr>
        <vertAlign val="superscript"/>
        <sz val="12"/>
        <color indexed="8"/>
        <rFont val="Times New Roman"/>
        <family val="1"/>
      </rPr>
      <t>6</t>
    </r>
  </si>
  <si>
    <t>Цена размещения одной облигации, % от номинала</t>
  </si>
  <si>
    <r>
      <rPr>
        <vertAlign val="super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>минимальное количество Облигаций для приобретения - 30 шт., максимальное количество Облигаций для приобретения - 15000 шт.</t>
    </r>
  </si>
  <si>
    <r>
      <t>Введите дату подачи заявки на приобретение Облигаций</t>
    </r>
    <r>
      <rPr>
        <vertAlign val="superscript"/>
        <sz val="12"/>
        <color indexed="8"/>
        <rFont val="Times New Roman"/>
        <family val="1"/>
      </rPr>
      <t>3</t>
    </r>
  </si>
  <si>
    <r>
      <t>Дата исполнения заявки</t>
    </r>
    <r>
      <rPr>
        <vertAlign val="superscript"/>
        <sz val="12"/>
        <color indexed="8"/>
        <rFont val="Times New Roman"/>
        <family val="1"/>
      </rPr>
      <t>4</t>
    </r>
  </si>
  <si>
    <r>
      <rPr>
        <vertAlign val="superscript"/>
        <sz val="10"/>
        <color indexed="8"/>
        <rFont val="Times New Roman"/>
        <family val="1"/>
      </rPr>
      <t>8</t>
    </r>
    <r>
      <rPr>
        <sz val="10"/>
        <color indexed="8"/>
        <rFont val="Times New Roman"/>
        <family val="1"/>
      </rPr>
      <t>без учета купонного дохода, накопленного на дату исполнения заявки</t>
    </r>
  </si>
  <si>
    <r>
      <t>приказ Минфина России от 15 марта 2017 г. № 38н "Об утверждении Условий эмиссии и обращения облигаций федерального займа для физических лиц" (http://minfin.ru/common/upload/library/2017/04/main/38n_MU.pdf</t>
    </r>
    <r>
      <rPr>
        <sz val="10"/>
        <color indexed="8"/>
        <rFont val="Times New Roman"/>
        <family val="1"/>
      </rPr>
      <t>)</t>
    </r>
  </si>
  <si>
    <t>ВТБ 24 (ПАО), ПАО Сбербанк</t>
  </si>
  <si>
    <t>Введите время подачи заявки на приобретение Облигаций (чч:мм)</t>
  </si>
  <si>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утверждены приказом Минфина России от 15 марта 2017 г. № 38н (http://minfin.ru/common/upload/library/2017/04/main/38n_MU.pdf)</t>
    </r>
  </si>
  <si>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период размещения Облигаций с 26 апреля 2017 г. по 25 октября 2017 г.</t>
    </r>
  </si>
  <si>
    <r>
      <rPr>
        <vertAlign val="super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>заявки, поданные после 17:00 и по нерабочим дням, исполняются на следующий рабочий день при наличии всех открытых необходимых счетов, предусмотренных договором, заключенным между Агентом и физическим лицом, и достаточного объема денежных средств на счете физического лица, открытого у Агента</t>
    </r>
  </si>
  <si>
    <t>граждане Российской Федерации и агенты по размещению и выкупу облигаций в случаях, установленных Условиями эмиссии</t>
  </si>
  <si>
    <t>Доходность к погашению, % годовых (до вычета  комиссионного вознаграждения агента)</t>
  </si>
  <si>
    <r>
      <rPr>
        <vertAlign val="superscript"/>
        <sz val="10"/>
        <color indexed="8"/>
        <rFont val="Times New Roman"/>
        <family val="1"/>
      </rPr>
      <t>6</t>
    </r>
    <r>
      <rPr>
        <sz val="10"/>
        <color indexed="8"/>
        <rFont val="Times New Roman"/>
        <family val="1"/>
      </rPr>
      <t>на дату исполнения заявки установлена Минфином России (http://minfin.ru/ru/perfomance/public_debt/internal/ofz-n/current/)</t>
    </r>
  </si>
  <si>
    <r>
      <t xml:space="preserve">Калькулятор расчета стоимости 
приобретаемых ОФЗ-н выпуска № 53001RMFS
</t>
    </r>
    <r>
      <rPr>
        <b/>
        <sz val="10"/>
        <color indexed="8"/>
        <rFont val="Times New Roman"/>
        <family val="1"/>
      </rPr>
      <t>(до вычета комиссионного вознаграждения Агента)</t>
    </r>
  </si>
  <si>
    <r>
      <t>Стоимость приобретаемых Облигаций рассчитывается в соответствии с Условиями эмиссии и обращения облигаций федерального займа для физических лиц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параметрами выпуска Облигаций № 53001RMFS</t>
    </r>
    <r>
      <rPr>
        <vertAlign val="superscript"/>
        <sz val="12"/>
        <color indexed="8"/>
        <rFont val="Times New Roman"/>
        <family val="1"/>
      </rPr>
      <t>2</t>
    </r>
  </si>
  <si>
    <r>
      <rPr>
        <vertAlign val="superscript"/>
        <sz val="10"/>
        <color indexed="8"/>
        <rFont val="Times New Roman"/>
        <family val="1"/>
      </rPr>
      <t>7</t>
    </r>
    <r>
      <rPr>
        <sz val="10"/>
        <color indexed="8"/>
        <rFont val="Times New Roman"/>
        <family val="1"/>
      </rPr>
      <t>до вычета комиссионного вознаграждения Агента</t>
    </r>
  </si>
  <si>
    <t>RU000A0JXPQ1</t>
  </si>
  <si>
    <t xml:space="preserve">Параметры выпуска облигаций федерального займа для физических лиц (ОФЗ-н),
цены размещения и доходности к погашению ОФЗ-н </t>
  </si>
  <si>
    <t>7,5%</t>
  </si>
  <si>
    <t/>
  </si>
  <si>
    <t>8,0%</t>
  </si>
  <si>
    <t>8,5%</t>
  </si>
  <si>
    <t>9,0%</t>
  </si>
  <si>
    <t>10,0%</t>
  </si>
  <si>
    <t>10,5%</t>
  </si>
  <si>
    <t>100%</t>
  </si>
  <si>
    <t>9,02%</t>
  </si>
  <si>
    <t>9,03%</t>
  </si>
  <si>
    <t>-</t>
  </si>
  <si>
    <t>9,10%</t>
  </si>
  <si>
    <r>
      <t>приказ Минфина России от 24 апреля 2017 года № 323 (</t>
    </r>
    <r>
      <rPr>
        <sz val="10"/>
        <rFont val="Times New Roman"/>
        <family val="1"/>
      </rPr>
      <t>http://minfin.ru/common/upload/library/2017/04/main/20170424_Prikaz_-_Reshenie_ob_emissii_OFZ-n_FINAL.pdf</t>
    </r>
    <r>
      <rPr>
        <sz val="10"/>
        <color indexed="8"/>
        <rFont val="Times New Roman"/>
        <family val="1"/>
      </rPr>
      <t xml:space="preserve">)
</t>
    </r>
  </si>
  <si>
    <t>99,8699%</t>
  </si>
  <si>
    <t>9,11%</t>
  </si>
  <si>
    <t>99,7127%</t>
  </si>
  <si>
    <t>9,18%</t>
  </si>
  <si>
    <t>99,7291%</t>
  </si>
  <si>
    <t>9,19%</t>
  </si>
  <si>
    <t>99,7943%</t>
  </si>
  <si>
    <t>9,16%</t>
  </si>
  <si>
    <t>9,17%</t>
  </si>
  <si>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установлены приказами Минфина России от 24 апреля 2017 г. № 323, от 2 июня 2017 г. № 420 и раскрыты на официальном сайте Минфина России в информационно-телекоммуникационной сети "Интернет" </t>
    </r>
    <r>
      <rPr>
        <sz val="10"/>
        <rFont val="Times New Roman"/>
        <family val="1"/>
      </rPr>
      <t>(http://minfin.ru/common/upload/library/2017/04/main/20170424_Prikaz_-_Reshenie_ob_emissii_OFZ-n_FINAL.pdf ; http://minfin.ru/common/upload/library/2017/06/main/1_Prikaz_dop._vypusk_53001.pdf)</t>
    </r>
  </si>
  <si>
    <t>100,0073%</t>
  </si>
  <si>
    <t>9,09%</t>
  </si>
  <si>
    <t>100,3586%</t>
  </si>
  <si>
    <t>8,95%</t>
  </si>
  <si>
    <t>99,9652%</t>
  </si>
  <si>
    <t>9,12%</t>
  </si>
  <si>
    <t>9,13%</t>
  </si>
  <si>
    <t>100,0000%</t>
  </si>
  <si>
    <t>99,8421%</t>
  </si>
  <si>
    <t>99,9331%</t>
  </si>
  <si>
    <t>9,07%</t>
  </si>
  <si>
    <t>99,9818%</t>
  </si>
  <si>
    <t>99,8096%</t>
  </si>
  <si>
    <t>9,21%</t>
  </si>
  <si>
    <t>9,22%</t>
  </si>
  <si>
    <t>99,8044%</t>
  </si>
  <si>
    <t>9,23%</t>
  </si>
  <si>
    <t>99,963%</t>
  </si>
  <si>
    <t>99,9578%</t>
  </si>
  <si>
    <t>100,0233%</t>
  </si>
  <si>
    <t>100,2253%</t>
  </si>
  <si>
    <t>9,1%</t>
  </si>
  <si>
    <t>100,4029%</t>
  </si>
  <si>
    <t>100,579%</t>
  </si>
  <si>
    <t>8,96%</t>
  </si>
  <si>
    <t>8,97%</t>
  </si>
  <si>
    <t>100,6855%</t>
  </si>
  <si>
    <t>8,92%</t>
  </si>
  <si>
    <t>8,93%</t>
  </si>
  <si>
    <t>100,9494%</t>
  </si>
  <si>
    <t>8,82%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</si>
</sst>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&quot;-&quot;??_-;_-@_-"/>
    <numFmt numFmtId="165" formatCode="#,##0.00_ ;\-#,##0.00\ "/>
    <numFmt numFmtId="166" formatCode="0.0000%"/>
    <numFmt numFmtId="167" formatCode="0.0"/>
    <numFmt numFmtId="168" formatCode="0.0000"/>
    <numFmt numFmtId="169" formatCode="0.0%"/>
    <numFmt numFmtId="170" formatCode="0.000%"/>
    <numFmt numFmtId="171" formatCode="[$-FC19]d\ mmmm\ yyyy\ &quot;г.&quot;"/>
    <numFmt numFmtId="172" formatCode="#,##0.00_р_."/>
    <numFmt numFmtId="173" formatCode="_-* #,##0_р_._-;\-* #,##0_р_._-;_-* &quot;-&quot;??_р_._-;_-@_-"/>
    <numFmt numFmtId="174" formatCode="m/d/yyyy"/>
    <numFmt numFmtId="175" formatCode="#,##0.0"/>
    <numFmt numFmtId="176" formatCode="_-* #,##0.0_р_._-;\-* #,##0.0_р_._-;_-* &quot;-&quot;?_р_._-;_-@_-"/>
    <numFmt numFmtId="177" formatCode="_(* #,##0_);_(* \(#,##0\);_(* &quot;-&quot;_);_(@_)"/>
    <numFmt numFmtId="178" formatCode="_(* #,##0.00_);_(* \(#,##0.00\);_(* &quot;-&quot;??_);_(@_)"/>
    <numFmt numFmtId="179" formatCode="mmm/yyyy"/>
    <numFmt numFmtId="180" formatCode="0.0000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"/>
    <numFmt numFmtId="186" formatCode="#,##0.00;\-#,##0.00"/>
    <numFmt numFmtId="187" formatCode="0.00000"/>
    <numFmt numFmtId="188" formatCode="0.000"/>
    <numFmt numFmtId="189" formatCode="0.00000000"/>
    <numFmt numFmtId="190" formatCode="0.0000000"/>
    <numFmt numFmtId="191" formatCode="_-* #,##0.000_-;\-* #,##0.000_-;_-* &quot;-&quot;??_-;_-@_-"/>
    <numFmt numFmtId="192" formatCode="_-* #,##0.0000_-;\-* #,##0.0000_-;_-* &quot;-&quot;??_-;_-@_-"/>
    <numFmt numFmtId="193" formatCode="_-* #,##0.0000_р_._-;\-* #,##0.0000_р_._-;_-* &quot;-&quot;????_р_._-;_-@_-"/>
    <numFmt numFmtId="194" formatCode="_-* #,##0.00000_-;\-* #,##0.00000_-;_-* &quot;-&quot;??_-;_-@_-"/>
    <numFmt numFmtId="195" formatCode="_-* #,##0.000000_-;\-* #,##0.000000_-;_-* &quot;-&quot;??_-;_-@_-"/>
    <numFmt numFmtId="196" formatCode="_-* #,##0.0000000_-;\-* #,##0.0000000_-;_-* &quot;-&quot;??_-;_-@_-"/>
    <numFmt numFmtId="197" formatCode="[$-F400]h:mm:ss\ AM/PM"/>
    <numFmt numFmtId="198" formatCode="h:mm;@"/>
    <numFmt numFmtId="199" formatCode="0.000000000"/>
    <numFmt numFmtId="200" formatCode="0.0000000000"/>
  </numFmts>
  <fonts count="66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5" fillId="0" borderId="0" xfId="0" applyNumberFormat="1" applyFont="1" applyFill="1" applyAlignment="1">
      <alignment/>
    </xf>
    <xf numFmtId="0" fontId="55" fillId="0" borderId="0" xfId="0" applyFont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58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2" fontId="55" fillId="0" borderId="10" xfId="0" applyNumberFormat="1" applyFont="1" applyBorder="1" applyAlignment="1">
      <alignment horizontal="right" indent="2"/>
    </xf>
    <xf numFmtId="14" fontId="55" fillId="0" borderId="10" xfId="0" applyNumberFormat="1" applyFont="1" applyBorder="1" applyAlignment="1">
      <alignment horizontal="center"/>
    </xf>
    <xf numFmtId="2" fontId="55" fillId="0" borderId="10" xfId="0" applyNumberFormat="1" applyFont="1" applyBorder="1" applyAlignment="1">
      <alignment horizontal="right" indent="1"/>
    </xf>
    <xf numFmtId="4" fontId="55" fillId="0" borderId="10" xfId="0" applyNumberFormat="1" applyFont="1" applyBorder="1" applyAlignment="1">
      <alignment horizontal="right" indent="1"/>
    </xf>
    <xf numFmtId="2" fontId="58" fillId="0" borderId="10" xfId="0" applyNumberFormat="1" applyFont="1" applyBorder="1" applyAlignment="1">
      <alignment horizontal="right" indent="1"/>
    </xf>
    <xf numFmtId="4" fontId="58" fillId="0" borderId="10" xfId="0" applyNumberFormat="1" applyFont="1" applyBorder="1" applyAlignment="1">
      <alignment horizontal="right" indent="1"/>
    </xf>
    <xf numFmtId="1" fontId="55" fillId="0" borderId="10" xfId="0" applyNumberFormat="1" applyFont="1" applyBorder="1" applyAlignment="1">
      <alignment horizontal="right" indent="2"/>
    </xf>
    <xf numFmtId="1" fontId="58" fillId="0" borderId="10" xfId="0" applyNumberFormat="1" applyFont="1" applyBorder="1" applyAlignment="1">
      <alignment horizontal="right" indent="2"/>
    </xf>
    <xf numFmtId="0" fontId="58" fillId="0" borderId="10" xfId="0" applyFont="1" applyBorder="1" applyAlignment="1">
      <alignment horizontal="right" indent="3"/>
    </xf>
    <xf numFmtId="14" fontId="55" fillId="0" borderId="11" xfId="0" applyNumberFormat="1" applyFont="1" applyBorder="1" applyAlignment="1">
      <alignment/>
    </xf>
    <xf numFmtId="168" fontId="55" fillId="0" borderId="10" xfId="0" applyNumberFormat="1" applyFont="1" applyBorder="1" applyAlignment="1">
      <alignment horizontal="right" indent="2"/>
    </xf>
    <xf numFmtId="2" fontId="55" fillId="0" borderId="12" xfId="0" applyNumberFormat="1" applyFont="1" applyBorder="1" applyAlignment="1">
      <alignment horizontal="right" indent="2"/>
    </xf>
    <xf numFmtId="2" fontId="55" fillId="0" borderId="13" xfId="0" applyNumberFormat="1" applyFont="1" applyBorder="1" applyAlignment="1">
      <alignment horizontal="right" indent="2"/>
    </xf>
    <xf numFmtId="2" fontId="55" fillId="0" borderId="14" xfId="0" applyNumberFormat="1" applyFont="1" applyBorder="1" applyAlignment="1">
      <alignment horizontal="right" indent="2"/>
    </xf>
    <xf numFmtId="14" fontId="55" fillId="0" borderId="15" xfId="0" applyNumberFormat="1" applyFont="1" applyBorder="1" applyAlignment="1">
      <alignment horizontal="center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Fill="1" applyAlignment="1">
      <alignment/>
    </xf>
    <xf numFmtId="14" fontId="60" fillId="16" borderId="0" xfId="0" applyNumberFormat="1" applyFont="1" applyFill="1" applyBorder="1" applyAlignment="1">
      <alignment horizontal="right" indent="1"/>
    </xf>
    <xf numFmtId="3" fontId="60" fillId="16" borderId="0" xfId="0" applyNumberFormat="1" applyFont="1" applyFill="1" applyBorder="1" applyAlignment="1">
      <alignment horizontal="right" indent="1"/>
    </xf>
    <xf numFmtId="0" fontId="61" fillId="35" borderId="19" xfId="0" applyFont="1" applyFill="1" applyBorder="1" applyAlignment="1">
      <alignment horizontal="left"/>
    </xf>
    <xf numFmtId="0" fontId="59" fillId="35" borderId="19" xfId="0" applyFont="1" applyFill="1" applyBorder="1" applyAlignment="1">
      <alignment/>
    </xf>
    <xf numFmtId="0" fontId="59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left"/>
    </xf>
    <xf numFmtId="0" fontId="59" fillId="35" borderId="0" xfId="0" applyFont="1" applyFill="1" applyBorder="1" applyAlignment="1">
      <alignment horizontal="left"/>
    </xf>
    <xf numFmtId="0" fontId="59" fillId="35" borderId="0" xfId="0" applyFont="1" applyFill="1" applyAlignment="1">
      <alignment/>
    </xf>
    <xf numFmtId="0" fontId="7" fillId="35" borderId="0" xfId="0" applyFont="1" applyFill="1" applyBorder="1" applyAlignment="1">
      <alignment horizontal="left" vertical="center" wrapText="1"/>
    </xf>
    <xf numFmtId="4" fontId="59" fillId="35" borderId="20" xfId="0" applyNumberFormat="1" applyFont="1" applyFill="1" applyBorder="1" applyAlignment="1">
      <alignment horizontal="right" indent="1"/>
    </xf>
    <xf numFmtId="0" fontId="8" fillId="35" borderId="0" xfId="0" applyFont="1" applyFill="1" applyBorder="1" applyAlignment="1">
      <alignment horizontal="left" vertical="center" wrapText="1"/>
    </xf>
    <xf numFmtId="0" fontId="59" fillId="35" borderId="0" xfId="0" applyFont="1" applyFill="1" applyBorder="1" applyAlignment="1">
      <alignment horizontal="right" indent="1"/>
    </xf>
    <xf numFmtId="4" fontId="59" fillId="35" borderId="0" xfId="0" applyNumberFormat="1" applyFont="1" applyFill="1" applyBorder="1" applyAlignment="1">
      <alignment horizontal="right" indent="1"/>
    </xf>
    <xf numFmtId="4" fontId="60" fillId="35" borderId="20" xfId="0" applyNumberFormat="1" applyFont="1" applyFill="1" applyBorder="1" applyAlignment="1">
      <alignment horizontal="right" indent="1"/>
    </xf>
    <xf numFmtId="0" fontId="55" fillId="35" borderId="0" xfId="0" applyFont="1" applyFill="1" applyAlignment="1">
      <alignment horizontal="left" indent="1"/>
    </xf>
    <xf numFmtId="4" fontId="60" fillId="35" borderId="0" xfId="0" applyNumberFormat="1" applyFont="1" applyFill="1" applyBorder="1" applyAlignment="1">
      <alignment horizontal="right" indent="1"/>
    </xf>
    <xf numFmtId="0" fontId="4" fillId="35" borderId="0" xfId="0" applyFont="1" applyFill="1" applyBorder="1" applyAlignment="1">
      <alignment horizontal="left" vertical="center" wrapText="1" indent="2"/>
    </xf>
    <xf numFmtId="0" fontId="7" fillId="0" borderId="0" xfId="0" applyFont="1" applyFill="1" applyBorder="1" applyAlignment="1">
      <alignment horizontal="left" vertical="center" wrapText="1"/>
    </xf>
    <xf numFmtId="0" fontId="59" fillId="36" borderId="0" xfId="0" applyFont="1" applyFill="1" applyAlignment="1">
      <alignment/>
    </xf>
    <xf numFmtId="197" fontId="59" fillId="0" borderId="0" xfId="0" applyNumberFormat="1" applyFont="1" applyAlignment="1">
      <alignment/>
    </xf>
    <xf numFmtId="14" fontId="59" fillId="0" borderId="20" xfId="0" applyNumberFormat="1" applyFont="1" applyFill="1" applyBorder="1" applyAlignment="1">
      <alignment horizontal="right" indent="1"/>
    </xf>
    <xf numFmtId="0" fontId="62" fillId="37" borderId="0" xfId="0" applyFont="1" applyFill="1" applyBorder="1" applyAlignment="1">
      <alignment horizontal="center"/>
    </xf>
    <xf numFmtId="0" fontId="63" fillId="37" borderId="0" xfId="0" applyFont="1" applyFill="1" applyBorder="1" applyAlignment="1">
      <alignment horizontal="center"/>
    </xf>
    <xf numFmtId="0" fontId="59" fillId="35" borderId="21" xfId="0" applyFont="1" applyFill="1" applyBorder="1" applyAlignment="1">
      <alignment/>
    </xf>
    <xf numFmtId="9" fontId="58" fillId="0" borderId="10" xfId="0" applyNumberFormat="1" applyFont="1" applyBorder="1" applyAlignment="1">
      <alignment horizontal="right" indent="1"/>
    </xf>
    <xf numFmtId="10" fontId="55" fillId="0" borderId="10" xfId="0" applyNumberFormat="1" applyFont="1" applyBorder="1" applyAlignment="1">
      <alignment horizontal="right" indent="3"/>
    </xf>
    <xf numFmtId="198" fontId="60" fillId="16" borderId="0" xfId="0" applyNumberFormat="1" applyFont="1" applyFill="1" applyBorder="1" applyAlignment="1">
      <alignment horizontal="right" indent="1"/>
    </xf>
    <xf numFmtId="4" fontId="55" fillId="35" borderId="20" xfId="0" applyNumberFormat="1" applyFont="1" applyFill="1" applyBorder="1" applyAlignment="1">
      <alignment horizontal="right" indent="1"/>
    </xf>
    <xf numFmtId="4" fontId="55" fillId="35" borderId="22" xfId="0" applyNumberFormat="1" applyFont="1" applyFill="1" applyBorder="1" applyAlignment="1">
      <alignment horizontal="right" indent="1"/>
    </xf>
    <xf numFmtId="168" fontId="55" fillId="0" borderId="13" xfId="0" applyNumberFormat="1" applyFont="1" applyBorder="1" applyAlignment="1">
      <alignment horizontal="right" indent="2"/>
    </xf>
    <xf numFmtId="0" fontId="64" fillId="35" borderId="0" xfId="0" applyFont="1" applyFill="1" applyBorder="1" applyAlignment="1">
      <alignment horizontal="center" wrapText="1"/>
    </xf>
    <xf numFmtId="166" fontId="59" fillId="35" borderId="20" xfId="0" applyNumberFormat="1" applyFont="1" applyFill="1" applyBorder="1" applyAlignment="1">
      <alignment horizontal="right" indent="1"/>
    </xf>
    <xf numFmtId="166" fontId="55" fillId="0" borderId="10" xfId="57" applyNumberFormat="1" applyFont="1" applyBorder="1" applyAlignment="1">
      <alignment horizontal="right" indent="2"/>
    </xf>
    <xf numFmtId="166" fontId="55" fillId="0" borderId="10" xfId="0" applyNumberFormat="1" applyFont="1" applyBorder="1" applyAlignment="1">
      <alignment horizontal="right" indent="2"/>
    </xf>
    <xf numFmtId="9" fontId="55" fillId="0" borderId="12" xfId="57" applyFont="1" applyBorder="1" applyAlignment="1">
      <alignment horizontal="right" indent="2"/>
    </xf>
    <xf numFmtId="10" fontId="55" fillId="0" borderId="12" xfId="57" applyNumberFormat="1" applyFont="1" applyBorder="1" applyAlignment="1">
      <alignment horizontal="right" indent="2"/>
    </xf>
    <xf numFmtId="10" fontId="59" fillId="35" borderId="20" xfId="57" applyNumberFormat="1" applyFont="1" applyFill="1" applyBorder="1" applyAlignment="1">
      <alignment horizontal="right" indent="1"/>
    </xf>
    <xf numFmtId="189" fontId="55" fillId="0" borderId="10" xfId="0" applyNumberFormat="1" applyFont="1" applyBorder="1" applyAlignment="1">
      <alignment horizontal="right" indent="2"/>
    </xf>
    <xf numFmtId="187" fontId="55" fillId="0" borderId="10" xfId="0" applyNumberFormat="1" applyFont="1" applyBorder="1" applyAlignment="1">
      <alignment horizontal="right" indent="2"/>
    </xf>
    <xf numFmtId="0" fontId="55" fillId="0" borderId="10" xfId="0" applyFont="1" applyBorder="1" applyAlignment="1">
      <alignment horizontal="left" vertical="top" wrapText="1"/>
    </xf>
    <xf numFmtId="0" fontId="58" fillId="0" borderId="10" xfId="0" applyFont="1" applyBorder="1" applyAlignment="1">
      <alignment horizontal="left" vertical="top" wrapText="1"/>
    </xf>
    <xf numFmtId="14" fontId="55" fillId="0" borderId="10" xfId="0" applyNumberFormat="1" applyFont="1" applyBorder="1" applyAlignment="1">
      <alignment horizontal="left" vertical="top" wrapText="1"/>
    </xf>
    <xf numFmtId="0" fontId="6" fillId="38" borderId="0" xfId="0" applyFont="1" applyFill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left" vertical="top" wrapText="1"/>
    </xf>
    <xf numFmtId="3" fontId="55" fillId="0" borderId="10" xfId="0" applyNumberFormat="1" applyFont="1" applyBorder="1" applyAlignment="1">
      <alignment horizontal="left" vertical="top" wrapText="1"/>
    </xf>
    <xf numFmtId="0" fontId="59" fillId="35" borderId="20" xfId="0" applyFont="1" applyFill="1" applyBorder="1" applyAlignment="1">
      <alignment horizontal="left" wrapText="1"/>
    </xf>
    <xf numFmtId="0" fontId="64" fillId="35" borderId="0" xfId="0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left" vertical="top" wrapText="1"/>
    </xf>
    <xf numFmtId="0" fontId="55" fillId="35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verCode"/>
      <sheetName val="VBA_Functions"/>
      <sheetName val="Report"/>
      <sheetName val="Language"/>
      <sheetName val="Solver_dialog"/>
      <sheetName val="Add_dialog"/>
      <sheetName val="Save_dialo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7"/>
  <sheetViews>
    <sheetView view="pageBreakPreview" zoomScaleNormal="115" zoomScaleSheetLayoutView="100" zoomScalePageLayoutView="0" workbookViewId="0" topLeftCell="A112">
      <selection activeCell="E143" sqref="E143"/>
    </sheetView>
  </sheetViews>
  <sheetFormatPr defaultColWidth="9.140625" defaultRowHeight="12.75" outlineLevelRow="1"/>
  <cols>
    <col min="1" max="1" width="9.28125" style="3" customWidth="1"/>
    <col min="2" max="2" width="18.28125" style="3" customWidth="1"/>
    <col min="3" max="3" width="15.57421875" style="3" customWidth="1"/>
    <col min="4" max="4" width="20.421875" style="3" customWidth="1"/>
    <col min="5" max="5" width="22.00390625" style="3" customWidth="1"/>
    <col min="6" max="6" width="14.00390625" style="3" customWidth="1"/>
    <col min="7" max="7" width="14.421875" style="3" customWidth="1"/>
    <col min="8" max="8" width="13.421875" style="3" customWidth="1"/>
    <col min="9" max="16384" width="9.140625" style="3" customWidth="1"/>
  </cols>
  <sheetData>
    <row r="1" spans="1:8" ht="40.5" customHeight="1">
      <c r="A1" s="73" t="s">
        <v>81</v>
      </c>
      <c r="B1" s="73"/>
      <c r="C1" s="73"/>
      <c r="D1" s="73"/>
      <c r="E1" s="73"/>
      <c r="F1" s="73"/>
      <c r="G1" s="73"/>
      <c r="H1" s="73"/>
    </row>
    <row r="2" spans="1:8" s="6" customFormat="1" ht="12.75">
      <c r="A2" s="71" t="s">
        <v>7</v>
      </c>
      <c r="B2" s="71"/>
      <c r="C2" s="71"/>
      <c r="D2" s="70" t="s">
        <v>8</v>
      </c>
      <c r="E2" s="70"/>
      <c r="F2" s="70"/>
      <c r="G2" s="70"/>
      <c r="H2" s="70"/>
    </row>
    <row r="3" spans="1:8" s="6" customFormat="1" ht="12.75">
      <c r="A3" s="71" t="s">
        <v>9</v>
      </c>
      <c r="B3" s="71"/>
      <c r="C3" s="71"/>
      <c r="D3" s="70" t="s">
        <v>10</v>
      </c>
      <c r="E3" s="70"/>
      <c r="F3" s="70"/>
      <c r="G3" s="70"/>
      <c r="H3" s="70"/>
    </row>
    <row r="4" spans="1:8" s="6" customFormat="1" ht="12.75">
      <c r="A4" s="71" t="s">
        <v>11</v>
      </c>
      <c r="B4" s="71"/>
      <c r="C4" s="71"/>
      <c r="D4" s="70" t="s">
        <v>12</v>
      </c>
      <c r="E4" s="70"/>
      <c r="F4" s="70"/>
      <c r="G4" s="70"/>
      <c r="H4" s="70"/>
    </row>
    <row r="5" spans="1:8" s="6" customFormat="1" ht="41.25" customHeight="1">
      <c r="A5" s="71" t="s">
        <v>13</v>
      </c>
      <c r="B5" s="71"/>
      <c r="C5" s="71"/>
      <c r="D5" s="70" t="s">
        <v>68</v>
      </c>
      <c r="E5" s="70"/>
      <c r="F5" s="70"/>
      <c r="G5" s="70"/>
      <c r="H5" s="70"/>
    </row>
    <row r="6" spans="1:8" s="6" customFormat="1" ht="12.75">
      <c r="A6" s="71" t="s">
        <v>14</v>
      </c>
      <c r="B6" s="71"/>
      <c r="C6" s="71"/>
      <c r="D6" s="70" t="s">
        <v>15</v>
      </c>
      <c r="E6" s="70"/>
      <c r="F6" s="70"/>
      <c r="G6" s="70"/>
      <c r="H6" s="70"/>
    </row>
    <row r="7" spans="1:8" s="6" customFormat="1" ht="12.75">
      <c r="A7" s="71" t="s">
        <v>16</v>
      </c>
      <c r="B7" s="71"/>
      <c r="C7" s="71"/>
      <c r="D7" s="70" t="s">
        <v>36</v>
      </c>
      <c r="E7" s="70"/>
      <c r="F7" s="70"/>
      <c r="G7" s="70"/>
      <c r="H7" s="70"/>
    </row>
    <row r="8" spans="1:8" s="6" customFormat="1" ht="38.25" customHeight="1">
      <c r="A8" s="71" t="s">
        <v>22</v>
      </c>
      <c r="B8" s="71"/>
      <c r="C8" s="71"/>
      <c r="D8" s="70" t="s">
        <v>94</v>
      </c>
      <c r="E8" s="70"/>
      <c r="F8" s="70"/>
      <c r="G8" s="70"/>
      <c r="H8" s="70"/>
    </row>
    <row r="9" spans="1:8" s="6" customFormat="1" ht="12.75">
      <c r="A9" s="71" t="s">
        <v>23</v>
      </c>
      <c r="B9" s="71"/>
      <c r="C9" s="71"/>
      <c r="D9" s="70" t="s">
        <v>32</v>
      </c>
      <c r="E9" s="70"/>
      <c r="F9" s="70"/>
      <c r="G9" s="70"/>
      <c r="H9" s="70"/>
    </row>
    <row r="10" spans="1:8" s="6" customFormat="1" ht="12.75">
      <c r="A10" s="71" t="s">
        <v>24</v>
      </c>
      <c r="B10" s="71"/>
      <c r="C10" s="71"/>
      <c r="D10" s="70" t="s">
        <v>80</v>
      </c>
      <c r="E10" s="70"/>
      <c r="F10" s="70"/>
      <c r="G10" s="70"/>
      <c r="H10" s="70"/>
    </row>
    <row r="11" spans="1:8" s="6" customFormat="1" ht="25.5" customHeight="1">
      <c r="A11" s="71" t="s">
        <v>25</v>
      </c>
      <c r="B11" s="71"/>
      <c r="C11" s="71"/>
      <c r="D11" s="70" t="s">
        <v>74</v>
      </c>
      <c r="E11" s="70"/>
      <c r="F11" s="70"/>
      <c r="G11" s="70"/>
      <c r="H11" s="70"/>
    </row>
    <row r="12" spans="1:8" s="6" customFormat="1" ht="12.75">
      <c r="A12" s="71" t="s">
        <v>39</v>
      </c>
      <c r="B12" s="71"/>
      <c r="C12" s="71"/>
      <c r="D12" s="70" t="s">
        <v>38</v>
      </c>
      <c r="E12" s="70"/>
      <c r="F12" s="70"/>
      <c r="G12" s="70"/>
      <c r="H12" s="70"/>
    </row>
    <row r="13" spans="1:8" s="6" customFormat="1" ht="12.75">
      <c r="A13" s="71" t="s">
        <v>17</v>
      </c>
      <c r="B13" s="71"/>
      <c r="C13" s="71"/>
      <c r="D13" s="70" t="s">
        <v>18</v>
      </c>
      <c r="E13" s="70"/>
      <c r="F13" s="70"/>
      <c r="G13" s="70"/>
      <c r="H13" s="70"/>
    </row>
    <row r="14" spans="1:8" s="6" customFormat="1" ht="12.75">
      <c r="A14" s="71" t="s">
        <v>40</v>
      </c>
      <c r="B14" s="71"/>
      <c r="C14" s="71"/>
      <c r="D14" s="74">
        <v>15000000000</v>
      </c>
      <c r="E14" s="74"/>
      <c r="F14" s="74"/>
      <c r="G14" s="74"/>
      <c r="H14" s="74"/>
    </row>
    <row r="15" spans="1:8" s="6" customFormat="1" ht="12.75">
      <c r="A15" s="71" t="s">
        <v>41</v>
      </c>
      <c r="B15" s="71"/>
      <c r="C15" s="71"/>
      <c r="D15" s="75">
        <v>15000000</v>
      </c>
      <c r="E15" s="75"/>
      <c r="F15" s="75"/>
      <c r="G15" s="75"/>
      <c r="H15" s="75"/>
    </row>
    <row r="16" spans="1:8" s="6" customFormat="1" ht="12.75">
      <c r="A16" s="71" t="s">
        <v>1</v>
      </c>
      <c r="B16" s="71"/>
      <c r="C16" s="71"/>
      <c r="D16" s="72">
        <v>42851</v>
      </c>
      <c r="E16" s="70"/>
      <c r="F16" s="70"/>
      <c r="G16" s="70"/>
      <c r="H16" s="70"/>
    </row>
    <row r="17" spans="1:8" s="6" customFormat="1" ht="12.75">
      <c r="A17" s="71" t="s">
        <v>2</v>
      </c>
      <c r="B17" s="71"/>
      <c r="C17" s="71"/>
      <c r="D17" s="72">
        <v>43033</v>
      </c>
      <c r="E17" s="70"/>
      <c r="F17" s="70"/>
      <c r="G17" s="70"/>
      <c r="H17" s="70"/>
    </row>
    <row r="18" spans="1:8" s="6" customFormat="1" ht="12.75">
      <c r="A18" s="71" t="s">
        <v>3</v>
      </c>
      <c r="B18" s="71"/>
      <c r="C18" s="71"/>
      <c r="D18" s="72">
        <v>43950</v>
      </c>
      <c r="E18" s="70"/>
      <c r="F18" s="70"/>
      <c r="G18" s="70"/>
      <c r="H18" s="70"/>
    </row>
    <row r="19" spans="1:8" s="6" customFormat="1" ht="28.5" customHeight="1">
      <c r="A19" s="71" t="s">
        <v>42</v>
      </c>
      <c r="B19" s="71"/>
      <c r="C19" s="71"/>
      <c r="D19" s="70" t="s">
        <v>44</v>
      </c>
      <c r="E19" s="70"/>
      <c r="F19" s="70"/>
      <c r="G19" s="70"/>
      <c r="H19" s="70"/>
    </row>
    <row r="20" spans="1:8" s="6" customFormat="1" ht="28.5" customHeight="1">
      <c r="A20" s="71" t="s">
        <v>43</v>
      </c>
      <c r="B20" s="71"/>
      <c r="C20" s="71"/>
      <c r="D20" s="70" t="s">
        <v>45</v>
      </c>
      <c r="E20" s="70"/>
      <c r="F20" s="70"/>
      <c r="G20" s="70"/>
      <c r="H20" s="70"/>
    </row>
    <row r="21" spans="1:8" s="6" customFormat="1" ht="25.5" customHeight="1">
      <c r="A21" s="71" t="s">
        <v>49</v>
      </c>
      <c r="B21" s="71"/>
      <c r="C21" s="71"/>
      <c r="D21" s="70" t="s">
        <v>51</v>
      </c>
      <c r="E21" s="70"/>
      <c r="F21" s="70"/>
      <c r="G21" s="70"/>
      <c r="H21" s="70"/>
    </row>
    <row r="22" spans="1:8" s="6" customFormat="1" ht="25.5" customHeight="1">
      <c r="A22" s="71" t="s">
        <v>31</v>
      </c>
      <c r="B22" s="71"/>
      <c r="C22" s="71"/>
      <c r="D22" s="70" t="s">
        <v>69</v>
      </c>
      <c r="E22" s="70"/>
      <c r="F22" s="70"/>
      <c r="G22" s="70"/>
      <c r="H22" s="70"/>
    </row>
    <row r="23" spans="1:8" s="6" customFormat="1" ht="12.75">
      <c r="A23" s="71" t="s">
        <v>19</v>
      </c>
      <c r="B23" s="71"/>
      <c r="C23" s="71"/>
      <c r="D23" s="70" t="s">
        <v>34</v>
      </c>
      <c r="E23" s="70"/>
      <c r="F23" s="70"/>
      <c r="G23" s="70"/>
      <c r="H23" s="70"/>
    </row>
    <row r="24" spans="1:8" ht="12.75">
      <c r="A24" s="71" t="s">
        <v>33</v>
      </c>
      <c r="B24" s="71"/>
      <c r="C24" s="71"/>
      <c r="D24" s="70" t="s">
        <v>48</v>
      </c>
      <c r="E24" s="70"/>
      <c r="F24" s="70"/>
      <c r="G24" s="70"/>
      <c r="H24" s="70"/>
    </row>
    <row r="25" spans="1:8" s="6" customFormat="1" ht="12.75">
      <c r="A25" s="71" t="s">
        <v>20</v>
      </c>
      <c r="B25" s="71"/>
      <c r="C25" s="71"/>
      <c r="D25" s="70" t="s">
        <v>21</v>
      </c>
      <c r="E25" s="70"/>
      <c r="F25" s="70"/>
      <c r="G25" s="70"/>
      <c r="H25" s="70"/>
    </row>
    <row r="26" spans="1:8" ht="26.25" customHeight="1">
      <c r="A26" s="71" t="s">
        <v>35</v>
      </c>
      <c r="B26" s="71"/>
      <c r="C26" s="71"/>
      <c r="D26" s="70" t="s">
        <v>50</v>
      </c>
      <c r="E26" s="70"/>
      <c r="F26" s="70"/>
      <c r="G26" s="70"/>
      <c r="H26" s="70"/>
    </row>
    <row r="27" spans="1:8" ht="12.75">
      <c r="A27" s="71" t="s">
        <v>37</v>
      </c>
      <c r="B27" s="71"/>
      <c r="C27" s="71"/>
      <c r="D27" s="70" t="s">
        <v>52</v>
      </c>
      <c r="E27" s="70"/>
      <c r="F27" s="70"/>
      <c r="G27" s="70"/>
      <c r="H27" s="70"/>
    </row>
    <row r="29" spans="1:8" ht="38.25">
      <c r="A29" s="4" t="s">
        <v>26</v>
      </c>
      <c r="B29" s="4" t="s">
        <v>27</v>
      </c>
      <c r="C29" s="4" t="s">
        <v>4</v>
      </c>
      <c r="D29" s="4" t="s">
        <v>5</v>
      </c>
      <c r="E29" s="4" t="s">
        <v>6</v>
      </c>
      <c r="F29" s="4" t="s">
        <v>28</v>
      </c>
      <c r="G29" s="4" t="s">
        <v>29</v>
      </c>
      <c r="H29" s="4" t="s">
        <v>30</v>
      </c>
    </row>
    <row r="30" spans="1:8" ht="12.75">
      <c r="A30" s="8">
        <v>1</v>
      </c>
      <c r="B30" s="10">
        <v>43040</v>
      </c>
      <c r="C30" s="15">
        <v>189</v>
      </c>
      <c r="D30" s="56" t="s">
        <v>82</v>
      </c>
      <c r="E30" s="11">
        <v>38.84</v>
      </c>
      <c r="F30" s="11" t="s">
        <v>83</v>
      </c>
      <c r="G30" s="12" t="s">
        <v>83</v>
      </c>
      <c r="H30" s="12">
        <v>38.84</v>
      </c>
    </row>
    <row r="31" spans="1:8" ht="12.75">
      <c r="A31" s="8">
        <v>2</v>
      </c>
      <c r="B31" s="10">
        <v>43222</v>
      </c>
      <c r="C31" s="15">
        <v>182</v>
      </c>
      <c r="D31" s="56" t="s">
        <v>84</v>
      </c>
      <c r="E31" s="11">
        <v>39.89</v>
      </c>
      <c r="F31" s="11" t="s">
        <v>83</v>
      </c>
      <c r="G31" s="12" t="s">
        <v>83</v>
      </c>
      <c r="H31" s="12">
        <v>39.89</v>
      </c>
    </row>
    <row r="32" spans="1:8" ht="12.75">
      <c r="A32" s="8">
        <v>3</v>
      </c>
      <c r="B32" s="10">
        <v>43404</v>
      </c>
      <c r="C32" s="15">
        <v>182</v>
      </c>
      <c r="D32" s="56" t="s">
        <v>85</v>
      </c>
      <c r="E32" s="11">
        <v>42.38</v>
      </c>
      <c r="F32" s="11" t="s">
        <v>83</v>
      </c>
      <c r="G32" s="12" t="s">
        <v>83</v>
      </c>
      <c r="H32" s="12">
        <v>42.38</v>
      </c>
    </row>
    <row r="33" spans="1:8" ht="12.75">
      <c r="A33" s="8">
        <v>4</v>
      </c>
      <c r="B33" s="10">
        <v>43586</v>
      </c>
      <c r="C33" s="15">
        <v>182</v>
      </c>
      <c r="D33" s="56" t="s">
        <v>86</v>
      </c>
      <c r="E33" s="11">
        <v>44.88</v>
      </c>
      <c r="F33" s="11" t="s">
        <v>83</v>
      </c>
      <c r="G33" s="12" t="s">
        <v>83</v>
      </c>
      <c r="H33" s="12">
        <v>44.88</v>
      </c>
    </row>
    <row r="34" spans="1:8" ht="12.75">
      <c r="A34" s="8">
        <v>5</v>
      </c>
      <c r="B34" s="10">
        <v>43768</v>
      </c>
      <c r="C34" s="15">
        <v>182</v>
      </c>
      <c r="D34" s="56" t="s">
        <v>87</v>
      </c>
      <c r="E34" s="11">
        <v>49.86</v>
      </c>
      <c r="F34" s="11" t="s">
        <v>83</v>
      </c>
      <c r="G34" s="12" t="s">
        <v>83</v>
      </c>
      <c r="H34" s="12">
        <v>49.86</v>
      </c>
    </row>
    <row r="35" spans="1:8" ht="12.75">
      <c r="A35" s="8">
        <v>6</v>
      </c>
      <c r="B35" s="10">
        <v>43950</v>
      </c>
      <c r="C35" s="15">
        <v>182</v>
      </c>
      <c r="D35" s="56" t="s">
        <v>88</v>
      </c>
      <c r="E35" s="11">
        <v>52.36</v>
      </c>
      <c r="F35" s="11" t="s">
        <v>89</v>
      </c>
      <c r="G35" s="12">
        <v>1000</v>
      </c>
      <c r="H35" s="12">
        <v>1052.36</v>
      </c>
    </row>
    <row r="36" spans="1:8" ht="12.75">
      <c r="A36" s="7" t="s">
        <v>46</v>
      </c>
      <c r="B36" s="7"/>
      <c r="C36" s="16"/>
      <c r="D36" s="17"/>
      <c r="E36" s="13">
        <v>268.21000000000004</v>
      </c>
      <c r="F36" s="55">
        <v>1</v>
      </c>
      <c r="G36" s="14">
        <v>1000</v>
      </c>
      <c r="H36" s="14">
        <v>1268.21</v>
      </c>
    </row>
    <row r="37" ht="13.5" thickBot="1"/>
    <row r="38" spans="1:4" ht="84.75" customHeight="1">
      <c r="A38" s="25" t="s">
        <v>0</v>
      </c>
      <c r="B38" s="24" t="s">
        <v>63</v>
      </c>
      <c r="C38" s="24" t="s">
        <v>47</v>
      </c>
      <c r="D38" s="26" t="s">
        <v>75</v>
      </c>
    </row>
    <row r="39" spans="1:4" ht="12.75">
      <c r="A39" s="18">
        <v>42851</v>
      </c>
      <c r="B39" s="63" t="s">
        <v>112</v>
      </c>
      <c r="C39" s="9">
        <v>0</v>
      </c>
      <c r="D39" s="20" t="s">
        <v>90</v>
      </c>
    </row>
    <row r="40" spans="1:4" ht="12.75">
      <c r="A40" s="18">
        <v>42852</v>
      </c>
      <c r="B40" s="63" t="s">
        <v>112</v>
      </c>
      <c r="C40" s="9">
        <v>0.21</v>
      </c>
      <c r="D40" s="20" t="s">
        <v>91</v>
      </c>
    </row>
    <row r="41" spans="1:4" ht="12.75">
      <c r="A41" s="18">
        <v>42853</v>
      </c>
      <c r="B41" s="63" t="s">
        <v>112</v>
      </c>
      <c r="C41" s="9">
        <v>0.41</v>
      </c>
      <c r="D41" s="20" t="s">
        <v>91</v>
      </c>
    </row>
    <row r="42" spans="1:4" ht="12.75">
      <c r="A42" s="18">
        <v>42857</v>
      </c>
      <c r="B42" s="63" t="s">
        <v>113</v>
      </c>
      <c r="C42" s="9">
        <v>1.23</v>
      </c>
      <c r="D42" s="20" t="s">
        <v>93</v>
      </c>
    </row>
    <row r="43" spans="1:4" ht="12.75">
      <c r="A43" s="18">
        <v>42858</v>
      </c>
      <c r="B43" s="63" t="s">
        <v>113</v>
      </c>
      <c r="C43" s="9">
        <v>1.44</v>
      </c>
      <c r="D43" s="20" t="s">
        <v>93</v>
      </c>
    </row>
    <row r="44" spans="1:4" ht="12.75">
      <c r="A44" s="18">
        <v>42859</v>
      </c>
      <c r="B44" s="64" t="s">
        <v>113</v>
      </c>
      <c r="C44" s="9">
        <v>1.64</v>
      </c>
      <c r="D44" s="20" t="s">
        <v>93</v>
      </c>
    </row>
    <row r="45" spans="1:4" ht="12.75">
      <c r="A45" s="18">
        <v>42860</v>
      </c>
      <c r="B45" s="64" t="s">
        <v>113</v>
      </c>
      <c r="C45" s="9">
        <v>1.85</v>
      </c>
      <c r="D45" s="65" t="s">
        <v>93</v>
      </c>
    </row>
    <row r="46" spans="1:4" ht="12.75" outlineLevel="1">
      <c r="A46" s="18">
        <v>42865</v>
      </c>
      <c r="B46" s="64" t="s">
        <v>114</v>
      </c>
      <c r="C46" s="9">
        <v>2.88</v>
      </c>
      <c r="D46" s="66" t="s">
        <v>115</v>
      </c>
    </row>
    <row r="47" spans="1:4" ht="12.75" outlineLevel="1">
      <c r="A47" s="18">
        <v>42866</v>
      </c>
      <c r="B47" s="64" t="s">
        <v>114</v>
      </c>
      <c r="C47" s="9">
        <v>3.08</v>
      </c>
      <c r="D47" s="66" t="s">
        <v>115</v>
      </c>
    </row>
    <row r="48" spans="1:4" ht="12.75" outlineLevel="1">
      <c r="A48" s="18">
        <v>42867</v>
      </c>
      <c r="B48" s="64" t="s">
        <v>114</v>
      </c>
      <c r="C48" s="9">
        <v>3.29</v>
      </c>
      <c r="D48" s="66" t="s">
        <v>115</v>
      </c>
    </row>
    <row r="49" spans="1:4" ht="12.75" outlineLevel="1">
      <c r="A49" s="18">
        <v>42870</v>
      </c>
      <c r="B49" s="64" t="s">
        <v>95</v>
      </c>
      <c r="C49" s="9">
        <v>3.9</v>
      </c>
      <c r="D49" s="66" t="s">
        <v>93</v>
      </c>
    </row>
    <row r="50" spans="1:4" ht="12.75" outlineLevel="1">
      <c r="A50" s="18">
        <v>42871</v>
      </c>
      <c r="B50" s="64" t="s">
        <v>95</v>
      </c>
      <c r="C50" s="9">
        <v>4.11</v>
      </c>
      <c r="D50" s="66" t="s">
        <v>93</v>
      </c>
    </row>
    <row r="51" spans="1:4" ht="12.75" outlineLevel="1">
      <c r="A51" s="18">
        <v>42872</v>
      </c>
      <c r="B51" s="64" t="s">
        <v>95</v>
      </c>
      <c r="C51" s="9">
        <v>4.32</v>
      </c>
      <c r="D51" s="66" t="s">
        <v>93</v>
      </c>
    </row>
    <row r="52" spans="1:4" ht="12.75" outlineLevel="1">
      <c r="A52" s="18">
        <v>42873</v>
      </c>
      <c r="B52" s="64" t="s">
        <v>95</v>
      </c>
      <c r="C52" s="9">
        <v>4.52</v>
      </c>
      <c r="D52" s="66" t="s">
        <v>96</v>
      </c>
    </row>
    <row r="53" spans="1:4" ht="12.75" outlineLevel="1">
      <c r="A53" s="18">
        <v>42874</v>
      </c>
      <c r="B53" s="64" t="s">
        <v>95</v>
      </c>
      <c r="C53" s="9">
        <v>4.73</v>
      </c>
      <c r="D53" s="66" t="s">
        <v>96</v>
      </c>
    </row>
    <row r="54" spans="1:4" ht="12.75" outlineLevel="1">
      <c r="A54" s="18">
        <v>42877</v>
      </c>
      <c r="B54" s="64" t="s">
        <v>97</v>
      </c>
      <c r="C54" s="9">
        <v>5.34</v>
      </c>
      <c r="D54" s="66" t="s">
        <v>98</v>
      </c>
    </row>
    <row r="55" spans="1:4" ht="12.75" outlineLevel="1">
      <c r="A55" s="18">
        <v>42878</v>
      </c>
      <c r="B55" s="64" t="s">
        <v>97</v>
      </c>
      <c r="C55" s="9">
        <v>5.55</v>
      </c>
      <c r="D55" s="66" t="s">
        <v>98</v>
      </c>
    </row>
    <row r="56" spans="1:4" ht="12.75" outlineLevel="1">
      <c r="A56" s="18">
        <v>42879</v>
      </c>
      <c r="B56" s="64" t="s">
        <v>97</v>
      </c>
      <c r="C56" s="9">
        <v>5.75</v>
      </c>
      <c r="D56" s="66" t="s">
        <v>98</v>
      </c>
    </row>
    <row r="57" spans="1:4" ht="12.75" outlineLevel="1">
      <c r="A57" s="18">
        <v>42880</v>
      </c>
      <c r="B57" s="64" t="s">
        <v>97</v>
      </c>
      <c r="C57" s="9">
        <v>5.96</v>
      </c>
      <c r="D57" s="66" t="s">
        <v>98</v>
      </c>
    </row>
    <row r="58" spans="1:4" ht="12.75" outlineLevel="1">
      <c r="A58" s="18">
        <v>42881</v>
      </c>
      <c r="B58" s="64" t="s">
        <v>97</v>
      </c>
      <c r="C58" s="9">
        <v>6.16</v>
      </c>
      <c r="D58" s="66" t="s">
        <v>98</v>
      </c>
    </row>
    <row r="59" spans="1:4" ht="12.75" outlineLevel="1">
      <c r="A59" s="18">
        <v>42884</v>
      </c>
      <c r="B59" s="64" t="s">
        <v>99</v>
      </c>
      <c r="C59" s="9">
        <v>6.78</v>
      </c>
      <c r="D59" s="66" t="s">
        <v>98</v>
      </c>
    </row>
    <row r="60" spans="1:4" ht="12.75" outlineLevel="1">
      <c r="A60" s="18">
        <v>42885</v>
      </c>
      <c r="B60" s="64" t="s">
        <v>99</v>
      </c>
      <c r="C60" s="9">
        <v>6.99</v>
      </c>
      <c r="D60" s="66" t="s">
        <v>98</v>
      </c>
    </row>
    <row r="61" spans="1:4" ht="12.75" outlineLevel="1">
      <c r="A61" s="18">
        <v>42886</v>
      </c>
      <c r="B61" s="64" t="s">
        <v>99</v>
      </c>
      <c r="C61" s="9">
        <v>7.19</v>
      </c>
      <c r="D61" s="66" t="s">
        <v>98</v>
      </c>
    </row>
    <row r="62" spans="1:4" ht="12.75" outlineLevel="1">
      <c r="A62" s="18">
        <v>42887</v>
      </c>
      <c r="B62" s="64" t="s">
        <v>99</v>
      </c>
      <c r="C62" s="9">
        <v>7.4</v>
      </c>
      <c r="D62" s="66" t="s">
        <v>98</v>
      </c>
    </row>
    <row r="63" spans="1:4" ht="12.75" outlineLevel="1">
      <c r="A63" s="18">
        <v>42888</v>
      </c>
      <c r="B63" s="64" t="s">
        <v>99</v>
      </c>
      <c r="C63" s="9">
        <v>7.6</v>
      </c>
      <c r="D63" s="66" t="s">
        <v>100</v>
      </c>
    </row>
    <row r="64" spans="1:4" ht="12.75" outlineLevel="1">
      <c r="A64" s="18">
        <v>42891</v>
      </c>
      <c r="B64" s="64" t="s">
        <v>101</v>
      </c>
      <c r="C64" s="9">
        <v>8.22</v>
      </c>
      <c r="D64" s="66" t="s">
        <v>102</v>
      </c>
    </row>
    <row r="65" spans="1:4" ht="12.75" outlineLevel="1">
      <c r="A65" s="18">
        <v>42892</v>
      </c>
      <c r="B65" s="19" t="s">
        <v>101</v>
      </c>
      <c r="C65" s="9">
        <v>8.42</v>
      </c>
      <c r="D65" s="20" t="s">
        <v>102</v>
      </c>
    </row>
    <row r="66" spans="1:4" ht="12.75" outlineLevel="1">
      <c r="A66" s="18">
        <v>42893</v>
      </c>
      <c r="B66" s="19" t="s">
        <v>101</v>
      </c>
      <c r="C66" s="9">
        <v>8.63</v>
      </c>
      <c r="D66" s="20" t="s">
        <v>103</v>
      </c>
    </row>
    <row r="67" spans="1:4" ht="12.75" outlineLevel="1">
      <c r="A67" s="18">
        <v>42894</v>
      </c>
      <c r="B67" s="19" t="s">
        <v>101</v>
      </c>
      <c r="C67" s="9">
        <v>8.84</v>
      </c>
      <c r="D67" s="20" t="s">
        <v>103</v>
      </c>
    </row>
    <row r="68" spans="1:4" ht="12.75" outlineLevel="1">
      <c r="A68" s="18">
        <v>42895</v>
      </c>
      <c r="B68" s="19" t="s">
        <v>101</v>
      </c>
      <c r="C68" s="9">
        <v>9.04</v>
      </c>
      <c r="D68" s="20" t="s">
        <v>103</v>
      </c>
    </row>
    <row r="69" spans="1:4" ht="12.75" outlineLevel="1">
      <c r="A69" s="18">
        <v>42899</v>
      </c>
      <c r="B69" s="19" t="s">
        <v>105</v>
      </c>
      <c r="C69" s="9">
        <v>9.86</v>
      </c>
      <c r="D69" s="20" t="s">
        <v>106</v>
      </c>
    </row>
    <row r="70" spans="1:4" ht="12.75" outlineLevel="1">
      <c r="A70" s="18">
        <v>42900</v>
      </c>
      <c r="B70" s="19" t="s">
        <v>105</v>
      </c>
      <c r="C70" s="9">
        <v>10.07</v>
      </c>
      <c r="D70" s="20" t="s">
        <v>106</v>
      </c>
    </row>
    <row r="71" spans="1:4" ht="12.75" outlineLevel="1">
      <c r="A71" s="18">
        <v>42901</v>
      </c>
      <c r="B71" s="19" t="s">
        <v>105</v>
      </c>
      <c r="C71" s="9">
        <v>10.27</v>
      </c>
      <c r="D71" s="20" t="s">
        <v>106</v>
      </c>
    </row>
    <row r="72" spans="1:4" ht="12.75" outlineLevel="1">
      <c r="A72" s="18">
        <v>42902</v>
      </c>
      <c r="B72" s="19" t="s">
        <v>105</v>
      </c>
      <c r="C72" s="9">
        <v>10.48</v>
      </c>
      <c r="D72" s="20" t="s">
        <v>106</v>
      </c>
    </row>
    <row r="73" spans="1:4" ht="12.75" outlineLevel="1">
      <c r="A73" s="18">
        <v>42905</v>
      </c>
      <c r="B73" s="19" t="s">
        <v>107</v>
      </c>
      <c r="C73" s="9">
        <v>11.1</v>
      </c>
      <c r="D73" s="20" t="s">
        <v>108</v>
      </c>
    </row>
    <row r="74" spans="1:4" ht="12.75" outlineLevel="1">
      <c r="A74" s="18">
        <v>42906</v>
      </c>
      <c r="B74" s="19" t="s">
        <v>107</v>
      </c>
      <c r="C74" s="9">
        <v>11.3</v>
      </c>
      <c r="D74" s="20" t="s">
        <v>108</v>
      </c>
    </row>
    <row r="75" spans="1:4" ht="12.75" outlineLevel="1">
      <c r="A75" s="18">
        <v>42907</v>
      </c>
      <c r="B75" s="19" t="s">
        <v>107</v>
      </c>
      <c r="C75" s="9">
        <v>11.51</v>
      </c>
      <c r="D75" s="20" t="s">
        <v>108</v>
      </c>
    </row>
    <row r="76" spans="1:4" ht="12.75" outlineLevel="1">
      <c r="A76" s="18">
        <v>42908</v>
      </c>
      <c r="B76" s="19" t="s">
        <v>107</v>
      </c>
      <c r="C76" s="9">
        <v>11.71</v>
      </c>
      <c r="D76" s="20" t="s">
        <v>108</v>
      </c>
    </row>
    <row r="77" spans="1:4" ht="12.75" outlineLevel="1">
      <c r="A77" s="18">
        <v>42909</v>
      </c>
      <c r="B77" s="19" t="s">
        <v>107</v>
      </c>
      <c r="C77" s="9">
        <v>11.92</v>
      </c>
      <c r="D77" s="20" t="s">
        <v>108</v>
      </c>
    </row>
    <row r="78" spans="1:4" ht="12.75" outlineLevel="1">
      <c r="A78" s="18">
        <v>42912</v>
      </c>
      <c r="B78" s="19" t="s">
        <v>109</v>
      </c>
      <c r="C78" s="9">
        <v>12.53</v>
      </c>
      <c r="D78" s="20" t="s">
        <v>110</v>
      </c>
    </row>
    <row r="79" spans="1:4" ht="12.75" outlineLevel="1">
      <c r="A79" s="18">
        <v>42913</v>
      </c>
      <c r="B79" s="19" t="s">
        <v>109</v>
      </c>
      <c r="C79" s="9">
        <v>12.74</v>
      </c>
      <c r="D79" s="20" t="s">
        <v>111</v>
      </c>
    </row>
    <row r="80" spans="1:4" ht="12.75" outlineLevel="1">
      <c r="A80" s="18">
        <v>42914</v>
      </c>
      <c r="B80" s="19" t="s">
        <v>109</v>
      </c>
      <c r="C80" s="9">
        <v>12.95</v>
      </c>
      <c r="D80" s="20" t="s">
        <v>111</v>
      </c>
    </row>
    <row r="81" spans="1:4" ht="12.75" outlineLevel="1">
      <c r="A81" s="18">
        <v>42915</v>
      </c>
      <c r="B81" s="19" t="s">
        <v>109</v>
      </c>
      <c r="C81" s="9">
        <v>13.15</v>
      </c>
      <c r="D81" s="20" t="s">
        <v>111</v>
      </c>
    </row>
    <row r="82" spans="1:4" ht="12.75" outlineLevel="1">
      <c r="A82" s="18">
        <v>42916</v>
      </c>
      <c r="B82" s="19" t="s">
        <v>109</v>
      </c>
      <c r="C82" s="9">
        <v>13.36</v>
      </c>
      <c r="D82" s="20" t="s">
        <v>111</v>
      </c>
    </row>
    <row r="83" spans="1:4" ht="12.75" outlineLevel="1">
      <c r="A83" s="18">
        <v>42919</v>
      </c>
      <c r="B83" s="19" t="s">
        <v>116</v>
      </c>
      <c r="C83" s="9">
        <v>13.97</v>
      </c>
      <c r="D83" s="20" t="s">
        <v>111</v>
      </c>
    </row>
    <row r="84" spans="1:4" ht="12.75" outlineLevel="1">
      <c r="A84" s="18">
        <v>42920</v>
      </c>
      <c r="B84" s="19" t="s">
        <v>116</v>
      </c>
      <c r="C84" s="9">
        <v>14.18</v>
      </c>
      <c r="D84" s="20" t="s">
        <v>111</v>
      </c>
    </row>
    <row r="85" spans="1:4" ht="12.75" outlineLevel="1">
      <c r="A85" s="18">
        <v>42921</v>
      </c>
      <c r="B85" s="19" t="s">
        <v>116</v>
      </c>
      <c r="C85" s="9">
        <v>14.38</v>
      </c>
      <c r="D85" s="20" t="s">
        <v>111</v>
      </c>
    </row>
    <row r="86" spans="1:4" ht="12.75" outlineLevel="1">
      <c r="A86" s="18">
        <v>42922</v>
      </c>
      <c r="B86" s="19" t="s">
        <v>116</v>
      </c>
      <c r="C86" s="9">
        <v>14.59</v>
      </c>
      <c r="D86" s="20" t="s">
        <v>111</v>
      </c>
    </row>
    <row r="87" spans="1:4" ht="12.75" outlineLevel="1">
      <c r="A87" s="18">
        <v>42923</v>
      </c>
      <c r="B87" s="19" t="s">
        <v>116</v>
      </c>
      <c r="C87" s="9">
        <v>14.79</v>
      </c>
      <c r="D87" s="20" t="s">
        <v>111</v>
      </c>
    </row>
    <row r="88" spans="1:4" ht="12.75" outlineLevel="1">
      <c r="A88" s="18">
        <v>42926</v>
      </c>
      <c r="B88" s="19" t="s">
        <v>117</v>
      </c>
      <c r="C88" s="9">
        <v>15.41</v>
      </c>
      <c r="D88" s="20" t="s">
        <v>118</v>
      </c>
    </row>
    <row r="89" spans="1:4" ht="12.75" outlineLevel="1">
      <c r="A89" s="18">
        <v>42927</v>
      </c>
      <c r="B89" s="19" t="s">
        <v>117</v>
      </c>
      <c r="C89" s="9">
        <v>15.62</v>
      </c>
      <c r="D89" s="20" t="s">
        <v>118</v>
      </c>
    </row>
    <row r="90" spans="1:4" ht="12.75" outlineLevel="1">
      <c r="A90" s="18">
        <v>42928</v>
      </c>
      <c r="B90" s="19" t="s">
        <v>117</v>
      </c>
      <c r="C90" s="9">
        <v>15.82</v>
      </c>
      <c r="D90" s="20" t="s">
        <v>119</v>
      </c>
    </row>
    <row r="91" spans="1:4" ht="12.75" outlineLevel="1">
      <c r="A91" s="18">
        <v>42929</v>
      </c>
      <c r="B91" s="19" t="s">
        <v>117</v>
      </c>
      <c r="C91" s="9">
        <v>16.03</v>
      </c>
      <c r="D91" s="20" t="s">
        <v>119</v>
      </c>
    </row>
    <row r="92" spans="1:15" s="5" customFormat="1" ht="13.5" customHeight="1" outlineLevel="1">
      <c r="A92" s="18">
        <v>42930</v>
      </c>
      <c r="B92" s="19" t="s">
        <v>117</v>
      </c>
      <c r="C92" s="9">
        <v>16.23</v>
      </c>
      <c r="D92" s="20" t="s">
        <v>119</v>
      </c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s="5" customFormat="1" ht="15" outlineLevel="1">
      <c r="A93" s="18">
        <v>42933</v>
      </c>
      <c r="B93" s="19" t="s">
        <v>120</v>
      </c>
      <c r="C93" s="9">
        <v>16.85</v>
      </c>
      <c r="D93" s="20" t="s">
        <v>121</v>
      </c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s="5" customFormat="1" ht="15" outlineLevel="1">
      <c r="A94" s="18">
        <v>42934</v>
      </c>
      <c r="B94" s="19" t="s">
        <v>120</v>
      </c>
      <c r="C94" s="9">
        <v>17.05</v>
      </c>
      <c r="D94" s="20" t="s">
        <v>121</v>
      </c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s="5" customFormat="1" ht="15" outlineLevel="1">
      <c r="A95" s="18">
        <v>42935</v>
      </c>
      <c r="B95" s="19" t="s">
        <v>120</v>
      </c>
      <c r="C95" s="9">
        <v>17.26</v>
      </c>
      <c r="D95" s="20" t="s">
        <v>121</v>
      </c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4" ht="12.75" outlineLevel="1">
      <c r="A96" s="18">
        <v>42936</v>
      </c>
      <c r="B96" s="19" t="s">
        <v>120</v>
      </c>
      <c r="C96" s="9">
        <v>17.47</v>
      </c>
      <c r="D96" s="20" t="s">
        <v>121</v>
      </c>
    </row>
    <row r="97" spans="1:4" ht="12.75" outlineLevel="1">
      <c r="A97" s="18">
        <v>42937</v>
      </c>
      <c r="B97" s="19" t="s">
        <v>120</v>
      </c>
      <c r="C97" s="9">
        <v>17.67</v>
      </c>
      <c r="D97" s="20" t="s">
        <v>121</v>
      </c>
    </row>
    <row r="98" spans="1:4" ht="12.75" outlineLevel="1">
      <c r="A98" s="18">
        <v>42940</v>
      </c>
      <c r="B98" s="68" t="s">
        <v>122</v>
      </c>
      <c r="C98" s="9">
        <v>18.29</v>
      </c>
      <c r="D98" s="20" t="s">
        <v>103</v>
      </c>
    </row>
    <row r="99" spans="1:4" ht="12.75" outlineLevel="1">
      <c r="A99" s="18">
        <v>42941</v>
      </c>
      <c r="B99" s="68" t="s">
        <v>122</v>
      </c>
      <c r="C99" s="9">
        <v>18.49</v>
      </c>
      <c r="D99" s="20" t="s">
        <v>103</v>
      </c>
    </row>
    <row r="100" spans="1:4" ht="12.75" outlineLevel="1">
      <c r="A100" s="18">
        <v>42942</v>
      </c>
      <c r="B100" s="68" t="s">
        <v>122</v>
      </c>
      <c r="C100" s="9">
        <v>18.7</v>
      </c>
      <c r="D100" s="20" t="s">
        <v>103</v>
      </c>
    </row>
    <row r="101" spans="1:4" ht="12.75" outlineLevel="1">
      <c r="A101" s="18">
        <v>42943</v>
      </c>
      <c r="B101" s="68" t="s">
        <v>122</v>
      </c>
      <c r="C101" s="9">
        <v>18.9</v>
      </c>
      <c r="D101" s="20" t="s">
        <v>103</v>
      </c>
    </row>
    <row r="102" spans="1:4" ht="12.75" outlineLevel="1">
      <c r="A102" s="18">
        <v>42944</v>
      </c>
      <c r="B102" s="68" t="s">
        <v>122</v>
      </c>
      <c r="C102" s="9">
        <v>19.11</v>
      </c>
      <c r="D102" s="20" t="s">
        <v>98</v>
      </c>
    </row>
    <row r="103" spans="1:4" ht="12.75" outlineLevel="1">
      <c r="A103" s="18">
        <v>42944</v>
      </c>
      <c r="B103" s="19" t="s">
        <v>122</v>
      </c>
      <c r="C103" s="9">
        <v>19.11</v>
      </c>
      <c r="D103" s="20" t="s">
        <v>98</v>
      </c>
    </row>
    <row r="104" spans="1:4" ht="12.75" outlineLevel="1">
      <c r="A104" s="18">
        <v>42947</v>
      </c>
      <c r="B104" s="19" t="s">
        <v>123</v>
      </c>
      <c r="C104" s="9">
        <v>19.73</v>
      </c>
      <c r="D104" s="20" t="s">
        <v>98</v>
      </c>
    </row>
    <row r="105" spans="1:4" ht="12.75" outlineLevel="1">
      <c r="A105" s="18">
        <v>42948</v>
      </c>
      <c r="B105" s="19" t="s">
        <v>123</v>
      </c>
      <c r="C105" s="9">
        <v>19.93</v>
      </c>
      <c r="D105" s="20" t="s">
        <v>100</v>
      </c>
    </row>
    <row r="106" spans="1:4" ht="12.75" outlineLevel="1">
      <c r="A106" s="18">
        <v>42949</v>
      </c>
      <c r="B106" s="19" t="s">
        <v>123</v>
      </c>
      <c r="C106" s="9">
        <v>20.14</v>
      </c>
      <c r="D106" s="20" t="s">
        <v>100</v>
      </c>
    </row>
    <row r="107" spans="1:4" ht="12.75" outlineLevel="1">
      <c r="A107" s="18">
        <v>42950</v>
      </c>
      <c r="B107" s="19" t="s">
        <v>123</v>
      </c>
      <c r="C107" s="9">
        <v>20.34</v>
      </c>
      <c r="D107" s="20" t="s">
        <v>100</v>
      </c>
    </row>
    <row r="108" spans="1:4" ht="12.75" outlineLevel="1">
      <c r="A108" s="18">
        <v>42951</v>
      </c>
      <c r="B108" s="19" t="s">
        <v>123</v>
      </c>
      <c r="C108" s="9">
        <v>20.55</v>
      </c>
      <c r="D108" s="20" t="s">
        <v>100</v>
      </c>
    </row>
    <row r="109" spans="1:4" ht="12.75" outlineLevel="1">
      <c r="A109" s="18">
        <v>42954</v>
      </c>
      <c r="B109" s="19" t="s">
        <v>124</v>
      </c>
      <c r="C109" s="9">
        <v>21.16</v>
      </c>
      <c r="D109" s="20" t="s">
        <v>103</v>
      </c>
    </row>
    <row r="110" spans="1:4" ht="12.75" outlineLevel="1">
      <c r="A110" s="18">
        <v>42955</v>
      </c>
      <c r="B110" s="19" t="s">
        <v>124</v>
      </c>
      <c r="C110" s="9">
        <v>21.37</v>
      </c>
      <c r="D110" s="20" t="s">
        <v>103</v>
      </c>
    </row>
    <row r="111" spans="1:4" ht="12.75" outlineLevel="1">
      <c r="A111" s="18">
        <v>42956</v>
      </c>
      <c r="B111" s="19" t="s">
        <v>124</v>
      </c>
      <c r="C111" s="9">
        <v>21.58</v>
      </c>
      <c r="D111" s="20" t="s">
        <v>103</v>
      </c>
    </row>
    <row r="112" spans="1:4" ht="12.75" outlineLevel="1">
      <c r="A112" s="18">
        <v>42957</v>
      </c>
      <c r="B112" s="19" t="s">
        <v>124</v>
      </c>
      <c r="C112" s="9">
        <v>21.78</v>
      </c>
      <c r="D112" s="20" t="s">
        <v>103</v>
      </c>
    </row>
    <row r="113" spans="1:4" ht="12.75" outlineLevel="1">
      <c r="A113" s="18">
        <v>42958</v>
      </c>
      <c r="B113" s="19" t="s">
        <v>124</v>
      </c>
      <c r="C113" s="9">
        <v>21.99</v>
      </c>
      <c r="D113" s="20" t="s">
        <v>103</v>
      </c>
    </row>
    <row r="114" spans="1:4" ht="12.75" outlineLevel="1">
      <c r="A114" s="18">
        <v>42961</v>
      </c>
      <c r="B114" s="19" t="s">
        <v>125</v>
      </c>
      <c r="C114" s="9">
        <v>22.6</v>
      </c>
      <c r="D114" s="20" t="s">
        <v>106</v>
      </c>
    </row>
    <row r="115" spans="1:4" ht="12.75" outlineLevel="1">
      <c r="A115" s="18">
        <v>42962</v>
      </c>
      <c r="B115" s="19" t="s">
        <v>125</v>
      </c>
      <c r="C115" s="9">
        <v>22.81</v>
      </c>
      <c r="D115" s="20" t="s">
        <v>106</v>
      </c>
    </row>
    <row r="116" spans="1:4" ht="12.75" outlineLevel="1">
      <c r="A116" s="18">
        <v>42963</v>
      </c>
      <c r="B116" s="19" t="s">
        <v>125</v>
      </c>
      <c r="C116" s="9">
        <v>23.01</v>
      </c>
      <c r="D116" s="20" t="s">
        <v>106</v>
      </c>
    </row>
    <row r="117" spans="1:4" ht="12.75" outlineLevel="1">
      <c r="A117" s="18">
        <v>42964</v>
      </c>
      <c r="B117" s="19" t="s">
        <v>125</v>
      </c>
      <c r="C117" s="9">
        <v>23.22</v>
      </c>
      <c r="D117" s="20" t="s">
        <v>126</v>
      </c>
    </row>
    <row r="118" spans="1:4" ht="12.75" outlineLevel="1">
      <c r="A118" s="18">
        <v>42965</v>
      </c>
      <c r="B118" s="19" t="s">
        <v>125</v>
      </c>
      <c r="C118" s="9">
        <v>23.42</v>
      </c>
      <c r="D118" s="20" t="s">
        <v>126</v>
      </c>
    </row>
    <row r="119" spans="1:4" ht="12.75" outlineLevel="1">
      <c r="A119" s="18">
        <v>42968</v>
      </c>
      <c r="B119" s="19" t="s">
        <v>127</v>
      </c>
      <c r="C119" s="9">
        <v>24.04</v>
      </c>
      <c r="D119" s="20" t="s">
        <v>91</v>
      </c>
    </row>
    <row r="120" spans="1:4" ht="12.75" outlineLevel="1">
      <c r="A120" s="18">
        <v>42969</v>
      </c>
      <c r="B120" s="19" t="s">
        <v>127</v>
      </c>
      <c r="C120" s="9">
        <v>24.25</v>
      </c>
      <c r="D120" s="20" t="s">
        <v>91</v>
      </c>
    </row>
    <row r="121" spans="1:4" ht="12.75" outlineLevel="1">
      <c r="A121" s="18">
        <v>42970</v>
      </c>
      <c r="B121" s="19" t="s">
        <v>127</v>
      </c>
      <c r="C121" s="9">
        <v>24.45</v>
      </c>
      <c r="D121" s="20" t="s">
        <v>91</v>
      </c>
    </row>
    <row r="122" spans="1:4" ht="12.75" outlineLevel="1">
      <c r="A122" s="18">
        <v>42971</v>
      </c>
      <c r="B122" s="19" t="s">
        <v>127</v>
      </c>
      <c r="C122" s="9">
        <v>24.66</v>
      </c>
      <c r="D122" s="20" t="s">
        <v>91</v>
      </c>
    </row>
    <row r="123" spans="1:4" ht="12.75" outlineLevel="1">
      <c r="A123" s="18">
        <v>42972</v>
      </c>
      <c r="B123" s="19" t="s">
        <v>127</v>
      </c>
      <c r="C123" s="9">
        <v>24.86</v>
      </c>
      <c r="D123" s="20" t="s">
        <v>91</v>
      </c>
    </row>
    <row r="124" spans="1:4" ht="12.75" outlineLevel="1">
      <c r="A124" s="18">
        <v>42975</v>
      </c>
      <c r="B124" s="69" t="s">
        <v>128</v>
      </c>
      <c r="C124" s="9">
        <v>25.48</v>
      </c>
      <c r="D124" s="20" t="s">
        <v>129</v>
      </c>
    </row>
    <row r="125" spans="1:4" ht="12.75" outlineLevel="1">
      <c r="A125" s="18">
        <v>42976</v>
      </c>
      <c r="B125" s="69" t="s">
        <v>128</v>
      </c>
      <c r="C125" s="9">
        <v>25.68</v>
      </c>
      <c r="D125" s="20" t="s">
        <v>129</v>
      </c>
    </row>
    <row r="126" spans="1:4" ht="12.75" outlineLevel="1">
      <c r="A126" s="18">
        <v>42977</v>
      </c>
      <c r="B126" s="69" t="s">
        <v>128</v>
      </c>
      <c r="C126" s="9">
        <v>25.89</v>
      </c>
      <c r="D126" s="20" t="s">
        <v>129</v>
      </c>
    </row>
    <row r="127" spans="1:4" ht="12.75" outlineLevel="1">
      <c r="A127" s="18">
        <v>42978</v>
      </c>
      <c r="B127" s="69" t="s">
        <v>128</v>
      </c>
      <c r="C127" s="9">
        <v>26.1</v>
      </c>
      <c r="D127" s="20" t="s">
        <v>129</v>
      </c>
    </row>
    <row r="128" spans="1:4" ht="12.75" outlineLevel="1">
      <c r="A128" s="18">
        <v>42979</v>
      </c>
      <c r="B128" s="69" t="s">
        <v>128</v>
      </c>
      <c r="C128" s="9">
        <v>26.3</v>
      </c>
      <c r="D128" s="20" t="s">
        <v>130</v>
      </c>
    </row>
    <row r="129" spans="1:4" ht="12.75" outlineLevel="1">
      <c r="A129" s="18">
        <v>42982</v>
      </c>
      <c r="B129" s="19" t="s">
        <v>131</v>
      </c>
      <c r="C129" s="9">
        <v>26.92</v>
      </c>
      <c r="D129" s="20" t="s">
        <v>132</v>
      </c>
    </row>
    <row r="130" spans="1:4" ht="12.75" outlineLevel="1">
      <c r="A130" s="18">
        <v>42983</v>
      </c>
      <c r="B130" s="19" t="s">
        <v>131</v>
      </c>
      <c r="C130" s="9">
        <v>27.12</v>
      </c>
      <c r="D130" s="20" t="s">
        <v>132</v>
      </c>
    </row>
    <row r="131" spans="1:4" ht="12.75" outlineLevel="1">
      <c r="A131" s="18">
        <v>42984</v>
      </c>
      <c r="B131" s="19" t="s">
        <v>131</v>
      </c>
      <c r="C131" s="9">
        <v>27.33</v>
      </c>
      <c r="D131" s="20" t="s">
        <v>133</v>
      </c>
    </row>
    <row r="132" spans="1:4" ht="12.75" outlineLevel="1">
      <c r="A132" s="18">
        <v>42985</v>
      </c>
      <c r="B132" s="19" t="s">
        <v>131</v>
      </c>
      <c r="C132" s="9">
        <v>27.53</v>
      </c>
      <c r="D132" s="20" t="s">
        <v>133</v>
      </c>
    </row>
    <row r="133" spans="1:4" ht="12.75" outlineLevel="1">
      <c r="A133" s="18">
        <v>42986</v>
      </c>
      <c r="B133" s="19" t="s">
        <v>131</v>
      </c>
      <c r="C133" s="9">
        <v>27.74</v>
      </c>
      <c r="D133" s="20" t="s">
        <v>133</v>
      </c>
    </row>
    <row r="134" spans="1:4" ht="12.75" outlineLevel="1">
      <c r="A134" s="18">
        <v>42989</v>
      </c>
      <c r="B134" s="19" t="s">
        <v>134</v>
      </c>
      <c r="C134" s="9">
        <v>28.36</v>
      </c>
      <c r="D134" s="20" t="s">
        <v>135</v>
      </c>
    </row>
    <row r="135" spans="1:4" ht="12.75" outlineLevel="1">
      <c r="A135" s="18">
        <v>42990</v>
      </c>
      <c r="B135" s="19" t="s">
        <v>134</v>
      </c>
      <c r="C135" s="9">
        <v>28.56</v>
      </c>
      <c r="D135" s="20" t="s">
        <v>135</v>
      </c>
    </row>
    <row r="136" spans="1:4" ht="12.75" outlineLevel="1">
      <c r="A136" s="18">
        <v>42991</v>
      </c>
      <c r="B136" s="19" t="s">
        <v>134</v>
      </c>
      <c r="C136" s="9">
        <v>28.77</v>
      </c>
      <c r="D136" s="20" t="s">
        <v>135</v>
      </c>
    </row>
    <row r="137" spans="1:4" ht="12.75" outlineLevel="1">
      <c r="A137" s="18">
        <v>42992</v>
      </c>
      <c r="B137" s="19" t="s">
        <v>134</v>
      </c>
      <c r="C137" s="9">
        <v>28.97</v>
      </c>
      <c r="D137" s="20" t="s">
        <v>135</v>
      </c>
    </row>
    <row r="138" spans="1:4" ht="12.75" outlineLevel="1">
      <c r="A138" s="18">
        <v>42993</v>
      </c>
      <c r="B138" s="19" t="s">
        <v>134</v>
      </c>
      <c r="C138" s="9">
        <v>29.18</v>
      </c>
      <c r="D138" s="20" t="s">
        <v>135</v>
      </c>
    </row>
    <row r="139" spans="1:4" ht="12.75" outlineLevel="1">
      <c r="A139" s="18" t="s">
        <v>92</v>
      </c>
      <c r="B139" s="19" t="s">
        <v>92</v>
      </c>
      <c r="C139" s="9" t="s">
        <v>92</v>
      </c>
      <c r="D139" s="20" t="s">
        <v>92</v>
      </c>
    </row>
    <row r="140" spans="1:4" ht="12.75" outlineLevel="1">
      <c r="A140" s="18" t="s">
        <v>92</v>
      </c>
      <c r="B140" s="19" t="s">
        <v>92</v>
      </c>
      <c r="C140" s="9" t="s">
        <v>92</v>
      </c>
      <c r="D140" s="20" t="s">
        <v>92</v>
      </c>
    </row>
    <row r="141" spans="1:4" ht="12.75" outlineLevel="1">
      <c r="A141" s="18" t="s">
        <v>92</v>
      </c>
      <c r="B141" s="19" t="s">
        <v>92</v>
      </c>
      <c r="C141" s="9" t="s">
        <v>92</v>
      </c>
      <c r="D141" s="20" t="s">
        <v>92</v>
      </c>
    </row>
    <row r="142" spans="1:4" ht="12.75" outlineLevel="1">
      <c r="A142" s="18" t="s">
        <v>92</v>
      </c>
      <c r="B142" s="19" t="s">
        <v>92</v>
      </c>
      <c r="C142" s="9" t="s">
        <v>92</v>
      </c>
      <c r="D142" s="20" t="s">
        <v>92</v>
      </c>
    </row>
    <row r="143" spans="1:4" ht="12.75" outlineLevel="1">
      <c r="A143" s="18" t="s">
        <v>92</v>
      </c>
      <c r="B143" s="19" t="s">
        <v>92</v>
      </c>
      <c r="C143" s="9" t="s">
        <v>92</v>
      </c>
      <c r="D143" s="20" t="s">
        <v>92</v>
      </c>
    </row>
    <row r="144" spans="1:4" ht="12.75" outlineLevel="1">
      <c r="A144" s="18" t="s">
        <v>92</v>
      </c>
      <c r="B144" s="19" t="s">
        <v>92</v>
      </c>
      <c r="C144" s="9" t="s">
        <v>92</v>
      </c>
      <c r="D144" s="20" t="s">
        <v>92</v>
      </c>
    </row>
    <row r="145" spans="1:4" ht="12.75" outlineLevel="1">
      <c r="A145" s="18" t="s">
        <v>92</v>
      </c>
      <c r="B145" s="19" t="s">
        <v>92</v>
      </c>
      <c r="C145" s="9" t="s">
        <v>92</v>
      </c>
      <c r="D145" s="20" t="s">
        <v>92</v>
      </c>
    </row>
    <row r="146" spans="1:4" ht="12.75" outlineLevel="1">
      <c r="A146" s="18" t="s">
        <v>92</v>
      </c>
      <c r="B146" s="19" t="s">
        <v>92</v>
      </c>
      <c r="C146" s="9" t="s">
        <v>92</v>
      </c>
      <c r="D146" s="20" t="s">
        <v>92</v>
      </c>
    </row>
    <row r="147" spans="1:4" ht="12.75" outlineLevel="1">
      <c r="A147" s="18" t="s">
        <v>92</v>
      </c>
      <c r="B147" s="19" t="s">
        <v>92</v>
      </c>
      <c r="C147" s="9" t="s">
        <v>92</v>
      </c>
      <c r="D147" s="20" t="s">
        <v>92</v>
      </c>
    </row>
    <row r="148" spans="1:4" ht="12.75" outlineLevel="1">
      <c r="A148" s="18" t="s">
        <v>92</v>
      </c>
      <c r="B148" s="19" t="s">
        <v>92</v>
      </c>
      <c r="C148" s="9" t="s">
        <v>92</v>
      </c>
      <c r="D148" s="20" t="s">
        <v>92</v>
      </c>
    </row>
    <row r="149" spans="1:4" ht="12.75" outlineLevel="1">
      <c r="A149" s="18" t="s">
        <v>92</v>
      </c>
      <c r="B149" s="19" t="s">
        <v>92</v>
      </c>
      <c r="C149" s="9" t="s">
        <v>92</v>
      </c>
      <c r="D149" s="20" t="s">
        <v>92</v>
      </c>
    </row>
    <row r="150" spans="1:4" ht="12.75" outlineLevel="1">
      <c r="A150" s="18" t="s">
        <v>92</v>
      </c>
      <c r="B150" s="19" t="s">
        <v>92</v>
      </c>
      <c r="C150" s="9" t="s">
        <v>92</v>
      </c>
      <c r="D150" s="20" t="s">
        <v>92</v>
      </c>
    </row>
    <row r="151" spans="1:4" ht="12.75" outlineLevel="1">
      <c r="A151" s="18" t="s">
        <v>92</v>
      </c>
      <c r="B151" s="19" t="s">
        <v>92</v>
      </c>
      <c r="C151" s="9" t="s">
        <v>92</v>
      </c>
      <c r="D151" s="20" t="s">
        <v>92</v>
      </c>
    </row>
    <row r="152" spans="1:4" ht="12.75" outlineLevel="1">
      <c r="A152" s="18" t="s">
        <v>92</v>
      </c>
      <c r="B152" s="19" t="s">
        <v>92</v>
      </c>
      <c r="C152" s="9" t="s">
        <v>92</v>
      </c>
      <c r="D152" s="20" t="s">
        <v>92</v>
      </c>
    </row>
    <row r="153" spans="1:4" ht="12.75" outlineLevel="1">
      <c r="A153" s="18" t="s">
        <v>92</v>
      </c>
      <c r="B153" s="19" t="s">
        <v>92</v>
      </c>
      <c r="C153" s="9" t="s">
        <v>92</v>
      </c>
      <c r="D153" s="20" t="s">
        <v>92</v>
      </c>
    </row>
    <row r="154" spans="1:4" ht="12.75" outlineLevel="1">
      <c r="A154" s="18" t="s">
        <v>92</v>
      </c>
      <c r="B154" s="19" t="s">
        <v>92</v>
      </c>
      <c r="C154" s="9" t="s">
        <v>92</v>
      </c>
      <c r="D154" s="20" t="s">
        <v>92</v>
      </c>
    </row>
    <row r="155" spans="1:4" ht="12.75" outlineLevel="1">
      <c r="A155" s="18" t="s">
        <v>92</v>
      </c>
      <c r="B155" s="19" t="s">
        <v>92</v>
      </c>
      <c r="C155" s="9" t="s">
        <v>92</v>
      </c>
      <c r="D155" s="20" t="s">
        <v>92</v>
      </c>
    </row>
    <row r="156" spans="1:4" ht="12.75" outlineLevel="1">
      <c r="A156" s="18" t="s">
        <v>92</v>
      </c>
      <c r="B156" s="19" t="s">
        <v>92</v>
      </c>
      <c r="C156" s="9" t="s">
        <v>92</v>
      </c>
      <c r="D156" s="20" t="s">
        <v>92</v>
      </c>
    </row>
    <row r="157" spans="1:4" ht="12.75" outlineLevel="1">
      <c r="A157" s="18" t="s">
        <v>92</v>
      </c>
      <c r="B157" s="19" t="s">
        <v>92</v>
      </c>
      <c r="C157" s="9" t="s">
        <v>92</v>
      </c>
      <c r="D157" s="20" t="s">
        <v>92</v>
      </c>
    </row>
    <row r="158" spans="1:4" ht="12.75" outlineLevel="1">
      <c r="A158" s="18" t="s">
        <v>92</v>
      </c>
      <c r="B158" s="19" t="s">
        <v>92</v>
      </c>
      <c r="C158" s="9" t="s">
        <v>92</v>
      </c>
      <c r="D158" s="20" t="s">
        <v>92</v>
      </c>
    </row>
    <row r="159" spans="1:4" ht="12.75" outlineLevel="1">
      <c r="A159" s="18" t="s">
        <v>92</v>
      </c>
      <c r="B159" s="19" t="s">
        <v>92</v>
      </c>
      <c r="C159" s="9" t="s">
        <v>92</v>
      </c>
      <c r="D159" s="20" t="s">
        <v>92</v>
      </c>
    </row>
    <row r="160" spans="1:4" ht="12.75" outlineLevel="1">
      <c r="A160" s="18" t="s">
        <v>92</v>
      </c>
      <c r="B160" s="19" t="s">
        <v>92</v>
      </c>
      <c r="C160" s="9" t="s">
        <v>92</v>
      </c>
      <c r="D160" s="20" t="s">
        <v>92</v>
      </c>
    </row>
    <row r="161" spans="1:4" ht="12.75" outlineLevel="1">
      <c r="A161" s="18" t="s">
        <v>92</v>
      </c>
      <c r="B161" s="19" t="s">
        <v>92</v>
      </c>
      <c r="C161" s="9" t="s">
        <v>92</v>
      </c>
      <c r="D161" s="20" t="s">
        <v>92</v>
      </c>
    </row>
    <row r="162" spans="1:4" ht="12.75" outlineLevel="1">
      <c r="A162" s="18" t="s">
        <v>92</v>
      </c>
      <c r="B162" s="19" t="s">
        <v>92</v>
      </c>
      <c r="C162" s="9" t="s">
        <v>92</v>
      </c>
      <c r="D162" s="20" t="s">
        <v>92</v>
      </c>
    </row>
    <row r="163" spans="1:4" ht="12.75" outlineLevel="1">
      <c r="A163" s="18" t="s">
        <v>92</v>
      </c>
      <c r="B163" s="19" t="s">
        <v>92</v>
      </c>
      <c r="C163" s="9" t="s">
        <v>92</v>
      </c>
      <c r="D163" s="20" t="s">
        <v>92</v>
      </c>
    </row>
    <row r="164" spans="1:4" ht="12.75" outlineLevel="1">
      <c r="A164" s="18" t="s">
        <v>92</v>
      </c>
      <c r="B164" s="19" t="s">
        <v>92</v>
      </c>
      <c r="C164" s="9" t="s">
        <v>92</v>
      </c>
      <c r="D164" s="20" t="s">
        <v>92</v>
      </c>
    </row>
    <row r="165" spans="1:4" ht="12.75" outlineLevel="1">
      <c r="A165" s="18" t="s">
        <v>92</v>
      </c>
      <c r="B165" s="19" t="s">
        <v>92</v>
      </c>
      <c r="C165" s="9" t="s">
        <v>92</v>
      </c>
      <c r="D165" s="20" t="s">
        <v>92</v>
      </c>
    </row>
    <row r="166" spans="1:4" ht="12.75" outlineLevel="1">
      <c r="A166" s="18" t="s">
        <v>92</v>
      </c>
      <c r="B166" s="19" t="s">
        <v>92</v>
      </c>
      <c r="C166" s="9" t="s">
        <v>92</v>
      </c>
      <c r="D166" s="20" t="s">
        <v>92</v>
      </c>
    </row>
    <row r="167" spans="1:4" ht="12.75" outlineLevel="1">
      <c r="A167" s="18" t="s">
        <v>92</v>
      </c>
      <c r="B167" s="19" t="s">
        <v>92</v>
      </c>
      <c r="C167" s="9" t="s">
        <v>92</v>
      </c>
      <c r="D167" s="20" t="s">
        <v>92</v>
      </c>
    </row>
    <row r="168" spans="1:4" ht="12.75" outlineLevel="1">
      <c r="A168" s="18" t="s">
        <v>92</v>
      </c>
      <c r="B168" s="19" t="s">
        <v>92</v>
      </c>
      <c r="C168" s="9" t="s">
        <v>92</v>
      </c>
      <c r="D168" s="20" t="s">
        <v>92</v>
      </c>
    </row>
    <row r="169" spans="1:4" ht="12.75" outlineLevel="1">
      <c r="A169" s="18" t="s">
        <v>92</v>
      </c>
      <c r="B169" s="19" t="s">
        <v>92</v>
      </c>
      <c r="C169" s="9" t="s">
        <v>92</v>
      </c>
      <c r="D169" s="20" t="s">
        <v>92</v>
      </c>
    </row>
    <row r="170" spans="1:4" ht="12.75" outlineLevel="1">
      <c r="A170" s="18" t="s">
        <v>92</v>
      </c>
      <c r="B170" s="19" t="s">
        <v>92</v>
      </c>
      <c r="C170" s="9" t="s">
        <v>92</v>
      </c>
      <c r="D170" s="20" t="s">
        <v>92</v>
      </c>
    </row>
    <row r="171" spans="1:4" ht="12.75" outlineLevel="1">
      <c r="A171" s="18" t="s">
        <v>92</v>
      </c>
      <c r="B171" s="19" t="s">
        <v>92</v>
      </c>
      <c r="C171" s="9" t="s">
        <v>92</v>
      </c>
      <c r="D171" s="20" t="s">
        <v>92</v>
      </c>
    </row>
    <row r="172" spans="1:4" ht="12.75" outlineLevel="1">
      <c r="A172" s="18" t="s">
        <v>92</v>
      </c>
      <c r="B172" s="19" t="s">
        <v>92</v>
      </c>
      <c r="C172" s="9" t="s">
        <v>92</v>
      </c>
      <c r="D172" s="20" t="s">
        <v>92</v>
      </c>
    </row>
    <row r="173" spans="1:4" ht="12.75" outlineLevel="1">
      <c r="A173" s="18" t="s">
        <v>92</v>
      </c>
      <c r="B173" s="19" t="s">
        <v>92</v>
      </c>
      <c r="C173" s="9" t="s">
        <v>92</v>
      </c>
      <c r="D173" s="20" t="s">
        <v>92</v>
      </c>
    </row>
    <row r="174" spans="1:4" ht="12.75" outlineLevel="1">
      <c r="A174" s="18" t="s">
        <v>92</v>
      </c>
      <c r="B174" s="19" t="s">
        <v>92</v>
      </c>
      <c r="C174" s="9" t="s">
        <v>92</v>
      </c>
      <c r="D174" s="20" t="s">
        <v>92</v>
      </c>
    </row>
    <row r="175" spans="1:4" ht="12.75" outlineLevel="1">
      <c r="A175" s="18" t="s">
        <v>92</v>
      </c>
      <c r="B175" s="19" t="s">
        <v>92</v>
      </c>
      <c r="C175" s="9" t="s">
        <v>92</v>
      </c>
      <c r="D175" s="20" t="s">
        <v>92</v>
      </c>
    </row>
    <row r="176" spans="1:4" ht="12.75" outlineLevel="1">
      <c r="A176" s="18" t="s">
        <v>92</v>
      </c>
      <c r="B176" s="19" t="s">
        <v>92</v>
      </c>
      <c r="C176" s="9" t="s">
        <v>92</v>
      </c>
      <c r="D176" s="20" t="s">
        <v>92</v>
      </c>
    </row>
    <row r="177" spans="1:4" ht="12.75" outlineLevel="1">
      <c r="A177" s="18" t="s">
        <v>92</v>
      </c>
      <c r="B177" s="19" t="s">
        <v>92</v>
      </c>
      <c r="C177" s="9" t="s">
        <v>92</v>
      </c>
      <c r="D177" s="20" t="s">
        <v>92</v>
      </c>
    </row>
    <row r="178" spans="1:4" ht="12.75" outlineLevel="1">
      <c r="A178" s="18" t="s">
        <v>92</v>
      </c>
      <c r="B178" s="19" t="s">
        <v>92</v>
      </c>
      <c r="C178" s="9" t="s">
        <v>92</v>
      </c>
      <c r="D178" s="20" t="s">
        <v>92</v>
      </c>
    </row>
    <row r="179" spans="1:4" ht="12.75" outlineLevel="1">
      <c r="A179" s="18" t="s">
        <v>92</v>
      </c>
      <c r="B179" s="19" t="s">
        <v>92</v>
      </c>
      <c r="C179" s="9" t="s">
        <v>92</v>
      </c>
      <c r="D179" s="20" t="s">
        <v>92</v>
      </c>
    </row>
    <row r="180" spans="1:4" ht="12.75" outlineLevel="1">
      <c r="A180" s="18" t="s">
        <v>92</v>
      </c>
      <c r="B180" s="19" t="s">
        <v>92</v>
      </c>
      <c r="C180" s="9" t="s">
        <v>92</v>
      </c>
      <c r="D180" s="20" t="s">
        <v>92</v>
      </c>
    </row>
    <row r="181" spans="1:4" ht="12.75" outlineLevel="1">
      <c r="A181" s="18" t="s">
        <v>92</v>
      </c>
      <c r="B181" s="19" t="s">
        <v>92</v>
      </c>
      <c r="C181" s="9" t="s">
        <v>92</v>
      </c>
      <c r="D181" s="20" t="s">
        <v>92</v>
      </c>
    </row>
    <row r="182" spans="1:4" ht="12.75" outlineLevel="1">
      <c r="A182" s="18" t="s">
        <v>92</v>
      </c>
      <c r="B182" s="19" t="s">
        <v>92</v>
      </c>
      <c r="C182" s="9" t="s">
        <v>92</v>
      </c>
      <c r="D182" s="20" t="s">
        <v>92</v>
      </c>
    </row>
    <row r="183" spans="1:4" ht="12.75" outlineLevel="1">
      <c r="A183" s="18" t="s">
        <v>92</v>
      </c>
      <c r="B183" s="19" t="s">
        <v>92</v>
      </c>
      <c r="C183" s="9" t="s">
        <v>92</v>
      </c>
      <c r="D183" s="20" t="s">
        <v>92</v>
      </c>
    </row>
    <row r="184" spans="1:4" ht="12.75" outlineLevel="1">
      <c r="A184" s="18" t="s">
        <v>92</v>
      </c>
      <c r="B184" s="19" t="s">
        <v>92</v>
      </c>
      <c r="C184" s="9" t="s">
        <v>92</v>
      </c>
      <c r="D184" s="20" t="s">
        <v>92</v>
      </c>
    </row>
    <row r="185" spans="1:4" ht="12.75" outlineLevel="1">
      <c r="A185" s="18" t="s">
        <v>92</v>
      </c>
      <c r="B185" s="19" t="s">
        <v>92</v>
      </c>
      <c r="C185" s="9" t="s">
        <v>92</v>
      </c>
      <c r="D185" s="20" t="s">
        <v>92</v>
      </c>
    </row>
    <row r="186" spans="1:4" ht="12.75" outlineLevel="1">
      <c r="A186" s="18" t="s">
        <v>92</v>
      </c>
      <c r="B186" s="19" t="s">
        <v>92</v>
      </c>
      <c r="C186" s="9" t="s">
        <v>92</v>
      </c>
      <c r="D186" s="20" t="s">
        <v>92</v>
      </c>
    </row>
    <row r="187" spans="1:4" ht="12.75" outlineLevel="1">
      <c r="A187" s="18" t="s">
        <v>92</v>
      </c>
      <c r="B187" s="19" t="s">
        <v>92</v>
      </c>
      <c r="C187" s="9" t="s">
        <v>92</v>
      </c>
      <c r="D187" s="20" t="s">
        <v>92</v>
      </c>
    </row>
    <row r="188" spans="1:4" ht="12.75" outlineLevel="1">
      <c r="A188" s="18" t="s">
        <v>92</v>
      </c>
      <c r="B188" s="19" t="s">
        <v>92</v>
      </c>
      <c r="C188" s="9" t="s">
        <v>92</v>
      </c>
      <c r="D188" s="20" t="s">
        <v>92</v>
      </c>
    </row>
    <row r="189" spans="1:4" ht="12.75" outlineLevel="1">
      <c r="A189" s="18" t="s">
        <v>92</v>
      </c>
      <c r="B189" s="19" t="s">
        <v>92</v>
      </c>
      <c r="C189" s="9" t="s">
        <v>92</v>
      </c>
      <c r="D189" s="20" t="s">
        <v>92</v>
      </c>
    </row>
    <row r="190" spans="1:4" ht="12.75" outlineLevel="1">
      <c r="A190" s="18" t="s">
        <v>92</v>
      </c>
      <c r="B190" s="19" t="s">
        <v>92</v>
      </c>
      <c r="C190" s="9" t="s">
        <v>92</v>
      </c>
      <c r="D190" s="20" t="s">
        <v>92</v>
      </c>
    </row>
    <row r="191" spans="1:4" ht="12.75" outlineLevel="1">
      <c r="A191" s="18" t="s">
        <v>92</v>
      </c>
      <c r="B191" s="19" t="s">
        <v>92</v>
      </c>
      <c r="C191" s="9" t="s">
        <v>92</v>
      </c>
      <c r="D191" s="20" t="s">
        <v>92</v>
      </c>
    </row>
    <row r="192" spans="1:4" ht="12.75" outlineLevel="1">
      <c r="A192" s="18" t="s">
        <v>92</v>
      </c>
      <c r="B192" s="19" t="s">
        <v>92</v>
      </c>
      <c r="C192" s="9" t="s">
        <v>92</v>
      </c>
      <c r="D192" s="20" t="s">
        <v>92</v>
      </c>
    </row>
    <row r="193" spans="1:4" ht="12.75" outlineLevel="1">
      <c r="A193" s="18" t="s">
        <v>92</v>
      </c>
      <c r="B193" s="19" t="s">
        <v>92</v>
      </c>
      <c r="C193" s="9" t="s">
        <v>92</v>
      </c>
      <c r="D193" s="20" t="s">
        <v>92</v>
      </c>
    </row>
    <row r="194" spans="1:4" ht="12.75" outlineLevel="1">
      <c r="A194" s="18" t="s">
        <v>92</v>
      </c>
      <c r="B194" s="19" t="s">
        <v>92</v>
      </c>
      <c r="C194" s="9" t="s">
        <v>92</v>
      </c>
      <c r="D194" s="20" t="s">
        <v>92</v>
      </c>
    </row>
    <row r="195" spans="1:4" ht="12.75" outlineLevel="1">
      <c r="A195" s="18" t="s">
        <v>92</v>
      </c>
      <c r="B195" s="19" t="s">
        <v>92</v>
      </c>
      <c r="C195" s="9" t="s">
        <v>92</v>
      </c>
      <c r="D195" s="20" t="s">
        <v>92</v>
      </c>
    </row>
    <row r="196" spans="1:4" ht="12.75" outlineLevel="1">
      <c r="A196" s="18" t="s">
        <v>92</v>
      </c>
      <c r="B196" s="19" t="s">
        <v>92</v>
      </c>
      <c r="C196" s="9" t="s">
        <v>92</v>
      </c>
      <c r="D196" s="20" t="s">
        <v>92</v>
      </c>
    </row>
    <row r="197" spans="1:4" ht="12.75" outlineLevel="1">
      <c r="A197" s="18" t="s">
        <v>92</v>
      </c>
      <c r="B197" s="19" t="s">
        <v>92</v>
      </c>
      <c r="C197" s="9" t="s">
        <v>92</v>
      </c>
      <c r="D197" s="20" t="s">
        <v>92</v>
      </c>
    </row>
    <row r="198" spans="1:4" ht="12.75" outlineLevel="1">
      <c r="A198" s="18" t="s">
        <v>92</v>
      </c>
      <c r="B198" s="19" t="s">
        <v>92</v>
      </c>
      <c r="C198" s="9" t="s">
        <v>92</v>
      </c>
      <c r="D198" s="20" t="s">
        <v>92</v>
      </c>
    </row>
    <row r="199" spans="1:4" ht="12.75" outlineLevel="1">
      <c r="A199" s="18" t="s">
        <v>92</v>
      </c>
      <c r="B199" s="19" t="s">
        <v>92</v>
      </c>
      <c r="C199" s="9" t="s">
        <v>92</v>
      </c>
      <c r="D199" s="20" t="s">
        <v>92</v>
      </c>
    </row>
    <row r="200" spans="1:4" ht="12.75" outlineLevel="1">
      <c r="A200" s="18" t="s">
        <v>92</v>
      </c>
      <c r="B200" s="19" t="s">
        <v>92</v>
      </c>
      <c r="C200" s="9" t="s">
        <v>92</v>
      </c>
      <c r="D200" s="20" t="s">
        <v>92</v>
      </c>
    </row>
    <row r="201" spans="1:4" ht="12.75" outlineLevel="1">
      <c r="A201" s="18" t="s">
        <v>92</v>
      </c>
      <c r="B201" s="19" t="s">
        <v>92</v>
      </c>
      <c r="C201" s="9" t="s">
        <v>92</v>
      </c>
      <c r="D201" s="20" t="s">
        <v>92</v>
      </c>
    </row>
    <row r="202" spans="1:4" ht="12.75" outlineLevel="1">
      <c r="A202" s="18" t="s">
        <v>92</v>
      </c>
      <c r="B202" s="19" t="s">
        <v>92</v>
      </c>
      <c r="C202" s="9" t="s">
        <v>92</v>
      </c>
      <c r="D202" s="20" t="s">
        <v>92</v>
      </c>
    </row>
    <row r="203" spans="1:4" ht="12.75" outlineLevel="1">
      <c r="A203" s="18" t="s">
        <v>92</v>
      </c>
      <c r="B203" s="19" t="s">
        <v>92</v>
      </c>
      <c r="C203" s="9" t="s">
        <v>92</v>
      </c>
      <c r="D203" s="20" t="s">
        <v>92</v>
      </c>
    </row>
    <row r="204" spans="1:4" ht="12.75" outlineLevel="1">
      <c r="A204" s="18" t="s">
        <v>92</v>
      </c>
      <c r="B204" s="19" t="s">
        <v>92</v>
      </c>
      <c r="C204" s="9" t="s">
        <v>92</v>
      </c>
      <c r="D204" s="20" t="s">
        <v>92</v>
      </c>
    </row>
    <row r="205" spans="1:4" ht="12.75" outlineLevel="1">
      <c r="A205" s="18" t="s">
        <v>92</v>
      </c>
      <c r="B205" s="19" t="s">
        <v>92</v>
      </c>
      <c r="C205" s="9" t="s">
        <v>92</v>
      </c>
      <c r="D205" s="20" t="s">
        <v>92</v>
      </c>
    </row>
    <row r="206" spans="1:4" ht="12.75" outlineLevel="1">
      <c r="A206" s="18" t="s">
        <v>92</v>
      </c>
      <c r="B206" s="19" t="s">
        <v>92</v>
      </c>
      <c r="C206" s="9" t="s">
        <v>92</v>
      </c>
      <c r="D206" s="20" t="s">
        <v>92</v>
      </c>
    </row>
    <row r="207" spans="1:4" ht="12.75" outlineLevel="1">
      <c r="A207" s="18" t="s">
        <v>92</v>
      </c>
      <c r="B207" s="19" t="s">
        <v>92</v>
      </c>
      <c r="C207" s="9" t="s">
        <v>92</v>
      </c>
      <c r="D207" s="20" t="s">
        <v>92</v>
      </c>
    </row>
    <row r="208" spans="1:4" ht="12.75" outlineLevel="1">
      <c r="A208" s="18" t="s">
        <v>92</v>
      </c>
      <c r="B208" s="19" t="s">
        <v>92</v>
      </c>
      <c r="C208" s="9" t="s">
        <v>92</v>
      </c>
      <c r="D208" s="20" t="s">
        <v>92</v>
      </c>
    </row>
    <row r="209" spans="1:4" ht="12.75" outlineLevel="1">
      <c r="A209" s="18" t="s">
        <v>92</v>
      </c>
      <c r="B209" s="19" t="s">
        <v>92</v>
      </c>
      <c r="C209" s="9" t="s">
        <v>92</v>
      </c>
      <c r="D209" s="20" t="s">
        <v>92</v>
      </c>
    </row>
    <row r="210" spans="1:4" ht="12.75" outlineLevel="1">
      <c r="A210" s="18" t="s">
        <v>92</v>
      </c>
      <c r="B210" s="19" t="s">
        <v>92</v>
      </c>
      <c r="C210" s="9" t="s">
        <v>92</v>
      </c>
      <c r="D210" s="20" t="s">
        <v>92</v>
      </c>
    </row>
    <row r="211" spans="1:4" ht="12.75" outlineLevel="1">
      <c r="A211" s="18" t="s">
        <v>92</v>
      </c>
      <c r="B211" s="19" t="s">
        <v>92</v>
      </c>
      <c r="C211" s="9" t="s">
        <v>92</v>
      </c>
      <c r="D211" s="20" t="s">
        <v>92</v>
      </c>
    </row>
    <row r="212" spans="1:4" ht="12.75" outlineLevel="1">
      <c r="A212" s="18" t="s">
        <v>92</v>
      </c>
      <c r="B212" s="19" t="s">
        <v>92</v>
      </c>
      <c r="C212" s="9" t="s">
        <v>92</v>
      </c>
      <c r="D212" s="20" t="s">
        <v>92</v>
      </c>
    </row>
    <row r="213" spans="1:4" ht="12.75" outlineLevel="1">
      <c r="A213" s="18" t="s">
        <v>92</v>
      </c>
      <c r="B213" s="19" t="s">
        <v>92</v>
      </c>
      <c r="C213" s="9" t="s">
        <v>92</v>
      </c>
      <c r="D213" s="20" t="s">
        <v>92</v>
      </c>
    </row>
    <row r="214" spans="1:4" ht="12.75" outlineLevel="1">
      <c r="A214" s="18" t="s">
        <v>92</v>
      </c>
      <c r="B214" s="19" t="s">
        <v>92</v>
      </c>
      <c r="C214" s="9" t="s">
        <v>92</v>
      </c>
      <c r="D214" s="20" t="s">
        <v>92</v>
      </c>
    </row>
    <row r="215" spans="1:4" ht="12.75" outlineLevel="1">
      <c r="A215" s="18" t="s">
        <v>92</v>
      </c>
      <c r="B215" s="19" t="s">
        <v>92</v>
      </c>
      <c r="C215" s="9" t="s">
        <v>92</v>
      </c>
      <c r="D215" s="20" t="s">
        <v>92</v>
      </c>
    </row>
    <row r="216" spans="1:4" ht="12.75" outlineLevel="1">
      <c r="A216" s="18" t="s">
        <v>92</v>
      </c>
      <c r="B216" s="19" t="s">
        <v>92</v>
      </c>
      <c r="C216" s="9" t="s">
        <v>92</v>
      </c>
      <c r="D216" s="20" t="s">
        <v>92</v>
      </c>
    </row>
    <row r="217" spans="1:4" ht="12.75" outlineLevel="1">
      <c r="A217" s="18" t="s">
        <v>92</v>
      </c>
      <c r="B217" s="19" t="s">
        <v>92</v>
      </c>
      <c r="C217" s="9" t="s">
        <v>92</v>
      </c>
      <c r="D217" s="20" t="s">
        <v>92</v>
      </c>
    </row>
    <row r="218" spans="1:4" ht="12.75" outlineLevel="1">
      <c r="A218" s="18" t="s">
        <v>92</v>
      </c>
      <c r="B218" s="19" t="s">
        <v>92</v>
      </c>
      <c r="C218" s="9" t="s">
        <v>92</v>
      </c>
      <c r="D218" s="20" t="s">
        <v>92</v>
      </c>
    </row>
    <row r="219" spans="1:4" ht="12.75" outlineLevel="1">
      <c r="A219" s="18" t="s">
        <v>92</v>
      </c>
      <c r="B219" s="19" t="s">
        <v>92</v>
      </c>
      <c r="C219" s="9" t="s">
        <v>92</v>
      </c>
      <c r="D219" s="20" t="s">
        <v>92</v>
      </c>
    </row>
    <row r="220" spans="1:4" ht="12.75" outlineLevel="1">
      <c r="A220" s="18" t="s">
        <v>92</v>
      </c>
      <c r="B220" s="19" t="s">
        <v>92</v>
      </c>
      <c r="C220" s="9" t="s">
        <v>92</v>
      </c>
      <c r="D220" s="20" t="s">
        <v>92</v>
      </c>
    </row>
    <row r="221" spans="1:4" ht="12.75" outlineLevel="1">
      <c r="A221" s="18" t="s">
        <v>92</v>
      </c>
      <c r="B221" s="19" t="s">
        <v>92</v>
      </c>
      <c r="C221" s="9" t="s">
        <v>92</v>
      </c>
      <c r="D221" s="20" t="s">
        <v>92</v>
      </c>
    </row>
    <row r="222" spans="1:4" ht="12.75" outlineLevel="1">
      <c r="A222" s="18" t="s">
        <v>92</v>
      </c>
      <c r="B222" s="19" t="s">
        <v>92</v>
      </c>
      <c r="C222" s="9" t="s">
        <v>92</v>
      </c>
      <c r="D222" s="20" t="s">
        <v>92</v>
      </c>
    </row>
    <row r="223" spans="1:4" ht="12.75" outlineLevel="1">
      <c r="A223" s="18" t="s">
        <v>92</v>
      </c>
      <c r="B223" s="19" t="s">
        <v>92</v>
      </c>
      <c r="C223" s="9" t="s">
        <v>92</v>
      </c>
      <c r="D223" s="20" t="s">
        <v>92</v>
      </c>
    </row>
    <row r="224" spans="1:4" ht="12.75" outlineLevel="1">
      <c r="A224" s="18" t="s">
        <v>92</v>
      </c>
      <c r="B224" s="19" t="s">
        <v>92</v>
      </c>
      <c r="C224" s="9" t="s">
        <v>92</v>
      </c>
      <c r="D224" s="20" t="s">
        <v>92</v>
      </c>
    </row>
    <row r="225" spans="1:4" ht="12.75" outlineLevel="1">
      <c r="A225" s="18" t="s">
        <v>92</v>
      </c>
      <c r="B225" s="19" t="s">
        <v>92</v>
      </c>
      <c r="C225" s="9" t="s">
        <v>92</v>
      </c>
      <c r="D225" s="20" t="s">
        <v>92</v>
      </c>
    </row>
    <row r="226" spans="1:4" ht="12.75" outlineLevel="1">
      <c r="A226" s="18" t="s">
        <v>92</v>
      </c>
      <c r="B226" s="19" t="s">
        <v>92</v>
      </c>
      <c r="C226" s="9" t="s">
        <v>92</v>
      </c>
      <c r="D226" s="20" t="s">
        <v>92</v>
      </c>
    </row>
    <row r="227" spans="1:4" ht="12.75" outlineLevel="1">
      <c r="A227" s="18" t="s">
        <v>92</v>
      </c>
      <c r="B227" s="19" t="s">
        <v>92</v>
      </c>
      <c r="C227" s="9" t="s">
        <v>92</v>
      </c>
      <c r="D227" s="20" t="s">
        <v>92</v>
      </c>
    </row>
    <row r="228" spans="1:4" ht="12.75" outlineLevel="1">
      <c r="A228" s="18" t="s">
        <v>92</v>
      </c>
      <c r="B228" s="19" t="s">
        <v>92</v>
      </c>
      <c r="C228" s="9" t="s">
        <v>92</v>
      </c>
      <c r="D228" s="20" t="s">
        <v>92</v>
      </c>
    </row>
    <row r="229" spans="1:4" ht="12.75" outlineLevel="1">
      <c r="A229" s="18" t="s">
        <v>92</v>
      </c>
      <c r="B229" s="19" t="s">
        <v>92</v>
      </c>
      <c r="C229" s="9" t="s">
        <v>92</v>
      </c>
      <c r="D229" s="20" t="s">
        <v>92</v>
      </c>
    </row>
    <row r="230" spans="1:4" ht="12.75" outlineLevel="1">
      <c r="A230" s="18" t="s">
        <v>92</v>
      </c>
      <c r="B230" s="19" t="s">
        <v>92</v>
      </c>
      <c r="C230" s="9" t="s">
        <v>92</v>
      </c>
      <c r="D230" s="20" t="s">
        <v>92</v>
      </c>
    </row>
    <row r="231" spans="1:4" ht="12.75" outlineLevel="1">
      <c r="A231" s="18" t="s">
        <v>92</v>
      </c>
      <c r="B231" s="19" t="s">
        <v>92</v>
      </c>
      <c r="C231" s="9" t="s">
        <v>92</v>
      </c>
      <c r="D231" s="20" t="s">
        <v>92</v>
      </c>
    </row>
    <row r="232" spans="1:4" ht="12.75" outlineLevel="1">
      <c r="A232" s="18" t="s">
        <v>92</v>
      </c>
      <c r="B232" s="19" t="s">
        <v>92</v>
      </c>
      <c r="C232" s="9" t="s">
        <v>92</v>
      </c>
      <c r="D232" s="20" t="s">
        <v>92</v>
      </c>
    </row>
    <row r="233" spans="1:4" ht="12.75" outlineLevel="1">
      <c r="A233" s="18" t="s">
        <v>92</v>
      </c>
      <c r="B233" s="19" t="s">
        <v>92</v>
      </c>
      <c r="C233" s="9" t="s">
        <v>92</v>
      </c>
      <c r="D233" s="20" t="s">
        <v>92</v>
      </c>
    </row>
    <row r="234" spans="1:4" ht="12.75" outlineLevel="1">
      <c r="A234" s="18" t="s">
        <v>92</v>
      </c>
      <c r="B234" s="19" t="s">
        <v>92</v>
      </c>
      <c r="C234" s="9" t="s">
        <v>92</v>
      </c>
      <c r="D234" s="20" t="s">
        <v>92</v>
      </c>
    </row>
    <row r="235" spans="1:4" ht="12.75" outlineLevel="1">
      <c r="A235" s="18" t="s">
        <v>92</v>
      </c>
      <c r="B235" s="19" t="s">
        <v>92</v>
      </c>
      <c r="C235" s="9" t="s">
        <v>92</v>
      </c>
      <c r="D235" s="20" t="s">
        <v>92</v>
      </c>
    </row>
    <row r="236" spans="1:4" ht="12.75" outlineLevel="1">
      <c r="A236" s="18" t="s">
        <v>92</v>
      </c>
      <c r="B236" s="19" t="s">
        <v>92</v>
      </c>
      <c r="C236" s="9" t="s">
        <v>92</v>
      </c>
      <c r="D236" s="20" t="s">
        <v>92</v>
      </c>
    </row>
    <row r="237" spans="1:4" ht="13.5" outlineLevel="1" thickBot="1">
      <c r="A237" s="23" t="s">
        <v>92</v>
      </c>
      <c r="B237" s="60" t="s">
        <v>92</v>
      </c>
      <c r="C237" s="21" t="s">
        <v>92</v>
      </c>
      <c r="D237" s="22" t="s">
        <v>92</v>
      </c>
    </row>
  </sheetData>
  <sheetProtection/>
  <mergeCells count="53">
    <mergeCell ref="D12:H12"/>
    <mergeCell ref="D19:H19"/>
    <mergeCell ref="D20:H20"/>
    <mergeCell ref="D21:H21"/>
    <mergeCell ref="D22:H22"/>
    <mergeCell ref="D13:H13"/>
    <mergeCell ref="D14:H14"/>
    <mergeCell ref="D15:H15"/>
    <mergeCell ref="D16:H16"/>
    <mergeCell ref="A27:C27"/>
    <mergeCell ref="D27:H27"/>
    <mergeCell ref="A7:C7"/>
    <mergeCell ref="A8:C8"/>
    <mergeCell ref="A9:C9"/>
    <mergeCell ref="D7:H7"/>
    <mergeCell ref="D8:H8"/>
    <mergeCell ref="D9:H9"/>
    <mergeCell ref="D10:H10"/>
    <mergeCell ref="D11:H11"/>
    <mergeCell ref="A6:C6"/>
    <mergeCell ref="D2:H2"/>
    <mergeCell ref="D3:H3"/>
    <mergeCell ref="D4:H4"/>
    <mergeCell ref="D5:H5"/>
    <mergeCell ref="D6:H6"/>
    <mergeCell ref="A14:C14"/>
    <mergeCell ref="A15:C15"/>
    <mergeCell ref="A21:C21"/>
    <mergeCell ref="A22:C22"/>
    <mergeCell ref="A23:C23"/>
    <mergeCell ref="A1:H1"/>
    <mergeCell ref="A2:C2"/>
    <mergeCell ref="A3:C3"/>
    <mergeCell ref="A4:C4"/>
    <mergeCell ref="A5:C5"/>
    <mergeCell ref="A26:C26"/>
    <mergeCell ref="D24:H24"/>
    <mergeCell ref="D25:H25"/>
    <mergeCell ref="D26:H26"/>
    <mergeCell ref="A24:C24"/>
    <mergeCell ref="A10:C10"/>
    <mergeCell ref="A11:C11"/>
    <mergeCell ref="A25:C25"/>
    <mergeCell ref="A12:C12"/>
    <mergeCell ref="A13:C13"/>
    <mergeCell ref="D23:H23"/>
    <mergeCell ref="A16:C16"/>
    <mergeCell ref="A17:C17"/>
    <mergeCell ref="A18:C18"/>
    <mergeCell ref="A19:C19"/>
    <mergeCell ref="A20:C20"/>
    <mergeCell ref="D17:H17"/>
    <mergeCell ref="D18:H18"/>
  </mergeCells>
  <printOptions/>
  <pageMargins left="0.1968503937007874" right="0.1968503937007874" top="0.3937007874015748" bottom="0.1968503937007874" header="0" footer="0"/>
  <pageSetup fitToHeight="1" fitToWidth="1" horizontalDpi="600" verticalDpi="600" orientation="portrait" paperSize="9" scale="24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10.140625" style="2" bestFit="1" customWidth="1"/>
    <col min="7" max="7" width="10.140625" style="0" bestFit="1" customWidth="1"/>
  </cols>
  <sheetData>
    <row r="1" spans="1:2" ht="12.75">
      <c r="A1" s="2">
        <v>42370</v>
      </c>
      <c r="B1" s="2"/>
    </row>
    <row r="2" spans="1:2" ht="12.75">
      <c r="A2" s="2">
        <v>42373</v>
      </c>
      <c r="B2" s="2"/>
    </row>
    <row r="3" spans="1:2" ht="12.75">
      <c r="A3" s="2">
        <v>42374</v>
      </c>
      <c r="B3" s="2"/>
    </row>
    <row r="4" spans="1:2" ht="12.75">
      <c r="A4" s="2">
        <v>42375</v>
      </c>
      <c r="B4" s="2"/>
    </row>
    <row r="5" spans="1:2" ht="12.75">
      <c r="A5" s="2">
        <v>42376</v>
      </c>
      <c r="B5" s="2"/>
    </row>
    <row r="6" spans="1:2" ht="12.75">
      <c r="A6" s="2">
        <v>42377</v>
      </c>
      <c r="B6" s="2"/>
    </row>
    <row r="7" spans="1:2" ht="12.75">
      <c r="A7" s="2">
        <v>42422</v>
      </c>
      <c r="B7" s="2"/>
    </row>
    <row r="8" spans="1:2" ht="12.75">
      <c r="A8" s="2">
        <v>42423</v>
      </c>
      <c r="B8" s="2"/>
    </row>
    <row r="9" spans="1:2" ht="12.75">
      <c r="A9" s="2">
        <v>42436</v>
      </c>
      <c r="B9" s="2"/>
    </row>
    <row r="10" spans="1:2" ht="12.75">
      <c r="A10" s="2">
        <v>42437</v>
      </c>
      <c r="B10" s="2"/>
    </row>
    <row r="11" ht="12.75">
      <c r="A11" s="2">
        <v>42492</v>
      </c>
    </row>
    <row r="12" ht="12.75">
      <c r="A12" s="2">
        <v>42493</v>
      </c>
    </row>
    <row r="13" ht="12.75">
      <c r="A13" s="2">
        <v>42499</v>
      </c>
    </row>
    <row r="14" ht="12.75">
      <c r="A14" s="2">
        <v>42534</v>
      </c>
    </row>
    <row r="15" ht="12.75">
      <c r="A15" s="2">
        <v>42678</v>
      </c>
    </row>
    <row r="16" ht="12.75">
      <c r="A16" s="2">
        <v>42737</v>
      </c>
    </row>
    <row r="17" spans="1:7" ht="12.75">
      <c r="A17" s="2">
        <v>42738</v>
      </c>
      <c r="G17" s="1"/>
    </row>
    <row r="18" ht="12.75">
      <c r="A18" s="2">
        <v>42739</v>
      </c>
    </row>
    <row r="19" ht="12.75">
      <c r="A19" s="2">
        <v>42740</v>
      </c>
    </row>
    <row r="20" ht="12.75">
      <c r="A20" s="2">
        <v>42741</v>
      </c>
    </row>
    <row r="21" ht="12.75">
      <c r="A21" s="2">
        <v>42789</v>
      </c>
    </row>
    <row r="22" ht="12.75">
      <c r="A22" s="2">
        <v>42790</v>
      </c>
    </row>
    <row r="23" ht="12.75">
      <c r="A23" s="2">
        <v>42802</v>
      </c>
    </row>
    <row r="24" ht="12.75">
      <c r="A24" s="2">
        <v>42856</v>
      </c>
    </row>
    <row r="25" ht="12.75">
      <c r="A25" s="2">
        <v>42863</v>
      </c>
    </row>
    <row r="26" ht="12.75">
      <c r="A26" s="2">
        <v>42864</v>
      </c>
    </row>
    <row r="27" ht="12.75">
      <c r="A27" s="2">
        <v>42898</v>
      </c>
    </row>
    <row r="28" ht="12.75">
      <c r="A28" s="2">
        <v>43045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view="pageBreakPreview" zoomScale="115" zoomScaleSheetLayoutView="115" zoomScalePageLayoutView="0" workbookViewId="0" topLeftCell="A1">
      <selection activeCell="D6" sqref="D6"/>
    </sheetView>
  </sheetViews>
  <sheetFormatPr defaultColWidth="9.140625" defaultRowHeight="12.75"/>
  <cols>
    <col min="1" max="1" width="65.7109375" style="27" customWidth="1"/>
    <col min="2" max="2" width="7.140625" style="28" customWidth="1"/>
    <col min="3" max="3" width="17.57421875" style="29" customWidth="1"/>
    <col min="4" max="4" width="15.8515625" style="28" customWidth="1"/>
    <col min="5" max="5" width="16.140625" style="28" customWidth="1"/>
    <col min="6" max="6" width="21.00390625" style="28" customWidth="1"/>
    <col min="7" max="7" width="20.28125" style="28" customWidth="1"/>
    <col min="8" max="9" width="22.28125" style="28" customWidth="1"/>
    <col min="10" max="16384" width="9.140625" style="28" customWidth="1"/>
  </cols>
  <sheetData>
    <row r="1" spans="1:4" ht="51.75" customHeight="1">
      <c r="A1" s="77" t="s">
        <v>77</v>
      </c>
      <c r="B1" s="77"/>
      <c r="C1" s="77"/>
      <c r="D1" s="77"/>
    </row>
    <row r="2" spans="1:4" ht="15.75" customHeight="1">
      <c r="A2" s="61"/>
      <c r="B2" s="61"/>
      <c r="C2" s="61"/>
      <c r="D2" s="61"/>
    </row>
    <row r="3" spans="1:4" ht="55.5" customHeight="1">
      <c r="A3" s="76" t="s">
        <v>78</v>
      </c>
      <c r="B3" s="76"/>
      <c r="C3" s="76"/>
      <c r="D3" s="76"/>
    </row>
    <row r="4" spans="1:4" ht="7.5" customHeight="1">
      <c r="A4" s="37"/>
      <c r="B4" s="38"/>
      <c r="D4" s="38"/>
    </row>
    <row r="5" spans="1:4" ht="16.5" customHeight="1">
      <c r="A5" s="39" t="s">
        <v>65</v>
      </c>
      <c r="B5" s="38"/>
      <c r="C5" s="31">
        <v>42990</v>
      </c>
      <c r="D5" s="38"/>
    </row>
    <row r="6" spans="1:5" ht="9.75" customHeight="1">
      <c r="A6" s="41"/>
      <c r="B6" s="38"/>
      <c r="C6" s="52">
        <f>IF(C5="","",IF(ISNA(VLOOKUP(C5,'цены ОФЗ-н выпуска № 53001RMFS'!A39:$E$9996,1,0)),"(Уточните дату подачи заявки)",""))</f>
      </c>
      <c r="D6" s="38"/>
      <c r="E6" s="29"/>
    </row>
    <row r="7" spans="1:5" ht="6" customHeight="1">
      <c r="A7" s="41"/>
      <c r="B7" s="41"/>
      <c r="C7" s="41"/>
      <c r="D7" s="38"/>
      <c r="E7" s="29"/>
    </row>
    <row r="8" spans="1:5" ht="15.75">
      <c r="A8" s="37" t="s">
        <v>70</v>
      </c>
      <c r="B8" s="38"/>
      <c r="C8" s="57">
        <v>0.548611111111111</v>
      </c>
      <c r="D8" s="38"/>
      <c r="E8" s="50"/>
    </row>
    <row r="9" spans="1:4" ht="9.75" customHeight="1">
      <c r="A9" s="37"/>
      <c r="B9" s="38"/>
      <c r="C9" s="53">
        <f>IF(C8="","",IF(C5="","(Введите дату подачи поручения на приобретения Облигаций)",""))</f>
      </c>
      <c r="D9" s="38"/>
    </row>
    <row r="10" spans="1:4" ht="6" customHeight="1">
      <c r="A10" s="37"/>
      <c r="B10" s="38"/>
      <c r="C10" s="42"/>
      <c r="D10" s="38"/>
    </row>
    <row r="11" spans="1:4" ht="18" customHeight="1">
      <c r="A11" s="37" t="s">
        <v>66</v>
      </c>
      <c r="B11" s="38"/>
      <c r="C11" s="51">
        <f>IF(C5="","",IF(C8="","",IF(C13="","",IF(AND(IF(_XLL.РАБДЕНЬ(C5-1,1,'праздники, торговые дни'!A:A)=C5,1,0),C8&lt;=TIME(17,0,0)),C5,_XLL.РАБДЕНЬ(C5,1,'праздники, торговые дни'!A:A)))))</f>
        <v>42990</v>
      </c>
      <c r="D11" s="38"/>
    </row>
    <row r="12" spans="1:4" ht="6" customHeight="1">
      <c r="A12" s="37"/>
      <c r="B12" s="38"/>
      <c r="C12" s="42"/>
      <c r="D12" s="38"/>
    </row>
    <row r="13" spans="1:4" ht="18.75">
      <c r="A13" s="39" t="s">
        <v>55</v>
      </c>
      <c r="B13" s="38"/>
      <c r="C13" s="32">
        <v>137</v>
      </c>
      <c r="D13" s="38"/>
    </row>
    <row r="14" spans="1:5" ht="10.5" customHeight="1">
      <c r="A14" s="41"/>
      <c r="B14" s="38"/>
      <c r="C14" s="52">
        <f>IF(C13="","",IF(AND(C13&gt;=30,C13&lt;=15000),"","(Количество Облигаций не корректное)"))</f>
      </c>
      <c r="D14" s="38"/>
      <c r="E14" s="29"/>
    </row>
    <row r="15" spans="1:4" ht="6" customHeight="1">
      <c r="A15" s="37"/>
      <c r="B15" s="38"/>
      <c r="C15" s="42"/>
      <c r="D15" s="38"/>
    </row>
    <row r="16" spans="1:4" ht="15.75">
      <c r="A16" s="39" t="s">
        <v>61</v>
      </c>
      <c r="B16" s="38"/>
      <c r="C16" s="40">
        <f>IF(C5="","-",IF(ISNA(VLOOKUP(C5,'цены ОФЗ-н выпуска № 53001RMFS'!A39:$E$9996,1,0)),"-",1000))</f>
        <v>1000</v>
      </c>
      <c r="D16" s="38"/>
    </row>
    <row r="17" spans="1:4" ht="18.75">
      <c r="A17" s="39" t="s">
        <v>62</v>
      </c>
      <c r="B17" s="38"/>
      <c r="C17" s="62" t="str">
        <f>IF(C11="","-",IF(ISNA(VLOOKUP(C11,'цены ОФЗ-н выпуска № 53001RMFS'!$A$39:$E$9996,2,0)),"-",VLOOKUP(C11,'цены ОФЗ-н выпуска № 53001RMFS'!$A$39:$E$9996,2,0)))</f>
        <v>100,9494%</v>
      </c>
      <c r="D17" s="38"/>
    </row>
    <row r="18" spans="1:4" ht="18.75">
      <c r="A18" s="39" t="s">
        <v>56</v>
      </c>
      <c r="B18" s="38"/>
      <c r="C18" s="40">
        <f>IF(C5="","-",IF(C17="-","-",VLOOKUP(C11,'цены ОФЗ-н выпуска № 53001RMFS'!$A$39:$E$9996,3,0)))</f>
        <v>28.56</v>
      </c>
      <c r="D18" s="38"/>
    </row>
    <row r="19" spans="1:4" ht="6.75" customHeight="1">
      <c r="A19" s="38"/>
      <c r="B19" s="38"/>
      <c r="C19" s="43"/>
      <c r="D19" s="38"/>
    </row>
    <row r="20" spans="1:4" ht="18.75">
      <c r="A20" s="41" t="s">
        <v>57</v>
      </c>
      <c r="B20" s="38"/>
      <c r="C20" s="44">
        <f>IF(C5="","-",IF(C13="","-",IF(C22="-","-",C22+C24)))</f>
        <v>142213.4</v>
      </c>
      <c r="D20" s="38"/>
    </row>
    <row r="21" spans="1:4" ht="12" customHeight="1">
      <c r="A21" s="45" t="s">
        <v>53</v>
      </c>
      <c r="B21" s="38"/>
      <c r="C21" s="46"/>
      <c r="D21" s="38"/>
    </row>
    <row r="22" spans="1:4" ht="12.75" customHeight="1">
      <c r="A22" s="47" t="s">
        <v>58</v>
      </c>
      <c r="B22" s="38"/>
      <c r="C22" s="58">
        <f>IF(C5="","-",IF(C13="","-",IF(C17="-","-",IF(AND(C13&gt;=30,C13&lt;=15000),ROUND(C13*1000*C17,2),"-"))))</f>
        <v>138300.68</v>
      </c>
      <c r="D22" s="38"/>
    </row>
    <row r="23" spans="1:4" ht="3.75" customHeight="1">
      <c r="A23" s="47"/>
      <c r="B23" s="38"/>
      <c r="C23" s="59"/>
      <c r="D23" s="38"/>
    </row>
    <row r="24" spans="1:4" ht="11.25" customHeight="1">
      <c r="A24" s="47" t="s">
        <v>60</v>
      </c>
      <c r="B24" s="38"/>
      <c r="C24" s="58">
        <f>IF(C11="","-",IF(C13="","-",IF(C22="-","-",C13*C18)))</f>
        <v>3912.72</v>
      </c>
      <c r="D24" s="38"/>
    </row>
    <row r="25" spans="1:4" ht="6.75" customHeight="1">
      <c r="A25" s="38"/>
      <c r="B25" s="38"/>
      <c r="C25" s="46"/>
      <c r="D25" s="38"/>
    </row>
    <row r="26" spans="1:5" ht="15.75" customHeight="1">
      <c r="A26" s="48" t="s">
        <v>59</v>
      </c>
      <c r="B26" s="38"/>
      <c r="C26" s="67" t="str">
        <f>IF(C5="","-",IF(C8="","-",IF(C13="","-",IF(C24="-","-",VLOOKUP(C11,'цены ОФЗ-н выпуска № 53001RMFS'!A39:D237,4,0)))))</f>
        <v>8,82%</v>
      </c>
      <c r="D26" s="38"/>
      <c r="E26" s="49"/>
    </row>
    <row r="27" spans="1:4" ht="12.75" customHeight="1" thickBot="1">
      <c r="A27" s="37"/>
      <c r="B27" s="38"/>
      <c r="C27" s="35"/>
      <c r="D27" s="54"/>
    </row>
    <row r="28" spans="1:4" ht="16.5" thickTop="1">
      <c r="A28" s="33" t="s">
        <v>54</v>
      </c>
      <c r="B28" s="34"/>
      <c r="C28" s="34"/>
      <c r="D28" s="38"/>
    </row>
    <row r="29" spans="1:4" ht="16.5" customHeight="1">
      <c r="A29" s="80" t="s">
        <v>71</v>
      </c>
      <c r="B29" s="80"/>
      <c r="C29" s="80"/>
      <c r="D29" s="80"/>
    </row>
    <row r="30" spans="1:4" ht="58.5" customHeight="1">
      <c r="A30" s="78" t="s">
        <v>104</v>
      </c>
      <c r="B30" s="79"/>
      <c r="C30" s="79"/>
      <c r="D30" s="79"/>
    </row>
    <row r="31" spans="1:4" ht="16.5">
      <c r="A31" s="36" t="s">
        <v>72</v>
      </c>
      <c r="B31" s="35"/>
      <c r="C31" s="35"/>
      <c r="D31" s="38"/>
    </row>
    <row r="32" spans="1:4" ht="45.75" customHeight="1">
      <c r="A32" s="78" t="s">
        <v>73</v>
      </c>
      <c r="B32" s="79"/>
      <c r="C32" s="79"/>
      <c r="D32" s="79"/>
    </row>
    <row r="33" spans="1:4" ht="15.75" customHeight="1">
      <c r="A33" s="80" t="s">
        <v>64</v>
      </c>
      <c r="B33" s="80"/>
      <c r="C33" s="80"/>
      <c r="D33" s="80"/>
    </row>
    <row r="34" spans="1:4" ht="16.5">
      <c r="A34" s="36" t="s">
        <v>76</v>
      </c>
      <c r="B34" s="35"/>
      <c r="C34" s="35"/>
      <c r="D34" s="38"/>
    </row>
    <row r="35" spans="1:4" ht="16.5">
      <c r="A35" s="36" t="s">
        <v>79</v>
      </c>
      <c r="B35" s="35"/>
      <c r="C35" s="35"/>
      <c r="D35" s="38"/>
    </row>
    <row r="36" spans="1:4" ht="16.5">
      <c r="A36" s="36" t="s">
        <v>67</v>
      </c>
      <c r="B36" s="35"/>
      <c r="C36" s="35"/>
      <c r="D36" s="38"/>
    </row>
    <row r="37" spans="1:3" ht="15.75">
      <c r="A37" s="36"/>
      <c r="B37" s="35"/>
      <c r="C37" s="35"/>
    </row>
    <row r="41" ht="15.75">
      <c r="A41" s="30"/>
    </row>
  </sheetData>
  <sheetProtection/>
  <mergeCells count="6">
    <mergeCell ref="A3:D3"/>
    <mergeCell ref="A1:D1"/>
    <mergeCell ref="A32:D32"/>
    <mergeCell ref="A30:D30"/>
    <mergeCell ref="A33:D33"/>
    <mergeCell ref="A29:D29"/>
  </mergeCells>
  <printOptions/>
  <pageMargins left="0.5905511811023623" right="0.3937007874015748" top="0.5905511811023623" bottom="0.3937007874015748" header="0" footer="0"/>
  <pageSetup fitToHeight="1" fitToWidth="1" horizontalDpi="600" verticalDpi="600" orientation="portrait" paperSize="9" scale="89" r:id="rId1"/>
  <headerFooter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JPMorgan Chase and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ХАБРОВ ВЛАДИМИР ВИКТОРОВИЧ</dc:creator>
  <cp:keywords/>
  <dc:description/>
  <cp:lastModifiedBy>ДЯЧЕНКО ВАДИМ АНДРЕЕВИЧ</cp:lastModifiedBy>
  <cp:lastPrinted>2017-04-24T11:11:00Z</cp:lastPrinted>
  <dcterms:created xsi:type="dcterms:W3CDTF">2015-02-04T09:18:52Z</dcterms:created>
  <dcterms:modified xsi:type="dcterms:W3CDTF">2017-09-07T17:36:14Z</dcterms:modified>
  <cp:category/>
  <cp:version/>
  <cp:contentType/>
  <cp:contentStatus/>
</cp:coreProperties>
</file>