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0" windowWidth="23256" windowHeight="11988" firstSheet="1" activeTab="2"/>
  </bookViews>
  <sheets>
    <sheet name="СВЕДЕНИЯ" sheetId="11" r:id="rId1"/>
    <sheet name="ФГБУ за 2 квартал 2015 года" sheetId="7" r:id="rId2"/>
    <sheet name="ФКУ за 2 квартал 2015 года" sheetId="6" r:id="rId3"/>
    <sheet name="Показатели ФГБУ - 2 кв 2015" sheetId="8" r:id="rId4"/>
    <sheet name="Показатели ФКУ- 2 кв 2015 года" sheetId="1" r:id="rId5"/>
    <sheet name="Рейтинг ФГБУ" sheetId="9" r:id="rId6"/>
    <sheet name="Рейтинг ФКУ" sheetId="2" r:id="rId7"/>
    <sheet name="Лист1" sheetId="12" r:id="rId8"/>
  </sheets>
  <definedNames>
    <definedName name="_xlnm.Print_Titles" localSheetId="3">'Показатели ФГБУ - 2 кв 2015'!$4:$6</definedName>
    <definedName name="_xlnm.Print_Titles" localSheetId="4">'Показатели ФКУ- 2 кв 2015 года'!$7:$9</definedName>
    <definedName name="_xlnm.Print_Titles" localSheetId="5">'Рейтинг ФГБУ'!$7:$9</definedName>
    <definedName name="_xlnm.Print_Titles" localSheetId="6">'Рейтинг ФКУ'!$7:$9</definedName>
    <definedName name="_xlnm.Print_Titles" localSheetId="1">'ФГБУ за 2 квартал 2015 года'!$5:$6</definedName>
    <definedName name="_xlnm.Print_Titles" localSheetId="2">'ФКУ за 2 квартал 2015 года'!$4:$5</definedName>
  </definedNames>
  <calcPr calcId="145621"/>
</workbook>
</file>

<file path=xl/calcChain.xml><?xml version="1.0" encoding="utf-8"?>
<calcChain xmlns="http://schemas.openxmlformats.org/spreadsheetml/2006/main">
  <c r="J17" i="1" l="1"/>
  <c r="H17" i="1"/>
  <c r="F17" i="1"/>
  <c r="D17" i="1"/>
  <c r="J15" i="1"/>
  <c r="H15" i="1"/>
  <c r="F15" i="1"/>
  <c r="D15" i="1"/>
  <c r="D14" i="8"/>
  <c r="F10" i="7" l="1"/>
  <c r="E10" i="7"/>
  <c r="F33" i="6" l="1"/>
  <c r="E33" i="6"/>
  <c r="G33" i="6"/>
  <c r="H33" i="6"/>
  <c r="H36" i="6" s="1"/>
  <c r="H19" i="6"/>
  <c r="H18" i="6" l="1"/>
  <c r="E9" i="6"/>
  <c r="F9" i="6"/>
  <c r="G9" i="6"/>
  <c r="H9" i="6"/>
  <c r="G19" i="6"/>
  <c r="E18" i="6"/>
  <c r="G18" i="6"/>
  <c r="G13" i="6" s="1"/>
  <c r="F36" i="6"/>
  <c r="F18" i="6" l="1"/>
  <c r="E36" i="6"/>
  <c r="E15" i="6"/>
  <c r="F20" i="7" l="1"/>
  <c r="E20" i="7"/>
  <c r="F19" i="6"/>
  <c r="E19" i="6"/>
  <c r="F12" i="2" l="1"/>
  <c r="C13" i="2"/>
  <c r="C12" i="2"/>
  <c r="C11" i="2"/>
  <c r="C10" i="2"/>
  <c r="B13" i="2"/>
  <c r="B12" i="2"/>
  <c r="B11" i="2"/>
  <c r="B10" i="2"/>
  <c r="G11" i="9"/>
  <c r="F11" i="9"/>
  <c r="C11" i="9"/>
  <c r="I11" i="9"/>
  <c r="I10" i="9"/>
  <c r="H10" i="9"/>
  <c r="G10" i="9"/>
  <c r="F10" i="9"/>
  <c r="C10" i="9"/>
  <c r="B11" i="9"/>
  <c r="B10" i="9"/>
  <c r="C8" i="8"/>
  <c r="I11" i="1"/>
  <c r="G11" i="1"/>
  <c r="E11" i="1"/>
  <c r="C11" i="1"/>
  <c r="E10" i="8" l="1"/>
  <c r="C10" i="8"/>
  <c r="E8" i="8"/>
  <c r="F20" i="8" l="1"/>
  <c r="H11" i="9" s="1"/>
  <c r="C14" i="8" l="1"/>
  <c r="F16" i="7"/>
  <c r="F14" i="7" s="1"/>
  <c r="C12" i="8" s="1"/>
  <c r="D12" i="8" s="1"/>
  <c r="F27" i="7"/>
  <c r="C22" i="8" s="1"/>
  <c r="E27" i="7"/>
  <c r="E22" i="8" s="1"/>
  <c r="E14" i="8"/>
  <c r="E14" i="7"/>
  <c r="E12" i="8" s="1"/>
  <c r="F12" i="8" s="1"/>
  <c r="D11" i="9" s="1"/>
  <c r="E10" i="9" l="1"/>
  <c r="F14" i="8"/>
  <c r="F23" i="8" s="1"/>
  <c r="D10" i="9"/>
  <c r="I13" i="2"/>
  <c r="I12" i="2"/>
  <c r="I11" i="2"/>
  <c r="D23" i="8" l="1"/>
  <c r="J10" i="9"/>
  <c r="E11" i="9"/>
  <c r="J11" i="9" s="1"/>
  <c r="G17" i="1"/>
  <c r="I17" i="1" l="1"/>
  <c r="H24" i="6"/>
  <c r="I19" i="1" s="1"/>
  <c r="J19" i="1" s="1"/>
  <c r="F13" i="2" s="1"/>
  <c r="G24" i="6"/>
  <c r="G19" i="1" s="1"/>
  <c r="F24" i="6"/>
  <c r="E19" i="1" s="1"/>
  <c r="F19" i="1" s="1"/>
  <c r="F11" i="2" s="1"/>
  <c r="H27" i="6"/>
  <c r="I21" i="1" s="1"/>
  <c r="J21" i="1" s="1"/>
  <c r="G13" i="2" s="1"/>
  <c r="G27" i="6"/>
  <c r="G21" i="1" s="1"/>
  <c r="H21" i="1" s="1"/>
  <c r="G12" i="2" s="1"/>
  <c r="F27" i="6"/>
  <c r="E21" i="1" s="1"/>
  <c r="F21" i="1" s="1"/>
  <c r="G11" i="2" s="1"/>
  <c r="E27" i="6"/>
  <c r="C21" i="1" s="1"/>
  <c r="D21" i="1" s="1"/>
  <c r="G10" i="2" s="1"/>
  <c r="E24" i="6"/>
  <c r="C19" i="1" s="1"/>
  <c r="E17" i="1"/>
  <c r="C17" i="1"/>
  <c r="G36" i="6"/>
  <c r="G34" i="6" s="1"/>
  <c r="G25" i="1" s="1"/>
  <c r="F34" i="6"/>
  <c r="E25" i="1" s="1"/>
  <c r="E34" i="6"/>
  <c r="C25" i="1" s="1"/>
  <c r="H31" i="6"/>
  <c r="I23" i="1" s="1"/>
  <c r="J23" i="1" s="1"/>
  <c r="H13" i="2" s="1"/>
  <c r="G31" i="6"/>
  <c r="G23" i="1" s="1"/>
  <c r="H23" i="1" s="1"/>
  <c r="H12" i="2" s="1"/>
  <c r="F31" i="6"/>
  <c r="E23" i="1" s="1"/>
  <c r="F23" i="1" s="1"/>
  <c r="H11" i="2" s="1"/>
  <c r="E31" i="6"/>
  <c r="C23" i="1" s="1"/>
  <c r="H15" i="6"/>
  <c r="H13" i="6" s="1"/>
  <c r="I15" i="1" s="1"/>
  <c r="F15" i="6"/>
  <c r="F13" i="6" s="1"/>
  <c r="E15" i="1" s="1"/>
  <c r="E11" i="2" l="1"/>
  <c r="E13" i="2"/>
  <c r="E10" i="2"/>
  <c r="D23" i="1"/>
  <c r="H10" i="2" s="1"/>
  <c r="D25" i="1"/>
  <c r="I10" i="2" s="1"/>
  <c r="D19" i="1"/>
  <c r="D11" i="2"/>
  <c r="D13" i="2"/>
  <c r="H34" i="6"/>
  <c r="I25" i="1" s="1"/>
  <c r="G15" i="6"/>
  <c r="G15" i="1" s="1"/>
  <c r="F26" i="1" l="1"/>
  <c r="J11" i="2"/>
  <c r="J26" i="1"/>
  <c r="J13" i="2"/>
  <c r="F10" i="2"/>
  <c r="H26" i="1"/>
  <c r="D12" i="2"/>
  <c r="J12" i="2" s="1"/>
  <c r="E13" i="6"/>
  <c r="C15" i="1" s="1"/>
  <c r="D10" i="2" l="1"/>
  <c r="J10" i="2" s="1"/>
  <c r="D26" i="1"/>
  <c r="I13" i="1"/>
  <c r="G13" i="1"/>
  <c r="E13" i="1"/>
  <c r="C13" i="1"/>
</calcChain>
</file>

<file path=xl/sharedStrings.xml><?xml version="1.0" encoding="utf-8"?>
<sst xmlns="http://schemas.openxmlformats.org/spreadsheetml/2006/main" count="262" uniqueCount="185">
  <si>
    <t xml:space="preserve">Федеральное казенное учреждение "Государственное учреждение "Ведомственная охрана Министерства финансов Российской Федерации" </t>
  </si>
  <si>
    <t xml:space="preserve">Федеральное казенное учреждение "Государственное учреждение по эксплуатации административных зданий и дачного хозяйства Министерства финансов Российской Федерации" </t>
  </si>
  <si>
    <t xml:space="preserve">Федеральное казенное учреждение "Государственное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Федерации"  </t>
  </si>
  <si>
    <t xml:space="preserve">Федеральное казенное учреждение "Российская государственная пробирная палата Министерства финансов Российской Федерации" </t>
  </si>
  <si>
    <t xml:space="preserve">Федеральное казенное учреждение Гохран России  </t>
  </si>
  <si>
    <t xml:space="preserve">Федеральное казенное учреждение "Ведомственная охрана Министерства финансов Российской Федерации" </t>
  </si>
  <si>
    <t>Наименование показателя</t>
  </si>
  <si>
    <t>значение показателя</t>
  </si>
  <si>
    <t>Задолженность по начисленным выплатам по оплате труда перед работниками (сотрудниками) ФГБУ (за исключением депонированных сумм)</t>
  </si>
  <si>
    <t>Наименование федерального государственного учреждения</t>
  </si>
  <si>
    <t>А</t>
  </si>
  <si>
    <t>Оценка  Е(Рххх) значений Рххх в баллах</t>
  </si>
  <si>
    <t>Документы (формы бюджетной отчетности), используемые для расчета показателя</t>
  </si>
  <si>
    <t>Сведения о внесенных изменениях в бюджетную смету, план финансово-хозяйственной деятельности на конец отчетного периода, по установленной форме</t>
  </si>
  <si>
    <t>оценка в баллах (Е)</t>
  </si>
  <si>
    <t>Федеральное казенное учреждение ГУ АЗ Министерства финансов Российской Федерации</t>
  </si>
  <si>
    <t>Показатель, ед. измерения</t>
  </si>
  <si>
    <t xml:space="preserve">         по счетам 0 303 00 000</t>
  </si>
  <si>
    <t>Ед. изм.</t>
  </si>
  <si>
    <t>шт.</t>
  </si>
  <si>
    <t>%</t>
  </si>
  <si>
    <t>руб.</t>
  </si>
  <si>
    <t xml:space="preserve">          по счетам 0 302 00 000 (за исключением задолженности по социальной помощи населению);</t>
  </si>
  <si>
    <t>Показа-тель</t>
  </si>
  <si>
    <t>Сведения о внесенных изменениях в бюджетную смету, план финансово-хозяйственной деятельности  на конец отчетного периода по установленной форме</t>
  </si>
  <si>
    <t xml:space="preserve">Федеральное государственное бюджетное учреждение "Научно-исследовательский финансовый институт" </t>
  </si>
  <si>
    <t>Тел. 98-53; IP 11-51</t>
  </si>
  <si>
    <t xml:space="preserve">Федеральное государственное бюджетное учреждение "Лечебно-оздоровительный центр "Елочки" </t>
  </si>
  <si>
    <t>Тел. 97-74; IP 11-25</t>
  </si>
  <si>
    <t>Исполнитель: Басиева Л.М.</t>
  </si>
  <si>
    <t>Качество планирования расходов:</t>
  </si>
  <si>
    <t>1. Финансовое планирование</t>
  </si>
  <si>
    <r>
      <t>РК</t>
    </r>
    <r>
      <rPr>
        <vertAlign val="subscript"/>
        <sz val="12"/>
        <rFont val="Times New Roman"/>
        <family val="1"/>
        <charset val="204"/>
      </rPr>
      <t xml:space="preserve">1.1.1.  </t>
    </r>
  </si>
  <si>
    <r>
      <t>РК</t>
    </r>
    <r>
      <rPr>
        <vertAlign val="subscript"/>
        <sz val="12"/>
        <rFont val="Times New Roman"/>
        <family val="1"/>
        <charset val="204"/>
      </rPr>
      <t>1.1.2.</t>
    </r>
  </si>
  <si>
    <t>Сумма изменений в бюджетную смету  (план финансово-хозяйственной деятельности), связанных с экономией, образовавшейся в ходе исполнения бюджетной сметы (плана финансово-хозяйственной деятельности)</t>
  </si>
  <si>
    <r>
      <t xml:space="preserve">3) Объем лимитов бюджетных обязательств согласно бюджетной смете (плану финансово-хозяйственной деятельности)в отчетном периоде с учетом внесенных в них изменений </t>
    </r>
    <r>
      <rPr>
        <b/>
        <sz val="12"/>
        <rFont val="Times New Roman"/>
        <family val="1"/>
        <charset val="204"/>
      </rPr>
      <t>(L)</t>
    </r>
  </si>
  <si>
    <t>Отчет о бюджетных обязательствах по форме 0503128, утвержденной приказом  Минфина России от 28.12.2010  № 191н (составляется за отчетный период)</t>
  </si>
  <si>
    <t>3. Управление задолженностью</t>
  </si>
  <si>
    <r>
      <t>РК</t>
    </r>
    <r>
      <rPr>
        <vertAlign val="subscript"/>
        <sz val="12"/>
        <rFont val="Times New Roman"/>
        <family val="1"/>
        <charset val="204"/>
      </rPr>
      <t xml:space="preserve">3.1.  </t>
    </r>
  </si>
  <si>
    <r>
      <t>РК</t>
    </r>
    <r>
      <rPr>
        <vertAlign val="subscript"/>
        <sz val="12"/>
        <rFont val="Times New Roman"/>
        <family val="1"/>
        <charset val="204"/>
      </rPr>
      <t>3.1.1.</t>
    </r>
  </si>
  <si>
    <t>Эффективность управления дебиторской задолженностью</t>
  </si>
  <si>
    <r>
      <t>РК</t>
    </r>
    <r>
      <rPr>
        <vertAlign val="subscript"/>
        <sz val="12"/>
        <rFont val="Times New Roman"/>
        <family val="1"/>
        <charset val="204"/>
      </rPr>
      <t>2.2</t>
    </r>
  </si>
  <si>
    <r>
      <t>РК</t>
    </r>
    <r>
      <rPr>
        <vertAlign val="subscript"/>
        <sz val="12"/>
        <rFont val="Times New Roman"/>
        <family val="1"/>
        <charset val="204"/>
      </rPr>
      <t xml:space="preserve">2.1   </t>
    </r>
  </si>
  <si>
    <t>Сведения по дебиторской и кредиторской задолженности по форме 0503169 и Отчет по форме 0503127, утвержденные приказом Минфина России № 191н</t>
  </si>
  <si>
    <r>
      <t xml:space="preserve">1) Объем принятых бюджетных обязательств в текушем финансовом году на закупку товаров, работ, услуг для обеспечения государственных нужд </t>
    </r>
    <r>
      <rPr>
        <b/>
        <sz val="12"/>
        <rFont val="Times New Roman"/>
        <family val="1"/>
        <charset val="204"/>
      </rPr>
      <t>(L</t>
    </r>
    <r>
      <rPr>
        <b/>
        <sz val="8"/>
        <rFont val="Times New Roman"/>
        <family val="1"/>
        <charset val="204"/>
      </rPr>
      <t>об</t>
    </r>
    <r>
      <rPr>
        <b/>
        <sz val="12"/>
        <rFont val="Times New Roman"/>
        <family val="1"/>
        <charset val="204"/>
      </rPr>
      <t>)</t>
    </r>
  </si>
  <si>
    <r>
      <t xml:space="preserve">2) Объем доведенных лимитов бюджетных обязательств в отчетном периоде в текушем финансовом году на закупку товаров, работ, услуг для обеспечения государственных нужд (далее контрактуемые лимиты бюджетных обязательств) </t>
    </r>
    <r>
      <rPr>
        <b/>
        <sz val="12"/>
        <rFont val="Times New Roman"/>
        <family val="1"/>
        <charset val="204"/>
      </rPr>
      <t>(L</t>
    </r>
    <r>
      <rPr>
        <b/>
        <sz val="8"/>
        <rFont val="Times New Roman"/>
        <family val="1"/>
        <charset val="204"/>
      </rPr>
      <t>довед</t>
    </r>
    <r>
      <rPr>
        <b/>
        <sz val="12"/>
        <rFont val="Times New Roman"/>
        <family val="1"/>
        <charset val="204"/>
      </rPr>
      <t>)</t>
    </r>
  </si>
  <si>
    <r>
      <t xml:space="preserve">2) Кассовое исполнение расходов по расчетам с поставщиками и подрядчиками в отчетном периоде </t>
    </r>
    <r>
      <rPr>
        <b/>
        <sz val="12"/>
        <rFont val="Times New Roman"/>
        <family val="1"/>
        <charset val="204"/>
      </rPr>
      <t>(К</t>
    </r>
    <r>
      <rPr>
        <b/>
        <sz val="8"/>
        <rFont val="Times New Roman"/>
        <family val="1"/>
        <charset val="204"/>
      </rPr>
      <t>пост</t>
    </r>
    <r>
      <rPr>
        <b/>
        <sz val="12"/>
        <rFont val="Times New Roman"/>
        <family val="1"/>
        <charset val="204"/>
      </rPr>
      <t>)</t>
    </r>
  </si>
  <si>
    <r>
      <t>РК</t>
    </r>
    <r>
      <rPr>
        <vertAlign val="subscript"/>
        <sz val="12"/>
        <rFont val="Times New Roman"/>
        <family val="1"/>
        <charset val="204"/>
      </rPr>
      <t>3.1.2.</t>
    </r>
  </si>
  <si>
    <r>
      <t>РК</t>
    </r>
    <r>
      <rPr>
        <sz val="8"/>
        <rFont val="Times New Roman"/>
        <family val="1"/>
        <charset val="204"/>
      </rPr>
      <t>3.2.</t>
    </r>
  </si>
  <si>
    <r>
      <t xml:space="preserve">1) Объем кредиторской задолженности по расчетам с поставщиками и подрядчиками по состоянию на 1 число периода, следующего за отчетным </t>
    </r>
    <r>
      <rPr>
        <b/>
        <sz val="12"/>
        <rFont val="Times New Roman"/>
        <family val="1"/>
        <charset val="204"/>
      </rPr>
      <t>(ZпостК)</t>
    </r>
  </si>
  <si>
    <r>
      <t xml:space="preserve">2) Кассовое исполнение расходов в отчетном периоде </t>
    </r>
    <r>
      <rPr>
        <b/>
        <sz val="12"/>
        <rFont val="Times New Roman"/>
        <family val="1"/>
        <charset val="204"/>
      </rPr>
      <t>(К)</t>
    </r>
  </si>
  <si>
    <r>
      <t>РБ</t>
    </r>
    <r>
      <rPr>
        <vertAlign val="subscript"/>
        <sz val="12"/>
        <rFont val="Times New Roman"/>
        <family val="2"/>
        <charset val="204"/>
      </rPr>
      <t>1.1.1</t>
    </r>
  </si>
  <si>
    <r>
      <t>РБ</t>
    </r>
    <r>
      <rPr>
        <vertAlign val="subscript"/>
        <sz val="12"/>
        <rFont val="Times New Roman"/>
        <family val="2"/>
        <charset val="204"/>
      </rPr>
      <t>1.1.2</t>
    </r>
  </si>
  <si>
    <r>
      <t>РБ</t>
    </r>
    <r>
      <rPr>
        <vertAlign val="subscript"/>
        <sz val="12"/>
        <rFont val="Times New Roman"/>
        <family val="2"/>
        <charset val="204"/>
      </rPr>
      <t>2.1</t>
    </r>
  </si>
  <si>
    <r>
      <t>РБ</t>
    </r>
    <r>
      <rPr>
        <vertAlign val="subscript"/>
        <sz val="12"/>
        <rFont val="Times New Roman"/>
        <family val="2"/>
        <charset val="204"/>
      </rPr>
      <t>2.2</t>
    </r>
  </si>
  <si>
    <r>
      <t>РБ</t>
    </r>
    <r>
      <rPr>
        <vertAlign val="subscript"/>
        <sz val="12"/>
        <rFont val="Times New Roman"/>
        <family val="2"/>
        <charset val="204"/>
      </rPr>
      <t>3.1</t>
    </r>
  </si>
  <si>
    <r>
      <t>РБ</t>
    </r>
    <r>
      <rPr>
        <vertAlign val="subscript"/>
        <sz val="12"/>
        <rFont val="Times New Roman"/>
        <family val="2"/>
        <charset val="204"/>
      </rPr>
      <t>3.2</t>
    </r>
  </si>
  <si>
    <r>
      <t>РБ</t>
    </r>
    <r>
      <rPr>
        <vertAlign val="subscript"/>
        <sz val="12"/>
        <rFont val="Times New Roman"/>
        <family val="2"/>
        <charset val="204"/>
      </rPr>
      <t>3.3</t>
    </r>
  </si>
  <si>
    <r>
      <t>РБ</t>
    </r>
    <r>
      <rPr>
        <vertAlign val="subscript"/>
        <sz val="12"/>
        <rFont val="Times New Roman"/>
        <family val="2"/>
        <charset val="204"/>
      </rPr>
      <t>3.4</t>
    </r>
  </si>
  <si>
    <t xml:space="preserve">Кассовое исполнение расходов в отчетном периоде </t>
  </si>
  <si>
    <t>Полнота, своевременность принятия и исполнения бюджетных обязательств на закупку товаров, работ, услуг для обеспечения государственных нужд исполнения лимитов бюджетных обязательств на конец отчетного финансового года</t>
  </si>
  <si>
    <t>Объем дебитрской задолженности по расчетам с поставщиками и подрядчиками</t>
  </si>
  <si>
    <t>Объем дебиторской задолженности по доходам</t>
  </si>
  <si>
    <r>
      <t>Е(РК</t>
    </r>
    <r>
      <rPr>
        <vertAlign val="subscript"/>
        <sz val="12"/>
        <color rgb="FF007033"/>
        <rFont val="Times New Roman"/>
        <family val="2"/>
        <charset val="204"/>
      </rPr>
      <t>3.1.2.</t>
    </r>
    <r>
      <rPr>
        <sz val="12"/>
        <color rgb="FF007033"/>
        <rFont val="Times New Roman"/>
        <family val="2"/>
        <charset val="204"/>
      </rPr>
      <t>)= 5,  если РК</t>
    </r>
    <r>
      <rPr>
        <vertAlign val="subscript"/>
        <sz val="12"/>
        <color rgb="FF007033"/>
        <rFont val="Times New Roman"/>
        <family val="2"/>
        <charset val="204"/>
      </rPr>
      <t>3.1.2.</t>
    </r>
    <r>
      <rPr>
        <sz val="12"/>
        <color rgb="FF007033"/>
        <rFont val="Times New Roman"/>
        <family val="2"/>
        <charset val="204"/>
      </rPr>
      <t xml:space="preserve">  &lt;= 0,2%;                 Е(РК</t>
    </r>
    <r>
      <rPr>
        <vertAlign val="subscript"/>
        <sz val="12"/>
        <color rgb="FF007033"/>
        <rFont val="Times New Roman"/>
        <family val="2"/>
        <charset val="204"/>
      </rPr>
      <t>3.1.2.</t>
    </r>
    <r>
      <rPr>
        <sz val="12"/>
        <color rgb="FF007033"/>
        <rFont val="Times New Roman"/>
        <family val="2"/>
        <charset val="204"/>
      </rPr>
      <t>)= 0,  если РК</t>
    </r>
    <r>
      <rPr>
        <vertAlign val="subscript"/>
        <sz val="12"/>
        <color rgb="FF007033"/>
        <rFont val="Times New Roman"/>
        <family val="2"/>
        <charset val="204"/>
      </rPr>
      <t>3.1.2 .</t>
    </r>
    <r>
      <rPr>
        <sz val="12"/>
        <color rgb="FF007033"/>
        <rFont val="Times New Roman"/>
        <family val="2"/>
        <charset val="204"/>
      </rPr>
      <t xml:space="preserve"> &gt; 0,2%</t>
    </r>
  </si>
  <si>
    <r>
      <t>Е(РК</t>
    </r>
    <r>
      <rPr>
        <vertAlign val="subscript"/>
        <sz val="12"/>
        <color rgb="FF007033"/>
        <rFont val="Times New Roman"/>
        <family val="2"/>
        <charset val="204"/>
      </rPr>
      <t>3.1.1.</t>
    </r>
    <r>
      <rPr>
        <sz val="12"/>
        <color rgb="FF007033"/>
        <rFont val="Times New Roman"/>
        <family val="2"/>
        <charset val="204"/>
      </rPr>
      <t>)= 5,  если РК</t>
    </r>
    <r>
      <rPr>
        <vertAlign val="subscript"/>
        <sz val="12"/>
        <color rgb="FF007033"/>
        <rFont val="Times New Roman"/>
        <family val="2"/>
        <charset val="204"/>
      </rPr>
      <t>3.1.1.</t>
    </r>
    <r>
      <rPr>
        <sz val="12"/>
        <color rgb="FF007033"/>
        <rFont val="Times New Roman"/>
        <family val="2"/>
        <charset val="204"/>
      </rPr>
      <t xml:space="preserve">  &lt;= 0,2%;                 Е(РК</t>
    </r>
    <r>
      <rPr>
        <vertAlign val="subscript"/>
        <sz val="12"/>
        <color rgb="FF007033"/>
        <rFont val="Times New Roman"/>
        <family val="2"/>
        <charset val="204"/>
      </rPr>
      <t>3.1.1.</t>
    </r>
    <r>
      <rPr>
        <sz val="12"/>
        <color rgb="FF007033"/>
        <rFont val="Times New Roman"/>
        <family val="2"/>
        <charset val="204"/>
      </rPr>
      <t>)= 0,  если РК</t>
    </r>
    <r>
      <rPr>
        <vertAlign val="subscript"/>
        <sz val="12"/>
        <color rgb="FF007033"/>
        <rFont val="Times New Roman"/>
        <family val="2"/>
        <charset val="204"/>
      </rPr>
      <t>3.1.1 .</t>
    </r>
    <r>
      <rPr>
        <sz val="12"/>
        <color rgb="FF007033"/>
        <rFont val="Times New Roman"/>
        <family val="2"/>
        <charset val="204"/>
      </rPr>
      <t xml:space="preserve"> &gt; 0,2%</t>
    </r>
  </si>
  <si>
    <r>
      <t>Е(РК</t>
    </r>
    <r>
      <rPr>
        <vertAlign val="subscript"/>
        <sz val="12"/>
        <color rgb="FF007033"/>
        <rFont val="Times New Roman"/>
        <family val="2"/>
        <charset val="204"/>
      </rPr>
      <t>3.2.1.</t>
    </r>
    <r>
      <rPr>
        <sz val="12"/>
        <color rgb="FF007033"/>
        <rFont val="Times New Roman"/>
        <family val="2"/>
        <charset val="204"/>
      </rPr>
      <t>)= 5,  если РК</t>
    </r>
    <r>
      <rPr>
        <vertAlign val="subscript"/>
        <sz val="12"/>
        <color rgb="FF007033"/>
        <rFont val="Times New Roman"/>
        <family val="2"/>
        <charset val="204"/>
      </rPr>
      <t>3.2.1.</t>
    </r>
    <r>
      <rPr>
        <sz val="12"/>
        <color rgb="FF007033"/>
        <rFont val="Times New Roman"/>
        <family val="2"/>
        <charset val="204"/>
      </rPr>
      <t xml:space="preserve">  &lt;= 0,2%;                 Е(РК</t>
    </r>
    <r>
      <rPr>
        <vertAlign val="subscript"/>
        <sz val="12"/>
        <color rgb="FF007033"/>
        <rFont val="Times New Roman"/>
        <family val="2"/>
        <charset val="204"/>
      </rPr>
      <t>3.2.1.</t>
    </r>
    <r>
      <rPr>
        <sz val="12"/>
        <color rgb="FF007033"/>
        <rFont val="Times New Roman"/>
        <family val="2"/>
        <charset val="204"/>
      </rPr>
      <t>)= 0,  если РК</t>
    </r>
    <r>
      <rPr>
        <vertAlign val="subscript"/>
        <sz val="12"/>
        <color rgb="FF007033"/>
        <rFont val="Times New Roman"/>
        <family val="2"/>
        <charset val="204"/>
      </rPr>
      <t>3.2.1.</t>
    </r>
    <r>
      <rPr>
        <sz val="12"/>
        <color rgb="FF007033"/>
        <rFont val="Times New Roman"/>
        <family val="2"/>
        <charset val="204"/>
      </rPr>
      <t xml:space="preserve"> &gt; 0,2%</t>
    </r>
  </si>
  <si>
    <r>
      <t>Е(РК</t>
    </r>
    <r>
      <rPr>
        <vertAlign val="subscript"/>
        <sz val="12"/>
        <color rgb="FF007033"/>
        <rFont val="Times New Roman"/>
        <family val="2"/>
        <charset val="204"/>
      </rPr>
      <t>3.2.2.</t>
    </r>
    <r>
      <rPr>
        <sz val="12"/>
        <color rgb="FF007033"/>
        <rFont val="Times New Roman"/>
        <family val="2"/>
        <charset val="204"/>
      </rPr>
      <t>)= 5,  если РК</t>
    </r>
    <r>
      <rPr>
        <vertAlign val="subscript"/>
        <sz val="12"/>
        <color rgb="FF007033"/>
        <rFont val="Times New Roman"/>
        <family val="2"/>
        <charset val="204"/>
      </rPr>
      <t>3.2.2.</t>
    </r>
    <r>
      <rPr>
        <sz val="12"/>
        <color rgb="FF007033"/>
        <rFont val="Times New Roman"/>
        <family val="2"/>
        <charset val="204"/>
      </rPr>
      <t xml:space="preserve">  &lt;= 0,2%;                 Е(РК</t>
    </r>
    <r>
      <rPr>
        <vertAlign val="subscript"/>
        <sz val="12"/>
        <color rgb="FF007033"/>
        <rFont val="Times New Roman"/>
        <family val="2"/>
        <charset val="204"/>
      </rPr>
      <t>3.2.2.</t>
    </r>
    <r>
      <rPr>
        <sz val="12"/>
        <color rgb="FF007033"/>
        <rFont val="Times New Roman"/>
        <family val="2"/>
        <charset val="204"/>
      </rPr>
      <t>)= 0,  если РК</t>
    </r>
    <r>
      <rPr>
        <vertAlign val="subscript"/>
        <sz val="12"/>
        <color rgb="FF007033"/>
        <rFont val="Times New Roman"/>
        <family val="2"/>
        <charset val="204"/>
      </rPr>
      <t>3.2.2.</t>
    </r>
    <r>
      <rPr>
        <sz val="12"/>
        <color rgb="FF007033"/>
        <rFont val="Times New Roman"/>
        <family val="2"/>
        <charset val="204"/>
      </rPr>
      <t xml:space="preserve"> &gt; 0,2%</t>
    </r>
  </si>
  <si>
    <t>Объем кредиторской задолженности  по оплате труда и начислениям на выплаты по оплате труда</t>
  </si>
  <si>
    <t>Отчет по форме 0503127, утвержденной приказом  Минфина России от 28.12.2010  № 191н;       Сведения по дебиторской и кредиторской задолженности по форме  0503169, утвержденной приказом Минфина России от 28.12.2010 № 191н (составляется за отчетный период)</t>
  </si>
  <si>
    <r>
      <t>РК</t>
    </r>
    <r>
      <rPr>
        <vertAlign val="subscript"/>
        <sz val="12"/>
        <color theme="1"/>
        <rFont val="Times New Roman"/>
        <family val="1"/>
        <charset val="204"/>
      </rPr>
      <t xml:space="preserve">1.1.1.   </t>
    </r>
    <r>
      <rPr>
        <sz val="12"/>
        <color theme="1"/>
        <rFont val="Times New Roman"/>
        <family val="1"/>
        <charset val="204"/>
      </rPr>
      <t>шт.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</si>
  <si>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 xml:space="preserve">1.1.2   </t>
    </r>
    <r>
      <rPr>
        <sz val="12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</si>
  <si>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 xml:space="preserve">2.1         </t>
    </r>
    <r>
      <rPr>
        <sz val="12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</si>
  <si>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 xml:space="preserve">2.2         </t>
    </r>
    <r>
      <rPr>
        <sz val="12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</si>
  <si>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 xml:space="preserve">3.1.1.    </t>
    </r>
    <r>
      <rPr>
        <sz val="12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</si>
  <si>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 xml:space="preserve">3.1.2.     </t>
    </r>
    <r>
      <rPr>
        <sz val="12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</si>
  <si>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 xml:space="preserve">3.2.1.  </t>
    </r>
    <r>
      <rPr>
        <sz val="12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</si>
  <si>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 xml:space="preserve">3.2.2  </t>
    </r>
    <r>
      <rPr>
        <sz val="12"/>
        <color theme="1"/>
        <rFont val="Times New Roman"/>
        <family val="1"/>
        <charset val="204"/>
      </rPr>
      <t>%</t>
    </r>
  </si>
  <si>
    <r>
      <t>Сумма оценок Е (РК</t>
    </r>
    <r>
      <rPr>
        <b/>
        <vertAlign val="subscript"/>
        <sz val="12"/>
        <color theme="1"/>
        <rFont val="Times New Roman"/>
        <family val="2"/>
        <charset val="204"/>
      </rPr>
      <t>ххх</t>
    </r>
    <r>
      <rPr>
        <b/>
        <sz val="12"/>
        <color theme="1"/>
        <rFont val="Times New Roman"/>
        <family val="2"/>
        <charset val="204"/>
      </rPr>
      <t xml:space="preserve">) в баллах </t>
    </r>
  </si>
  <si>
    <t>Количество внесенных изменений в план финансово-хозяйственной деятельности, связанных с экономией, образовавшейся в ходе исполнения плана финансово-хозяйственной деятельности</t>
  </si>
  <si>
    <t>Сведения о внесенных изменениях в план финансово-хозяйственной деятельности на конец отчетного периода, представляемые структурными подразделениями Минфина России</t>
  </si>
  <si>
    <r>
      <t xml:space="preserve">1) Сумма положительных изменений в план финансово-хозяйственной деятельности в связи с экономией, образовавшейся в ходе исполнения плана финансово-хозяйственной деятельности в отчетном периоде </t>
    </r>
    <r>
      <rPr>
        <b/>
        <sz val="12"/>
        <rFont val="Times New Roman"/>
        <family val="1"/>
        <charset val="204"/>
      </rPr>
      <t>(S)</t>
    </r>
  </si>
  <si>
    <t xml:space="preserve">Сведения о внесенных изменениях в план финансово-хозяйственной деятельности на конец отчетного периода, представляемые структурными подразделениями Минфина России                                                                                    Отчет об обязательствах учреждения по форме 0503738, утвержденной приказом Минфина России от 25.03.2011 № 33н
«Об утверждении Инструкции о порядке составления, представления годовой, квартальной бухгалтерской отчетности государственных (муниципальных) бюджетных и автономных учреждений» (далее – приказ Минфина России № 33н)
</t>
  </si>
  <si>
    <r>
      <t xml:space="preserve">2) Объем принятых обязательств по всем видам финансового обеспечения (деятельности) в отчетном периоде с учетом внесенных в них изменений </t>
    </r>
    <r>
      <rPr>
        <b/>
        <sz val="12"/>
        <rFont val="Times New Roman"/>
        <family val="1"/>
        <charset val="204"/>
      </rPr>
      <t>(L)</t>
    </r>
  </si>
  <si>
    <r>
      <t xml:space="preserve">3) Объем принятых обязательств  на выполнение государственного задания в отчетном периоде с учетом внесенных в них изменений </t>
    </r>
    <r>
      <rPr>
        <b/>
        <sz val="12"/>
        <rFont val="Times New Roman"/>
        <family val="1"/>
        <charset val="204"/>
      </rPr>
      <t>(L</t>
    </r>
    <r>
      <rPr>
        <b/>
        <sz val="8"/>
        <rFont val="Times New Roman"/>
        <family val="1"/>
        <charset val="204"/>
      </rPr>
      <t>гз</t>
    </r>
    <r>
      <rPr>
        <b/>
        <sz val="12"/>
        <rFont val="Times New Roman"/>
        <family val="1"/>
        <charset val="204"/>
      </rPr>
      <t>)</t>
    </r>
  </si>
  <si>
    <t>Отчет об исполнении учреждением плана его финансово - хозяйственной деятельности по форме 0503737 (по виду финансового обеспечения (деятельности) «Субсидии на выполнение государственного (муниципального) задания», Отчет об обязательствах учреждения по форме 0503738, Сведения по дебиторской и кредиторской задолженности учреждения по форме 0503769, утвержденные приказом Минфина России № 33н</t>
  </si>
  <si>
    <t xml:space="preserve">Отчет об обязательствах учреждения по форме 0503738, утвержденной приказом Минфина России
№ 33н (составляется за отчетный период)
</t>
  </si>
  <si>
    <t>3. Управление кредиторской задолженностью:</t>
  </si>
  <si>
    <t>1. Финансовое планирование:</t>
  </si>
  <si>
    <t>2. Исполнение плана финансово-хозяйственной деятельности:</t>
  </si>
  <si>
    <t xml:space="preserve">Сведения по дебиторской и кредиторской задолженности учреждения по форме 0503769, утвержденной приказом Минфина России № 33н (составляется за отчетный период). 
Сведения, представляемые ФГБУ в соответствии с приказом Минфина России от 30.08.2010 № 98н
«О предельно допустимом значении просроченной кредиторской задолженности федерального бюджетного учреждения, подведомственного Министерству финансов Российской Федерации, превышение которого влечет расторжение трудового договора с руководителем федерального бюджетного учреждения по инициативе работодателя в соответствии с Трудовым кодексом Российской Федерации» (далее – приказ Минфина России № 98н)
</t>
  </si>
  <si>
    <t>мес.</t>
  </si>
  <si>
    <t>Задолженность по оплате налогов, сборов, взносов и иных обязательных платежей в соответствующий бюджет бюджетной системы Российской Федерации, административных штрафов и штрафов, установленных уголовным законодательством Российской Федерации</t>
  </si>
  <si>
    <t xml:space="preserve">Сведения по дебиторской и кредиторской задолженности учреждения по форме 0503769, утвержденной приказом Минфина России  № 33н (составляется за отчетный период)
Сведения, представляемые ФГБУ в соответствии с приказом Минфина России № 98н
</t>
  </si>
  <si>
    <t>Превышение кредиторской задолженности над активами баланса ФГБУ, за исключением балансовой стоимости особо ценного движимого имущества, недвижимого имущества, а также имущества, находящегося в обременении (в залоге)</t>
  </si>
  <si>
    <t>Сведения по дебиторской и кредиторской задолженности учреждения по форме 0503769, утвержденной приказом Минфина России № 33н (составляется за отчетный период).
Сведения, представляемые ФГБУ в соответствии с приказом Минфина России № 98н</t>
  </si>
  <si>
    <r>
      <t>Объем кредиторской задолженности по расчетам с поставщиками и подрядчиками по всем видам финансового обеспечения (деятельности)  (за исключением задолженности по социальной помощи) (РБ</t>
    </r>
    <r>
      <rPr>
        <b/>
        <sz val="8"/>
        <rFont val="Times New Roman"/>
        <family val="1"/>
        <charset val="204"/>
      </rPr>
      <t>3.4.</t>
    </r>
    <r>
      <rPr>
        <b/>
        <sz val="12"/>
        <rFont val="Times New Roman"/>
        <family val="1"/>
        <charset val="204"/>
      </rPr>
      <t>=100*Z</t>
    </r>
    <r>
      <rPr>
        <b/>
        <sz val="8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/K)</t>
    </r>
  </si>
  <si>
    <t>Сведения по дебиторской и кредиторской задолженности учреждения по форме 0503769 и Отчет об исполнении учреждением плана его финансово - хозяйственной деятельности по форме 0503737, утвержденные приказом Минфина России № 33н</t>
  </si>
  <si>
    <t>Количество внесенных изменений в бюджетную смету, связанных с экономией, образовавшейся в ходе исполнения  бюджетной сметы</t>
  </si>
  <si>
    <t>2. Исполнение бюджетной сметы</t>
  </si>
  <si>
    <r>
      <t xml:space="preserve">2) Кредиторская задолженность на начало года </t>
    </r>
    <r>
      <rPr>
        <b/>
        <sz val="12"/>
        <rFont val="Times New Roman"/>
        <family val="1"/>
        <charset val="204"/>
      </rPr>
      <t>(Z)</t>
    </r>
  </si>
  <si>
    <t xml:space="preserve">          по счетам 0 302 00 000 «Расчеты по принятым обязательствам»</t>
  </si>
  <si>
    <t xml:space="preserve">         по счетам 0 303 00 000 «Расчеты по платежам в бюджет»</t>
  </si>
  <si>
    <r>
      <t xml:space="preserve">Кассовое исполнение расходов в отчетном периоде  </t>
    </r>
    <r>
      <rPr>
        <b/>
        <sz val="12"/>
        <rFont val="Times New Roman"/>
        <family val="1"/>
        <charset val="204"/>
      </rPr>
      <t>(РК</t>
    </r>
    <r>
      <rPr>
        <b/>
        <sz val="8"/>
        <rFont val="Times New Roman"/>
        <family val="1"/>
        <charset val="204"/>
      </rPr>
      <t>2.1.</t>
    </r>
    <r>
      <rPr>
        <b/>
        <sz val="12"/>
        <rFont val="Times New Roman"/>
        <family val="1"/>
        <charset val="204"/>
      </rPr>
      <t xml:space="preserve"> = 100 х (K-Z) / L) </t>
    </r>
  </si>
  <si>
    <r>
      <t xml:space="preserve">Объем дебитрской задолженности по расчетам с поставщиками и подрядчиками </t>
    </r>
    <r>
      <rPr>
        <b/>
        <sz val="12"/>
        <rFont val="Times New Roman"/>
        <family val="1"/>
        <charset val="204"/>
      </rPr>
      <t>(PK</t>
    </r>
    <r>
      <rPr>
        <b/>
        <sz val="8"/>
        <rFont val="Times New Roman"/>
        <family val="1"/>
        <charset val="204"/>
      </rPr>
      <t>3.1.1.</t>
    </r>
    <r>
      <rPr>
        <b/>
        <sz val="12"/>
        <rFont val="Times New Roman"/>
        <family val="1"/>
        <charset val="204"/>
      </rPr>
      <t>=100*V</t>
    </r>
    <r>
      <rPr>
        <b/>
        <sz val="8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/K</t>
    </r>
    <r>
      <rPr>
        <b/>
        <sz val="8"/>
        <rFont val="Times New Roman"/>
        <family val="1"/>
        <charset val="204"/>
      </rPr>
      <t>пост</t>
    </r>
    <r>
      <rPr>
        <b/>
        <sz val="12"/>
        <rFont val="Times New Roman"/>
        <family val="1"/>
        <charset val="204"/>
      </rPr>
      <t>)</t>
    </r>
  </si>
  <si>
    <r>
      <t xml:space="preserve">Объем дебиторской задолженности по доходам </t>
    </r>
    <r>
      <rPr>
        <b/>
        <sz val="12"/>
        <rFont val="Times New Roman"/>
        <family val="1"/>
        <charset val="204"/>
      </rPr>
      <t>(РК</t>
    </r>
    <r>
      <rPr>
        <b/>
        <sz val="8"/>
        <rFont val="Times New Roman"/>
        <family val="1"/>
        <charset val="204"/>
      </rPr>
      <t>3.1.2.</t>
    </r>
    <r>
      <rPr>
        <b/>
        <sz val="12"/>
        <rFont val="Times New Roman"/>
        <family val="1"/>
        <charset val="204"/>
      </rPr>
      <t>=100*V</t>
    </r>
    <r>
      <rPr>
        <b/>
        <sz val="8"/>
        <rFont val="Times New Roman"/>
        <family val="1"/>
        <charset val="204"/>
      </rPr>
      <t>дох</t>
    </r>
    <r>
      <rPr>
        <b/>
        <sz val="12"/>
        <rFont val="Times New Roman"/>
        <family val="1"/>
        <charset val="204"/>
      </rPr>
      <t>/К</t>
    </r>
    <r>
      <rPr>
        <b/>
        <sz val="8"/>
        <rFont val="Times New Roman"/>
        <family val="1"/>
        <charset val="204"/>
      </rPr>
      <t>д</t>
    </r>
    <r>
      <rPr>
        <b/>
        <sz val="12"/>
        <rFont val="Times New Roman"/>
        <family val="1"/>
        <charset val="204"/>
      </rPr>
      <t>)</t>
    </r>
  </si>
  <si>
    <t>Сумма изменений в бюджетную смету, связанных с экономией, образовавшейся в ходе исполнения бюджетной сметы</t>
  </si>
  <si>
    <t>Исполнение назначений по расходам по виду  финансового обеспечения (деятельности) «Субсидии на выполнение государственного муниципального) задания» в отчетном периоде</t>
  </si>
  <si>
    <t>Полнота, своевременность принятия и исполнения бюджетных обязательств на закупку товаров, работ, услуг для обеспечения государственных нужд</t>
  </si>
  <si>
    <t>Объем кредиторской задолженности по расчетам с поставщиками и подрядчиками по всем видам финансового обеспечения (деятельности)  (за исключением задолженности по социальной помощи)</t>
  </si>
  <si>
    <r>
      <t xml:space="preserve">1) Кассовое исполнение расходов федерального бюджета по бюджетной смете </t>
    </r>
    <r>
      <rPr>
        <b/>
        <sz val="12"/>
        <rFont val="Times New Roman"/>
        <family val="1"/>
        <charset val="204"/>
      </rPr>
      <t>(К)</t>
    </r>
  </si>
  <si>
    <r>
      <t xml:space="preserve">Сумма изменений в бюджетную смету, связанных с экономией, образовавшейся в ходе исполнения  бюджетной сметы      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1.1.2</t>
    </r>
    <r>
      <rPr>
        <b/>
        <sz val="12"/>
        <rFont val="Times New Roman"/>
        <family val="1"/>
        <charset val="204"/>
      </rPr>
      <t xml:space="preserve"> = 100 х S / L) </t>
    </r>
  </si>
  <si>
    <r>
      <t xml:space="preserve">Сумма положительных изменений в бюджетную смету в связи с экономией, образовавшейся в ходе исполнения бюджетной сметы в отчетном периоде </t>
    </r>
    <r>
      <rPr>
        <b/>
        <sz val="11"/>
        <color theme="1"/>
        <rFont val="Times New Roman"/>
        <family val="1"/>
        <charset val="204"/>
      </rPr>
      <t>(S)</t>
    </r>
  </si>
  <si>
    <r>
      <t xml:space="preserve">1) Объем дебиторской задолженности по доходам по состоянию на 1 число периода, следующего за отчетным </t>
    </r>
    <r>
      <rPr>
        <b/>
        <sz val="12"/>
        <rFont val="Times New Roman"/>
        <family val="1"/>
        <charset val="204"/>
      </rPr>
      <t>(V</t>
    </r>
    <r>
      <rPr>
        <b/>
        <sz val="8"/>
        <rFont val="Times New Roman"/>
        <family val="1"/>
        <charset val="204"/>
      </rPr>
      <t>дох</t>
    </r>
    <r>
      <rPr>
        <b/>
        <sz val="12"/>
        <rFont val="Times New Roman"/>
        <family val="1"/>
        <charset val="204"/>
      </rPr>
      <t>)</t>
    </r>
  </si>
  <si>
    <r>
      <t xml:space="preserve">2) Кассовое исполнение по доходам в отчетном периоде </t>
    </r>
    <r>
      <rPr>
        <b/>
        <sz val="12"/>
        <rFont val="Times New Roman"/>
        <family val="1"/>
        <charset val="204"/>
      </rPr>
      <t>(К</t>
    </r>
    <r>
      <rPr>
        <b/>
        <sz val="8"/>
        <rFont val="Times New Roman"/>
        <family val="1"/>
        <charset val="204"/>
      </rPr>
      <t>д</t>
    </r>
    <r>
      <rPr>
        <b/>
        <sz val="12"/>
        <rFont val="Times New Roman"/>
        <family val="1"/>
        <charset val="204"/>
      </rPr>
      <t>)</t>
    </r>
  </si>
  <si>
    <t>Эффективность управления кредиторской задолженностью</t>
  </si>
  <si>
    <r>
      <t xml:space="preserve">1) Объем кредиторской задолженности по оплате труда и начислениям на выплаты по оплате труда по состоянию на 1 число периода, следующего за отчетным </t>
    </r>
    <r>
      <rPr>
        <b/>
        <sz val="12"/>
        <rFont val="Times New Roman"/>
        <family val="1"/>
        <charset val="204"/>
      </rPr>
      <t>(Zз/п</t>
    </r>
    <r>
      <rPr>
        <b/>
        <sz val="10"/>
        <rFont val="Times New Roman"/>
        <family val="1"/>
        <charset val="204"/>
      </rPr>
      <t>К</t>
    </r>
    <r>
      <rPr>
        <b/>
        <sz val="12"/>
        <rFont val="Times New Roman"/>
        <family val="1"/>
        <charset val="204"/>
      </rPr>
      <t>)</t>
    </r>
  </si>
  <si>
    <t xml:space="preserve"> Федеральное государственное бюджетное учреждение "Лечебно-оздоровительный центр "Елочки" *</t>
  </si>
  <si>
    <r>
      <t xml:space="preserve">1) Данные итоговой суммы исполненных назначений по расходам по виду  финансового обеспечения (деятельности) «Субсидии на выполнение государственного (муниципального) задания» в отчетном периоде  </t>
    </r>
    <r>
      <rPr>
        <b/>
        <sz val="12"/>
        <rFont val="Times New Roman"/>
        <family val="1"/>
        <charset val="204"/>
      </rPr>
      <t>(К</t>
    </r>
    <r>
      <rPr>
        <b/>
        <sz val="8"/>
        <rFont val="Times New Roman"/>
        <family val="1"/>
        <charset val="204"/>
      </rPr>
      <t>с</t>
    </r>
    <r>
      <rPr>
        <b/>
        <sz val="12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 xml:space="preserve"> </t>
    </r>
  </si>
  <si>
    <r>
      <t xml:space="preserve">2) Кредиторская задолженность на начало года </t>
    </r>
    <r>
      <rPr>
        <b/>
        <sz val="12"/>
        <rFont val="Times New Roman"/>
        <family val="1"/>
        <charset val="204"/>
      </rPr>
      <t>(Z)</t>
    </r>
    <r>
      <rPr>
        <sz val="12"/>
        <rFont val="Times New Roman"/>
        <family val="1"/>
        <charset val="204"/>
      </rPr>
      <t xml:space="preserve"> </t>
    </r>
  </si>
  <si>
    <r>
      <t xml:space="preserve">1) Объем принятых бюджетных обязательств в текушем финансовом году на закупку товаров, работ, услуг для обеспечения государственных нужд </t>
    </r>
    <r>
      <rPr>
        <b/>
        <sz val="12"/>
        <rFont val="Times New Roman"/>
        <family val="1"/>
        <charset val="204"/>
      </rPr>
      <t>(L</t>
    </r>
    <r>
      <rPr>
        <b/>
        <sz val="8"/>
        <rFont val="Times New Roman"/>
        <family val="1"/>
        <charset val="204"/>
      </rPr>
      <t>об</t>
    </r>
    <r>
      <rPr>
        <b/>
        <sz val="12"/>
        <rFont val="Times New Roman"/>
        <family val="1"/>
        <charset val="204"/>
      </rPr>
      <t>) (по видам деятельности "4" и "5")</t>
    </r>
  </si>
  <si>
    <r>
      <t xml:space="preserve">2) Объем доведенных лимитов бюджетных обязательств в отчетном периоде в текушем финансовом году на закупку товаров, работ, услуг для обеспечения государственных нужд (далее - контрактуемые лимиты бюджетных обязательств) </t>
    </r>
    <r>
      <rPr>
        <b/>
        <sz val="12"/>
        <rFont val="Times New Roman"/>
        <family val="1"/>
        <charset val="204"/>
      </rPr>
      <t>(L</t>
    </r>
    <r>
      <rPr>
        <b/>
        <sz val="8"/>
        <rFont val="Times New Roman"/>
        <family val="1"/>
        <charset val="204"/>
      </rPr>
      <t>довед</t>
    </r>
    <r>
      <rPr>
        <b/>
        <sz val="12"/>
        <rFont val="Times New Roman"/>
        <family val="1"/>
        <charset val="204"/>
      </rPr>
      <t>) (по видам деятельности "4" и "5")</t>
    </r>
  </si>
  <si>
    <r>
      <t xml:space="preserve">1) Объем кредиторской задолженности по расчетам с поставщиками и подрядчиками (за исключением задолженности по социальной помощи) по состоянию на 1 число периода, следующего за отчетным, следующего за отчетным годом по всем видам 
финансового обеспечения (деятельности) </t>
    </r>
    <r>
      <rPr>
        <b/>
        <sz val="12"/>
        <rFont val="Times New Roman"/>
        <family val="1"/>
        <charset val="204"/>
      </rPr>
      <t>(Z</t>
    </r>
    <r>
      <rPr>
        <b/>
        <sz val="8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) (по видам деятельности "2", "4", "5", "7")</t>
    </r>
    <r>
      <rPr>
        <sz val="12"/>
        <rFont val="Times New Roman"/>
        <family val="1"/>
        <charset val="204"/>
      </rPr>
      <t xml:space="preserve">
</t>
    </r>
  </si>
  <si>
    <r>
      <t xml:space="preserve">2) Данные по итоговой сумме исполненных плановых назначений по расходам по всем видам  финансового обеспечения (деятельности) в отчетном периоде </t>
    </r>
    <r>
      <rPr>
        <b/>
        <sz val="12"/>
        <rFont val="Times New Roman"/>
        <family val="1"/>
        <charset val="204"/>
      </rPr>
      <t>(K) (по видам деятельности "2", "4", "5", "7")</t>
    </r>
  </si>
  <si>
    <r>
      <t>Е(РК</t>
    </r>
    <r>
      <rPr>
        <vertAlign val="subscript"/>
        <sz val="12"/>
        <color rgb="FF007033"/>
        <rFont val="Times New Roman"/>
        <family val="2"/>
        <charset val="204"/>
      </rPr>
      <t>1.1.1.</t>
    </r>
    <r>
      <rPr>
        <sz val="12"/>
        <color rgb="FF007033"/>
        <rFont val="Times New Roman"/>
        <family val="2"/>
        <charset val="204"/>
      </rPr>
      <t>)= 5,  если РК</t>
    </r>
    <r>
      <rPr>
        <vertAlign val="subscript"/>
        <sz val="12"/>
        <color rgb="FF007033"/>
        <rFont val="Times New Roman"/>
        <family val="2"/>
        <charset val="204"/>
      </rPr>
      <t>1.1.1.</t>
    </r>
    <r>
      <rPr>
        <sz val="12"/>
        <color rgb="FF007033"/>
        <rFont val="Times New Roman"/>
        <family val="2"/>
        <charset val="204"/>
      </rPr>
      <t xml:space="preserve">  &lt;= 3;    Е(</t>
    </r>
    <r>
      <rPr>
        <vertAlign val="subscript"/>
        <sz val="12"/>
        <color rgb="FF007033"/>
        <rFont val="Times New Roman"/>
        <family val="2"/>
        <charset val="204"/>
      </rPr>
      <t>РК1.1.1</t>
    </r>
    <r>
      <rPr>
        <sz val="12"/>
        <color rgb="FF007033"/>
        <rFont val="Times New Roman"/>
        <family val="2"/>
        <charset val="204"/>
      </rPr>
      <t>) = 0,  если РК</t>
    </r>
    <r>
      <rPr>
        <vertAlign val="subscript"/>
        <sz val="12"/>
        <color rgb="FF007033"/>
        <rFont val="Times New Roman"/>
        <family val="2"/>
        <charset val="204"/>
      </rPr>
      <t>1.1.1</t>
    </r>
    <r>
      <rPr>
        <sz val="12"/>
        <color rgb="FF007033"/>
        <rFont val="Times New Roman"/>
        <family val="2"/>
        <charset val="204"/>
      </rPr>
      <t xml:space="preserve">  &gt; 3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</si>
  <si>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1.1.1.   </t>
    </r>
    <r>
      <rPr>
        <sz val="12"/>
        <color theme="1"/>
        <rFont val="Times New Roman"/>
        <family val="1"/>
        <charset val="204"/>
      </rPr>
      <t>шт.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</si>
  <si>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1.1.2   </t>
    </r>
    <r>
      <rPr>
        <sz val="12"/>
        <color theme="1"/>
        <rFont val="Times New Roman"/>
        <family val="1"/>
        <charset val="204"/>
      </rPr>
      <t>%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</si>
  <si>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2.1         </t>
    </r>
    <r>
      <rPr>
        <sz val="12"/>
        <color theme="1"/>
        <rFont val="Times New Roman"/>
        <family val="1"/>
        <charset val="204"/>
      </rPr>
      <t>%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</si>
  <si>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2.2         </t>
    </r>
    <r>
      <rPr>
        <sz val="12"/>
        <color theme="1"/>
        <rFont val="Times New Roman"/>
        <family val="1"/>
        <charset val="204"/>
      </rPr>
      <t>%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</si>
  <si>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3.1.    </t>
    </r>
    <r>
      <rPr>
        <sz val="12"/>
        <color theme="1"/>
        <rFont val="Times New Roman"/>
        <family val="1"/>
        <charset val="204"/>
      </rPr>
      <t>мес.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</si>
  <si>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3.2.    </t>
    </r>
    <r>
      <rPr>
        <sz val="12"/>
        <color theme="1"/>
        <rFont val="Times New Roman"/>
        <family val="1"/>
        <charset val="204"/>
      </rPr>
      <t>мес.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</si>
  <si>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3.3.    </t>
    </r>
    <r>
      <rPr>
        <sz val="12"/>
        <color theme="1"/>
        <rFont val="Times New Roman"/>
        <family val="1"/>
        <charset val="204"/>
      </rPr>
      <t>мес.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</si>
  <si>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3.4.    </t>
    </r>
    <r>
      <rPr>
        <sz val="12"/>
        <color theme="1"/>
        <rFont val="Times New Roman"/>
        <family val="1"/>
        <charset val="204"/>
      </rPr>
      <t>%</t>
    </r>
  </si>
  <si>
    <r>
      <t>Е(РБ</t>
    </r>
    <r>
      <rPr>
        <vertAlign val="subscript"/>
        <sz val="12"/>
        <color rgb="FF007033"/>
        <rFont val="Times New Roman"/>
        <family val="2"/>
        <charset val="204"/>
      </rPr>
      <t>1.1.1.</t>
    </r>
    <r>
      <rPr>
        <sz val="12"/>
        <color rgb="FF007033"/>
        <rFont val="Times New Roman"/>
        <family val="2"/>
        <charset val="204"/>
      </rPr>
      <t>)= 5,  если РБ</t>
    </r>
    <r>
      <rPr>
        <vertAlign val="subscript"/>
        <sz val="12"/>
        <color rgb="FF007033"/>
        <rFont val="Times New Roman"/>
        <family val="2"/>
        <charset val="204"/>
      </rPr>
      <t>1.1.1.</t>
    </r>
    <r>
      <rPr>
        <sz val="12"/>
        <color rgb="FF007033"/>
        <rFont val="Times New Roman"/>
        <family val="2"/>
        <charset val="204"/>
      </rPr>
      <t xml:space="preserve">  &lt;= 3;    Е(</t>
    </r>
    <r>
      <rPr>
        <vertAlign val="subscript"/>
        <sz val="12"/>
        <color rgb="FF007033"/>
        <rFont val="Times New Roman"/>
        <family val="2"/>
        <charset val="204"/>
      </rPr>
      <t>РБ1.1.1</t>
    </r>
    <r>
      <rPr>
        <sz val="12"/>
        <color rgb="FF007033"/>
        <rFont val="Times New Roman"/>
        <family val="2"/>
        <charset val="204"/>
      </rPr>
      <t>) = 0,  если РБ</t>
    </r>
    <r>
      <rPr>
        <vertAlign val="subscript"/>
        <sz val="12"/>
        <color rgb="FF007033"/>
        <rFont val="Times New Roman"/>
        <family val="2"/>
        <charset val="204"/>
      </rPr>
      <t>1.1.1</t>
    </r>
    <r>
      <rPr>
        <sz val="12"/>
        <color rgb="FF007033"/>
        <rFont val="Times New Roman"/>
        <family val="2"/>
        <charset val="204"/>
      </rPr>
      <t xml:space="preserve">  &gt; 3</t>
    </r>
  </si>
  <si>
    <r>
      <t>Е(РБ</t>
    </r>
    <r>
      <rPr>
        <sz val="8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>)= 5,  если РБ</t>
    </r>
    <r>
      <rPr>
        <sz val="8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 xml:space="preserve">  &lt;= 15%;    Е(РБ</t>
    </r>
    <r>
      <rPr>
        <sz val="8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>) = 0,  если РБ</t>
    </r>
    <r>
      <rPr>
        <sz val="8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 xml:space="preserve">  &gt; 15%</t>
    </r>
  </si>
  <si>
    <r>
      <t>Е(РБ</t>
    </r>
    <r>
      <rPr>
        <sz val="8"/>
        <color rgb="FF007033"/>
        <rFont val="Times New Roman"/>
        <family val="1"/>
        <charset val="204"/>
      </rPr>
      <t>3.1.</t>
    </r>
    <r>
      <rPr>
        <sz val="12"/>
        <color rgb="FF007033"/>
        <rFont val="Times New Roman"/>
        <family val="2"/>
        <charset val="204"/>
      </rPr>
      <t>)= 5,  если РБ</t>
    </r>
    <r>
      <rPr>
        <sz val="8"/>
        <color rgb="FF007033"/>
        <rFont val="Times New Roman"/>
        <family val="1"/>
        <charset val="204"/>
      </rPr>
      <t>3.1.</t>
    </r>
    <r>
      <rPr>
        <sz val="12"/>
        <color rgb="FF007033"/>
        <rFont val="Times New Roman"/>
        <family val="2"/>
        <charset val="204"/>
      </rPr>
      <t>&lt;= 2;                 Е(РБ</t>
    </r>
    <r>
      <rPr>
        <sz val="8"/>
        <color rgb="FF007033"/>
        <rFont val="Times New Roman"/>
        <family val="1"/>
        <charset val="204"/>
      </rPr>
      <t>3.1.</t>
    </r>
    <r>
      <rPr>
        <sz val="12"/>
        <color rgb="FF007033"/>
        <rFont val="Times New Roman"/>
        <family val="2"/>
        <charset val="204"/>
      </rPr>
      <t>)= 0,  если РБ</t>
    </r>
    <r>
      <rPr>
        <sz val="8"/>
        <color rgb="FF007033"/>
        <rFont val="Times New Roman"/>
        <family val="1"/>
        <charset val="204"/>
      </rPr>
      <t>3.1.</t>
    </r>
    <r>
      <rPr>
        <sz val="12"/>
        <color rgb="FF007033"/>
        <rFont val="Times New Roman"/>
        <family val="2"/>
        <charset val="204"/>
      </rPr>
      <t xml:space="preserve"> &gt; 2</t>
    </r>
  </si>
  <si>
    <r>
      <t>Е(РБ</t>
    </r>
    <r>
      <rPr>
        <sz val="8"/>
        <color rgb="FF007033"/>
        <rFont val="Times New Roman"/>
        <family val="1"/>
        <charset val="204"/>
      </rPr>
      <t>3.2.</t>
    </r>
    <r>
      <rPr>
        <sz val="12"/>
        <color rgb="FF007033"/>
        <rFont val="Times New Roman"/>
        <family val="2"/>
        <charset val="204"/>
      </rPr>
      <t>)= 5,  если РБ</t>
    </r>
    <r>
      <rPr>
        <sz val="8"/>
        <color rgb="FF007033"/>
        <rFont val="Times New Roman"/>
        <family val="1"/>
        <charset val="204"/>
      </rPr>
      <t>3.2.</t>
    </r>
    <r>
      <rPr>
        <sz val="12"/>
        <color rgb="FF007033"/>
        <rFont val="Times New Roman"/>
        <family val="2"/>
        <charset val="204"/>
      </rPr>
      <t>&lt;= 3;                 Е(РБ</t>
    </r>
    <r>
      <rPr>
        <sz val="8"/>
        <color rgb="FF007033"/>
        <rFont val="Times New Roman"/>
        <family val="1"/>
        <charset val="204"/>
      </rPr>
      <t>3.2.</t>
    </r>
    <r>
      <rPr>
        <sz val="12"/>
        <color rgb="FF007033"/>
        <rFont val="Times New Roman"/>
        <family val="2"/>
        <charset val="204"/>
      </rPr>
      <t>)= 0,  если РБ</t>
    </r>
    <r>
      <rPr>
        <sz val="8"/>
        <color rgb="FF007033"/>
        <rFont val="Times New Roman"/>
        <family val="1"/>
        <charset val="204"/>
      </rPr>
      <t xml:space="preserve">3.2. </t>
    </r>
    <r>
      <rPr>
        <sz val="12"/>
        <color rgb="FF007033"/>
        <rFont val="Times New Roman"/>
        <family val="2"/>
        <charset val="204"/>
      </rPr>
      <t>&gt; 3</t>
    </r>
  </si>
  <si>
    <r>
      <t>Е(РБ</t>
    </r>
    <r>
      <rPr>
        <sz val="8"/>
        <color rgb="FF007033"/>
        <rFont val="Times New Roman"/>
        <family val="1"/>
        <charset val="204"/>
      </rPr>
      <t>3.3.</t>
    </r>
    <r>
      <rPr>
        <sz val="12"/>
        <color rgb="FF007033"/>
        <rFont val="Times New Roman"/>
        <family val="2"/>
        <charset val="204"/>
      </rPr>
      <t>)= 5,  если РБ</t>
    </r>
    <r>
      <rPr>
        <sz val="8"/>
        <color rgb="FF007033"/>
        <rFont val="Times New Roman"/>
        <family val="1"/>
        <charset val="204"/>
      </rPr>
      <t>3.3.</t>
    </r>
    <r>
      <rPr>
        <sz val="12"/>
        <color rgb="FF007033"/>
        <rFont val="Times New Roman"/>
        <family val="2"/>
        <charset val="204"/>
      </rPr>
      <t>&lt;= 3;                 Е(РБ</t>
    </r>
    <r>
      <rPr>
        <sz val="8"/>
        <color rgb="FF007033"/>
        <rFont val="Times New Roman"/>
        <family val="1"/>
        <charset val="204"/>
      </rPr>
      <t>3.3.</t>
    </r>
    <r>
      <rPr>
        <sz val="12"/>
        <color rgb="FF007033"/>
        <rFont val="Times New Roman"/>
        <family val="2"/>
        <charset val="204"/>
      </rPr>
      <t>)= 0,  если РБ</t>
    </r>
    <r>
      <rPr>
        <sz val="8"/>
        <color rgb="FF007033"/>
        <rFont val="Times New Roman"/>
        <family val="1"/>
        <charset val="204"/>
      </rPr>
      <t xml:space="preserve">3.3. </t>
    </r>
    <r>
      <rPr>
        <sz val="12"/>
        <color rgb="FF007033"/>
        <rFont val="Times New Roman"/>
        <family val="2"/>
        <charset val="204"/>
      </rPr>
      <t>&gt; 3</t>
    </r>
  </si>
  <si>
    <r>
      <t>Е(РБ</t>
    </r>
    <r>
      <rPr>
        <sz val="8"/>
        <color rgb="FF007033"/>
        <rFont val="Times New Roman"/>
        <family val="1"/>
        <charset val="204"/>
      </rPr>
      <t>3.4.</t>
    </r>
    <r>
      <rPr>
        <sz val="12"/>
        <color rgb="FF007033"/>
        <rFont val="Times New Roman"/>
        <family val="2"/>
        <charset val="204"/>
      </rPr>
      <t>)= 5,  если РБ</t>
    </r>
    <r>
      <rPr>
        <sz val="8"/>
        <color rgb="FF007033"/>
        <rFont val="Times New Roman"/>
        <family val="1"/>
        <charset val="204"/>
      </rPr>
      <t>3.4.</t>
    </r>
    <r>
      <rPr>
        <sz val="12"/>
        <color rgb="FF007033"/>
        <rFont val="Times New Roman"/>
        <family val="2"/>
        <charset val="204"/>
      </rPr>
      <t>&lt;= 0,2%;                 Е(РБ</t>
    </r>
    <r>
      <rPr>
        <sz val="8"/>
        <color rgb="FF007033"/>
        <rFont val="Times New Roman"/>
        <family val="1"/>
        <charset val="204"/>
      </rPr>
      <t>3.4.</t>
    </r>
    <r>
      <rPr>
        <sz val="12"/>
        <color rgb="FF007033"/>
        <rFont val="Times New Roman"/>
        <family val="2"/>
        <charset val="204"/>
      </rPr>
      <t>)= 0,  если РБ</t>
    </r>
    <r>
      <rPr>
        <sz val="8"/>
        <color rgb="FF007033"/>
        <rFont val="Times New Roman"/>
        <family val="1"/>
        <charset val="204"/>
      </rPr>
      <t xml:space="preserve">3.4. </t>
    </r>
    <r>
      <rPr>
        <sz val="12"/>
        <color rgb="FF007033"/>
        <rFont val="Times New Roman"/>
        <family val="2"/>
        <charset val="204"/>
      </rPr>
      <t>&gt; 02%</t>
    </r>
  </si>
  <si>
    <r>
      <t>Е(РК</t>
    </r>
    <r>
      <rPr>
        <sz val="8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>)= 5,  если РК</t>
    </r>
    <r>
      <rPr>
        <sz val="8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 xml:space="preserve">  &lt;= 15%;    Е(РК</t>
    </r>
    <r>
      <rPr>
        <sz val="8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>) = 0,  если РК</t>
    </r>
    <r>
      <rPr>
        <sz val="8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 xml:space="preserve">  &gt; 15%</t>
    </r>
  </si>
  <si>
    <r>
      <t>РК</t>
    </r>
    <r>
      <rPr>
        <vertAlign val="subscript"/>
        <sz val="12"/>
        <rFont val="Times New Roman"/>
        <family val="1"/>
        <charset val="204"/>
      </rPr>
      <t>3.2.1</t>
    </r>
    <r>
      <rPr>
        <sz val="12"/>
        <rFont val="Times New Roman"/>
        <family val="1"/>
        <charset val="204"/>
      </rPr>
      <t xml:space="preserve">  </t>
    </r>
  </si>
  <si>
    <r>
      <t>РК</t>
    </r>
    <r>
      <rPr>
        <vertAlign val="subscript"/>
        <sz val="12"/>
        <rFont val="Times New Roman"/>
        <family val="1"/>
        <charset val="204"/>
      </rPr>
      <t>3.2.2</t>
    </r>
    <r>
      <rPr>
        <sz val="12"/>
        <rFont val="Times New Roman"/>
        <family val="1"/>
        <charset val="204"/>
      </rPr>
      <t xml:space="preserve"> </t>
    </r>
  </si>
  <si>
    <r>
      <t>РБ</t>
    </r>
    <r>
      <rPr>
        <vertAlign val="subscript"/>
        <sz val="12"/>
        <rFont val="Times New Roman"/>
        <family val="1"/>
        <charset val="204"/>
      </rPr>
      <t xml:space="preserve">1.1.1.  </t>
    </r>
  </si>
  <si>
    <r>
      <t>РБ</t>
    </r>
    <r>
      <rPr>
        <vertAlign val="subscript"/>
        <sz val="12"/>
        <rFont val="Times New Roman"/>
        <family val="1"/>
        <charset val="204"/>
      </rPr>
      <t>1.1.2.</t>
    </r>
  </si>
  <si>
    <r>
      <t>РБ</t>
    </r>
    <r>
      <rPr>
        <vertAlign val="subscript"/>
        <sz val="12"/>
        <rFont val="Times New Roman"/>
        <family val="1"/>
        <charset val="204"/>
      </rPr>
      <t xml:space="preserve">2.1   </t>
    </r>
  </si>
  <si>
    <r>
      <t>РБ</t>
    </r>
    <r>
      <rPr>
        <vertAlign val="subscript"/>
        <sz val="12"/>
        <rFont val="Times New Roman"/>
        <family val="1"/>
        <charset val="204"/>
      </rPr>
      <t>2.2</t>
    </r>
  </si>
  <si>
    <r>
      <t>РБ</t>
    </r>
    <r>
      <rPr>
        <vertAlign val="subscript"/>
        <sz val="12"/>
        <rFont val="Times New Roman"/>
        <family val="1"/>
        <charset val="204"/>
      </rPr>
      <t xml:space="preserve">3.1.  </t>
    </r>
  </si>
  <si>
    <r>
      <t>РБ</t>
    </r>
    <r>
      <rPr>
        <vertAlign val="subscript"/>
        <sz val="12"/>
        <rFont val="Times New Roman"/>
        <family val="1"/>
        <charset val="204"/>
      </rPr>
      <t>3.2.</t>
    </r>
  </si>
  <si>
    <r>
      <t>РБ</t>
    </r>
    <r>
      <rPr>
        <vertAlign val="subscript"/>
        <sz val="12"/>
        <rFont val="Times New Roman"/>
        <family val="1"/>
        <charset val="204"/>
      </rPr>
      <t>3.3.</t>
    </r>
  </si>
  <si>
    <r>
      <t>РБ</t>
    </r>
    <r>
      <rPr>
        <vertAlign val="subscript"/>
        <sz val="12"/>
        <rFont val="Times New Roman"/>
        <family val="1"/>
        <charset val="204"/>
      </rPr>
      <t>3.4.</t>
    </r>
  </si>
  <si>
    <r>
      <t>РК</t>
    </r>
    <r>
      <rPr>
        <vertAlign val="subscript"/>
        <sz val="12"/>
        <rFont val="Times New Roman"/>
        <family val="2"/>
        <charset val="204"/>
      </rPr>
      <t>1.1.1</t>
    </r>
  </si>
  <si>
    <r>
      <t>РК</t>
    </r>
    <r>
      <rPr>
        <vertAlign val="subscript"/>
        <sz val="12"/>
        <rFont val="Times New Roman"/>
        <family val="2"/>
        <charset val="204"/>
      </rPr>
      <t>1.1.2</t>
    </r>
  </si>
  <si>
    <r>
      <t>РК</t>
    </r>
    <r>
      <rPr>
        <vertAlign val="subscript"/>
        <sz val="12"/>
        <rFont val="Times New Roman"/>
        <family val="2"/>
        <charset val="204"/>
      </rPr>
      <t>2.1</t>
    </r>
  </si>
  <si>
    <r>
      <t>РК</t>
    </r>
    <r>
      <rPr>
        <vertAlign val="subscript"/>
        <sz val="12"/>
        <rFont val="Times New Roman"/>
        <family val="2"/>
        <charset val="204"/>
      </rPr>
      <t>2.2</t>
    </r>
  </si>
  <si>
    <r>
      <t>РК</t>
    </r>
    <r>
      <rPr>
        <vertAlign val="subscript"/>
        <sz val="12"/>
        <rFont val="Times New Roman"/>
        <family val="2"/>
        <charset val="204"/>
      </rPr>
      <t>3.1.1</t>
    </r>
  </si>
  <si>
    <r>
      <t>РК</t>
    </r>
    <r>
      <rPr>
        <vertAlign val="subscript"/>
        <sz val="12"/>
        <rFont val="Times New Roman"/>
        <family val="2"/>
        <charset val="204"/>
      </rPr>
      <t>3.1.2</t>
    </r>
  </si>
  <si>
    <r>
      <t>РК</t>
    </r>
    <r>
      <rPr>
        <vertAlign val="subscript"/>
        <sz val="12"/>
        <rFont val="Times New Roman"/>
        <family val="2"/>
        <charset val="204"/>
      </rPr>
      <t>3.2.1.</t>
    </r>
  </si>
  <si>
    <r>
      <t>РК</t>
    </r>
    <r>
      <rPr>
        <vertAlign val="subscript"/>
        <sz val="12"/>
        <rFont val="Times New Roman"/>
        <family val="2"/>
        <charset val="204"/>
      </rPr>
      <t>3.2.2.</t>
    </r>
  </si>
  <si>
    <r>
      <t>Сумма оценок Е (РБ</t>
    </r>
    <r>
      <rPr>
        <b/>
        <vertAlign val="subscript"/>
        <sz val="12"/>
        <color theme="1"/>
        <rFont val="Times New Roman"/>
        <family val="2"/>
        <charset val="204"/>
      </rPr>
      <t>ххх</t>
    </r>
    <r>
      <rPr>
        <b/>
        <sz val="12"/>
        <color theme="1"/>
        <rFont val="Times New Roman"/>
        <family val="2"/>
        <charset val="204"/>
      </rPr>
      <t xml:space="preserve">) в баллах </t>
    </r>
  </si>
  <si>
    <t>Сумма оценок Е(РКххх) в баллах ) (сумма граф 1-8)</t>
  </si>
  <si>
    <t>Сумма оценок Е(РБххх) в баллах ) (сумма граф 1-8)</t>
  </si>
  <si>
    <t>Рейтинг федеральных государственных учреждений в отчетном периоде (место от 1 до 2)</t>
  </si>
  <si>
    <t>Рейтинг федеральных государственных учреждений в отчетном периоде (место от 1 до 4)</t>
  </si>
  <si>
    <r>
      <t>Сумма изменений в план финансово-хозяйственной деятельности, связанных с экономией, образовавшейся в ходе исполнения плана финансово-хозяйственной деятельности (РБ</t>
    </r>
    <r>
      <rPr>
        <b/>
        <sz val="8"/>
        <rFont val="Times New Roman"/>
        <family val="1"/>
        <charset val="204"/>
      </rPr>
      <t>1.1.2.</t>
    </r>
    <r>
      <rPr>
        <b/>
        <sz val="12"/>
        <rFont val="Times New Roman"/>
        <family val="1"/>
        <charset val="204"/>
      </rPr>
      <t>=100*S/L)</t>
    </r>
  </si>
  <si>
    <r>
      <t>Исполнение назначений по расходам по виду  финансового обеспечения (деятельности) «Субсидии на выполнение государственного муниципального) задания» в отчетном периоде  (РБ</t>
    </r>
    <r>
      <rPr>
        <b/>
        <sz val="8"/>
        <rFont val="Times New Roman"/>
        <family val="1"/>
        <charset val="204"/>
      </rPr>
      <t>2.1.</t>
    </r>
    <r>
      <rPr>
        <b/>
        <sz val="12"/>
        <rFont val="Times New Roman"/>
        <family val="1"/>
        <charset val="204"/>
      </rPr>
      <t xml:space="preserve"> = 100 х (K</t>
    </r>
    <r>
      <rPr>
        <b/>
        <sz val="8"/>
        <rFont val="Times New Roman"/>
        <family val="1"/>
        <charset val="204"/>
      </rPr>
      <t>с</t>
    </r>
    <r>
      <rPr>
        <b/>
        <sz val="12"/>
        <rFont val="Times New Roman"/>
        <family val="1"/>
        <charset val="204"/>
      </rPr>
      <t xml:space="preserve">-Z) / Lгз) </t>
    </r>
  </si>
  <si>
    <r>
      <t>За I квартал:                                        Е(РБ</t>
    </r>
    <r>
      <rPr>
        <sz val="8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2"/>
        <charset val="204"/>
      </rPr>
      <t>) = 5, если РБ</t>
    </r>
    <r>
      <rPr>
        <sz val="8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2"/>
        <charset val="204"/>
      </rPr>
      <t xml:space="preserve"> &gt;= 25%; Е(РБ</t>
    </r>
    <r>
      <rPr>
        <sz val="8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2"/>
        <charset val="204"/>
      </rPr>
      <t>) = 0, если РБ</t>
    </r>
    <r>
      <rPr>
        <sz val="8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2"/>
        <charset val="204"/>
      </rPr>
      <t xml:space="preserve"> &lt; 25%;                                          За I полугодие:                                                  Е(РБ</t>
    </r>
    <r>
      <rPr>
        <sz val="8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2"/>
        <charset val="204"/>
      </rPr>
      <t>) = 5, если РБ</t>
    </r>
    <r>
      <rPr>
        <sz val="8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2"/>
        <charset val="204"/>
      </rPr>
      <t xml:space="preserve"> &gt;= 50%, Е(РБ</t>
    </r>
    <r>
      <rPr>
        <sz val="8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2"/>
        <charset val="204"/>
      </rPr>
      <t>) = 0, если РБ</t>
    </r>
    <r>
      <rPr>
        <sz val="8"/>
        <color rgb="FF007033"/>
        <rFont val="Times New Roman"/>
        <family val="1"/>
        <charset val="204"/>
      </rPr>
      <t xml:space="preserve">2.1. </t>
    </r>
    <r>
      <rPr>
        <sz val="12"/>
        <color rgb="FF007033"/>
        <rFont val="Times New Roman"/>
        <family val="2"/>
        <charset val="204"/>
      </rPr>
      <t xml:space="preserve"> &lt; 50%;                                                За 9 месяцев:                                            Е(РБ2.1.) = 5, если РБ</t>
    </r>
    <r>
      <rPr>
        <sz val="8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2"/>
        <charset val="204"/>
      </rPr>
      <t xml:space="preserve"> &gt;= 75%, Е(РБ</t>
    </r>
    <r>
      <rPr>
        <sz val="8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2"/>
        <charset val="204"/>
      </rPr>
      <t>) = 0, если РБ</t>
    </r>
    <r>
      <rPr>
        <sz val="8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2"/>
        <charset val="204"/>
      </rPr>
      <t xml:space="preserve"> &lt; 75%</t>
    </r>
  </si>
  <si>
    <r>
      <t>За I квартал:                                        Е(РБ</t>
    </r>
    <r>
      <rPr>
        <sz val="8"/>
        <color rgb="FF007033"/>
        <rFont val="Times New Roman"/>
        <family val="1"/>
        <charset val="204"/>
      </rPr>
      <t>2.2.</t>
    </r>
    <r>
      <rPr>
        <sz val="12"/>
        <color rgb="FF007033"/>
        <rFont val="Times New Roman"/>
        <family val="2"/>
        <charset val="204"/>
      </rPr>
      <t>) = 5, если РБ</t>
    </r>
    <r>
      <rPr>
        <sz val="8"/>
        <color rgb="FF007033"/>
        <rFont val="Times New Roman"/>
        <family val="1"/>
        <charset val="204"/>
      </rPr>
      <t>2.2.</t>
    </r>
    <r>
      <rPr>
        <sz val="12"/>
        <color rgb="FF007033"/>
        <rFont val="Times New Roman"/>
        <family val="2"/>
        <charset val="204"/>
      </rPr>
      <t xml:space="preserve"> &gt;= 50%; Е(РБ</t>
    </r>
    <r>
      <rPr>
        <sz val="8"/>
        <color rgb="FF007033"/>
        <rFont val="Times New Roman"/>
        <family val="1"/>
        <charset val="204"/>
      </rPr>
      <t>2.2.</t>
    </r>
    <r>
      <rPr>
        <sz val="12"/>
        <color rgb="FF007033"/>
        <rFont val="Times New Roman"/>
        <family val="2"/>
        <charset val="204"/>
      </rPr>
      <t>) = 0, если РБ</t>
    </r>
    <r>
      <rPr>
        <sz val="8"/>
        <color rgb="FF007033"/>
        <rFont val="Times New Roman"/>
        <family val="1"/>
        <charset val="204"/>
      </rPr>
      <t>2.2.</t>
    </r>
    <r>
      <rPr>
        <sz val="12"/>
        <color rgb="FF007033"/>
        <rFont val="Times New Roman"/>
        <family val="2"/>
        <charset val="204"/>
      </rPr>
      <t xml:space="preserve"> &lt; 50%;                                                                      За I полугодие:                                                  Е(РБ</t>
    </r>
    <r>
      <rPr>
        <sz val="8"/>
        <color rgb="FF007033"/>
        <rFont val="Times New Roman"/>
        <family val="1"/>
        <charset val="204"/>
      </rPr>
      <t>2.2.</t>
    </r>
    <r>
      <rPr>
        <sz val="12"/>
        <color rgb="FF007033"/>
        <rFont val="Times New Roman"/>
        <family val="2"/>
        <charset val="204"/>
      </rPr>
      <t>) = 5, если РБ</t>
    </r>
    <r>
      <rPr>
        <sz val="8"/>
        <color rgb="FF007033"/>
        <rFont val="Times New Roman"/>
        <family val="1"/>
        <charset val="204"/>
      </rPr>
      <t>2.2.</t>
    </r>
    <r>
      <rPr>
        <sz val="12"/>
        <color rgb="FF007033"/>
        <rFont val="Times New Roman"/>
        <family val="2"/>
        <charset val="204"/>
      </rPr>
      <t xml:space="preserve"> &gt;= 70%, Е(РБ</t>
    </r>
    <r>
      <rPr>
        <sz val="8"/>
        <color rgb="FF007033"/>
        <rFont val="Times New Roman"/>
        <family val="1"/>
        <charset val="204"/>
      </rPr>
      <t>2.2.</t>
    </r>
    <r>
      <rPr>
        <sz val="12"/>
        <color rgb="FF007033"/>
        <rFont val="Times New Roman"/>
        <family val="2"/>
        <charset val="204"/>
      </rPr>
      <t>) = 0, если РБ</t>
    </r>
    <r>
      <rPr>
        <sz val="8"/>
        <color rgb="FF007033"/>
        <rFont val="Times New Roman"/>
        <family val="1"/>
        <charset val="204"/>
      </rPr>
      <t xml:space="preserve">2.2. </t>
    </r>
    <r>
      <rPr>
        <sz val="12"/>
        <color rgb="FF007033"/>
        <rFont val="Times New Roman"/>
        <family val="2"/>
        <charset val="204"/>
      </rPr>
      <t xml:space="preserve"> &lt; 70%;                                          За 9 месяцев:                                            Е(РБ</t>
    </r>
    <r>
      <rPr>
        <sz val="8"/>
        <color rgb="FF007033"/>
        <rFont val="Times New Roman"/>
        <family val="1"/>
        <charset val="204"/>
      </rPr>
      <t>2.2.</t>
    </r>
    <r>
      <rPr>
        <sz val="12"/>
        <color rgb="FF007033"/>
        <rFont val="Times New Roman"/>
        <family val="2"/>
        <charset val="204"/>
      </rPr>
      <t>) = 5, если РБ</t>
    </r>
    <r>
      <rPr>
        <sz val="8"/>
        <color rgb="FF007033"/>
        <rFont val="Times New Roman"/>
        <family val="1"/>
        <charset val="204"/>
      </rPr>
      <t>2.2.</t>
    </r>
    <r>
      <rPr>
        <sz val="12"/>
        <color rgb="FF007033"/>
        <rFont val="Times New Roman"/>
        <family val="2"/>
        <charset val="204"/>
      </rPr>
      <t xml:space="preserve"> &gt;= 90%, Е(РБ</t>
    </r>
    <r>
      <rPr>
        <sz val="8"/>
        <color rgb="FF007033"/>
        <rFont val="Times New Roman"/>
        <family val="1"/>
        <charset val="204"/>
      </rPr>
      <t>2.2.</t>
    </r>
    <r>
      <rPr>
        <sz val="12"/>
        <color rgb="FF007033"/>
        <rFont val="Times New Roman"/>
        <family val="2"/>
        <charset val="204"/>
      </rPr>
      <t>) = 0, если РБ</t>
    </r>
    <r>
      <rPr>
        <sz val="8"/>
        <color rgb="FF007033"/>
        <rFont val="Times New Roman"/>
        <family val="1"/>
        <charset val="204"/>
      </rPr>
      <t>2.2.</t>
    </r>
    <r>
      <rPr>
        <sz val="12"/>
        <color rgb="FF007033"/>
        <rFont val="Times New Roman"/>
        <family val="2"/>
        <charset val="204"/>
      </rPr>
      <t xml:space="preserve"> &lt; 90%</t>
    </r>
  </si>
  <si>
    <r>
      <t xml:space="preserve">Объем кредиторской задолженности  по оплате труда и начислениям на выплаты по оплате труда </t>
    </r>
    <r>
      <rPr>
        <b/>
        <sz val="12"/>
        <rFont val="Times New Roman"/>
        <family val="1"/>
        <charset val="204"/>
      </rPr>
      <t>(РК3.2.2.= 100xZз/п</t>
    </r>
    <r>
      <rPr>
        <b/>
        <sz val="10"/>
        <rFont val="Times New Roman"/>
        <family val="1"/>
        <charset val="204"/>
      </rPr>
      <t>К</t>
    </r>
    <r>
      <rPr>
        <b/>
        <sz val="12"/>
        <rFont val="Times New Roman"/>
        <family val="1"/>
        <charset val="204"/>
      </rPr>
      <t>/K)</t>
    </r>
  </si>
  <si>
    <r>
      <t xml:space="preserve">Объем кредиторской задолженности по расчетам с поставщиками и подрядчиками </t>
    </r>
    <r>
      <rPr>
        <b/>
        <sz val="12"/>
        <rFont val="Times New Roman"/>
        <family val="1"/>
        <charset val="204"/>
      </rPr>
      <t>(РК3.2.1.=100xZпост/K)</t>
    </r>
  </si>
  <si>
    <t>За I квартал: Е(РК2.1.) = 5, если РК2.1. &gt;= 25%; Е(РК2.1.) = 0, если РК2.1. &lt; 25%;     За I полугодие: Е(РК2.1.) = 5, если РК2.1. &gt;= 50%, Е(РК2.1.) = 0, если РК2.1.  &lt; 50%;    За 9 месяцев: Е(РК2.1.) = 5, если РК2.1. &gt;= 75%, Е(РК2.1.) = 0, если РК2.1. &lt; 75%</t>
  </si>
  <si>
    <t>Наименование федерального казенного учреждения</t>
  </si>
  <si>
    <r>
      <t xml:space="preserve">Полнота, своевременность принятия и исполнения бюджетных обязательств на закупку товаров, работ, услуг для обеспечения государственных нужд исполнения лимитов бюджетных обязательств на конец отчетного финансового года </t>
    </r>
    <r>
      <rPr>
        <b/>
        <sz val="12"/>
        <rFont val="Times New Roman"/>
        <family val="1"/>
        <charset val="204"/>
      </rPr>
      <t>(РК</t>
    </r>
    <r>
      <rPr>
        <b/>
        <sz val="8"/>
        <rFont val="Times New Roman"/>
        <family val="1"/>
        <charset val="204"/>
      </rPr>
      <t>2.2.</t>
    </r>
    <r>
      <rPr>
        <b/>
        <sz val="12"/>
        <rFont val="Times New Roman"/>
        <family val="1"/>
        <charset val="204"/>
      </rPr>
      <t xml:space="preserve"> =(L</t>
    </r>
    <r>
      <rPr>
        <b/>
        <sz val="8"/>
        <rFont val="Times New Roman"/>
        <family val="1"/>
        <charset val="204"/>
      </rPr>
      <t>об</t>
    </r>
    <r>
      <rPr>
        <b/>
        <sz val="12"/>
        <rFont val="Times New Roman"/>
        <family val="1"/>
        <charset val="204"/>
      </rPr>
      <t>/L</t>
    </r>
    <r>
      <rPr>
        <b/>
        <sz val="8"/>
        <rFont val="Times New Roman"/>
        <family val="1"/>
        <charset val="204"/>
      </rPr>
      <t>довед</t>
    </r>
    <r>
      <rPr>
        <b/>
        <sz val="12"/>
        <rFont val="Times New Roman"/>
        <family val="1"/>
        <charset val="204"/>
      </rPr>
      <t xml:space="preserve">*100)    </t>
    </r>
    <r>
      <rPr>
        <sz val="12"/>
        <rFont val="Times New Roman"/>
        <family val="1"/>
        <charset val="204"/>
      </rPr>
      <t xml:space="preserve">
</t>
    </r>
  </si>
  <si>
    <t>За I квартал: Е(РК2.2.) = 5, если РК2.2. &gt;= 50%; Е(РК2.2.) = 0, если РК2.2. &lt; 50%;     За I полугодие: Е(РК2.2.) = 5, если РК2.2. &gt;= 75%, Е(РК2.2.) = 0, если РК2.2.  &lt; 75%;    За 9 месяцев: Е(РК2.2.) = 5, если РК2.2. &gt;= 90%, Е(РК2.2.) = 0, если РК2.2. &lt; 90%</t>
  </si>
  <si>
    <t>Показатель</t>
  </si>
  <si>
    <r>
      <t>Полнота, своевременность принятия и исполнения бюджетных обязательств на закупку товаров, работ, услуг для обеспечения государственных нужд (РБ</t>
    </r>
    <r>
      <rPr>
        <b/>
        <sz val="8"/>
        <rFont val="Times New Roman"/>
        <family val="1"/>
        <charset val="204"/>
      </rPr>
      <t>2.2.</t>
    </r>
    <r>
      <rPr>
        <b/>
        <sz val="12"/>
        <rFont val="Times New Roman"/>
        <family val="1"/>
        <charset val="204"/>
      </rPr>
      <t xml:space="preserve"> = (L</t>
    </r>
    <r>
      <rPr>
        <b/>
        <sz val="8"/>
        <rFont val="Times New Roman"/>
        <family val="1"/>
        <charset val="204"/>
      </rPr>
      <t>об</t>
    </r>
    <r>
      <rPr>
        <b/>
        <sz val="12"/>
        <rFont val="Times New Roman"/>
        <family val="1"/>
        <charset val="204"/>
      </rPr>
      <t>/L</t>
    </r>
    <r>
      <rPr>
        <b/>
        <sz val="8"/>
        <rFont val="Times New Roman"/>
        <family val="1"/>
        <charset val="204"/>
      </rPr>
      <t>довед</t>
    </r>
    <r>
      <rPr>
        <b/>
        <sz val="12"/>
        <rFont val="Times New Roman"/>
        <family val="1"/>
        <charset val="204"/>
      </rPr>
      <t xml:space="preserve">*100)    
</t>
    </r>
  </si>
  <si>
    <t>Исполнитель: Басиева Л.М.; Тел. 96-50; IP 11-25</t>
  </si>
  <si>
    <t>Объем кредиторской задолженности по расчетам с поставщиками и подрядчиками</t>
  </si>
  <si>
    <r>
      <t>СВЕДЕНИЯ О РЕЗУЛЬТАТАХ ЕЖЕКВАРТАЛЬНОГО МОНИТОРИНГА ФИНАНСОВОГО МЕНЕДЖМЕНТА ПОДВЕДОМСТВЕННЫХ МИНИСТЕРСТВУ ФИНАНСОВ РОССИЙСКОЙ ФЕДЕРАЦИИ ФЕДЕРАЛЬНЫХ ГОСУДАРСТВЕННЫХ УЧРЕЖДЕНИЙ                                            9 месяцев</t>
    </r>
    <r>
      <rPr>
        <sz val="20"/>
        <color theme="1"/>
        <rFont val="Times New Roman"/>
        <family val="1"/>
        <charset val="204"/>
      </rPr>
      <t xml:space="preserve"> </t>
    </r>
    <r>
      <rPr>
        <sz val="26"/>
        <color theme="1"/>
        <rFont val="Times New Roman"/>
        <family val="1"/>
        <charset val="204"/>
      </rPr>
      <t xml:space="preserve">2015 года </t>
    </r>
  </si>
  <si>
    <r>
      <t xml:space="preserve">1) Объем дебиторской задолженности по расчетам с поставщиками и подрядчиками по состоянию на 1 число периода, следующего за отчетным </t>
    </r>
    <r>
      <rPr>
        <b/>
        <sz val="12"/>
        <rFont val="Times New Roman"/>
        <family val="1"/>
        <charset val="204"/>
      </rPr>
      <t>(V</t>
    </r>
    <r>
      <rPr>
        <b/>
        <sz val="8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)</t>
    </r>
  </si>
  <si>
    <t xml:space="preserve">1.Данные для оценки показателей ежеквартального мониторинга качества финансового менеджмента подведомственных Министерству финансов Российской Федерации федеральных казенных учреждений за 9 месяцев 2015 года </t>
  </si>
  <si>
    <t>2.Сведения о результатах ежеквартального мониторинга качества финансового менеджмента подведомственных Министерству финансов Российской Федерации федеральных государственных бюджетных учреждений за 9 месяцев         2015 года</t>
  </si>
  <si>
    <t>1.Сведения о результатах ежеквартального мониторинга качества финансового менеджмента подведомственных Министерству финансов Российской Федерации федеральных казенных учреждений за 9 месяцев 2015 года</t>
  </si>
  <si>
    <t xml:space="preserve">2.Данные для расчета показателей ежеквартального мониторинга качества финансового менеджмента подведомственных Министерству финансов Российской Федерации федеральных государственных бюджетных учреждений за 9 месяцев 2015 года </t>
  </si>
  <si>
    <t>1. Данные для расчета показателей ежеквартального мониторинга качества финансового менеджмента подведомственных Министерству финансов Российской Федерации федеральных казенных учреждений  за 9 месяцев 2015 года</t>
  </si>
  <si>
    <t>2.Данные для оценки показателей ежеквартального мониторинга качества финансового менеджмента подведомственных Министерству финансов Российской Федерации федеральных государственных бюджетных за 9 месяцев 2015 года</t>
  </si>
  <si>
    <r>
      <t xml:space="preserve">Объем лимитов бюджетных обязательств согласно бюджетной смете в отчетном финансовом году с учетом внесенных изменений </t>
    </r>
    <r>
      <rPr>
        <b/>
        <sz val="11"/>
        <color theme="1"/>
        <rFont val="Times New Roman"/>
        <family val="1"/>
        <charset val="204"/>
      </rPr>
      <t>(L)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</si>
</sst>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_ ;\-#,##0.00\ "/>
  </numFmts>
  <fonts count="38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rgb="FF007033"/>
      <name val="Times New Roman"/>
      <family val="2"/>
      <charset val="204"/>
    </font>
    <font>
      <vertAlign val="subscript"/>
      <sz val="12"/>
      <color rgb="FF007033"/>
      <name val="Times New Roman"/>
      <family val="2"/>
      <charset val="204"/>
    </font>
    <font>
      <b/>
      <vertAlign val="subscript"/>
      <sz val="12"/>
      <color theme="1"/>
      <name val="Times New Roman"/>
      <family val="2"/>
      <charset val="204"/>
    </font>
    <font>
      <vertAlign val="subscript"/>
      <sz val="12"/>
      <name val="Times New Roman"/>
      <family val="2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0"/>
      <name val="Times New Roman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7033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26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211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23" xfId="0" applyFont="1" applyBorder="1" applyAlignment="1">
      <alignment vertical="top" wrapText="1"/>
    </xf>
    <xf numFmtId="0" fontId="8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6" fillId="0" borderId="16" xfId="0" applyFont="1" applyBorder="1" applyAlignment="1">
      <alignment wrapText="1"/>
    </xf>
    <xf numFmtId="0" fontId="18" fillId="0" borderId="17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6" fillId="0" borderId="0" xfId="0" applyFont="1" applyBorder="1" applyAlignment="1">
      <alignment wrapText="1"/>
    </xf>
    <xf numFmtId="0" fontId="0" fillId="0" borderId="0" xfId="0" applyFont="1"/>
    <xf numFmtId="0" fontId="17" fillId="3" borderId="10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Border="1" applyAlignment="1">
      <alignment horizontal="center" vertical="top" wrapText="1"/>
    </xf>
    <xf numFmtId="4" fontId="8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top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21" fillId="3" borderId="0" xfId="0" applyFont="1" applyFill="1"/>
    <xf numFmtId="0" fontId="22" fillId="0" borderId="0" xfId="0" applyFont="1" applyAlignment="1">
      <alignment horizontal="center"/>
    </xf>
    <xf numFmtId="4" fontId="24" fillId="3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8" fillId="3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center" vertical="center"/>
    </xf>
    <xf numFmtId="2" fontId="10" fillId="3" borderId="13" xfId="0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top" wrapText="1"/>
    </xf>
    <xf numFmtId="2" fontId="10" fillId="3" borderId="18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/>
    <xf numFmtId="0" fontId="2" fillId="0" borderId="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0" fillId="3" borderId="13" xfId="0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0" fontId="10" fillId="3" borderId="13" xfId="0" quotePrefix="1" applyFont="1" applyFill="1" applyBorder="1" applyAlignment="1">
      <alignment horizontal="center" vertical="center" wrapText="1"/>
    </xf>
    <xf numFmtId="4" fontId="10" fillId="3" borderId="13" xfId="0" quotePrefix="1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30" fillId="3" borderId="13" xfId="0" quotePrefix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2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32" fillId="0" borderId="0" xfId="0" applyFont="1"/>
    <xf numFmtId="2" fontId="10" fillId="3" borderId="13" xfId="0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10" fillId="3" borderId="13" xfId="0" quotePrefix="1" applyNumberFormat="1" applyFont="1" applyFill="1" applyBorder="1" applyAlignment="1">
      <alignment horizontal="center" vertical="center" wrapText="1"/>
    </xf>
    <xf numFmtId="0" fontId="5" fillId="3" borderId="13" xfId="0" quotePrefix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26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23" fillId="0" borderId="1" xfId="1" applyNumberFormat="1" applyFont="1" applyFill="1" applyBorder="1" applyAlignment="1">
      <alignment horizontal="center" vertical="center"/>
    </xf>
    <xf numFmtId="4" fontId="24" fillId="0" borderId="1" xfId="1" applyNumberFormat="1" applyFont="1" applyFill="1" applyBorder="1" applyAlignment="1">
      <alignment horizontal="center" vertical="center" wrapText="1"/>
    </xf>
    <xf numFmtId="4" fontId="23" fillId="0" borderId="1" xfId="1" applyNumberFormat="1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justify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3" fillId="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8" fillId="3" borderId="27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20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2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0" fontId="3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32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007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workbookViewId="0">
      <selection activeCell="A2" sqref="A2:O19"/>
    </sheetView>
  </sheetViews>
  <sheetFormatPr defaultRowHeight="13.8" x14ac:dyDescent="0.25"/>
  <sheetData>
    <row r="2" spans="1:15" ht="13.8" customHeight="1" x14ac:dyDescent="0.25">
      <c r="A2" s="125" t="s">
        <v>176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3.8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13.8" customHeigh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3.8" customHeight="1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ht="13.8" customHeight="1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21" customHeight="1" x14ac:dyDescent="0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3.8" customHeight="1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5" ht="13.8" customHeight="1" x14ac:dyDescent="0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1:15" ht="13.8" customHeight="1" x14ac:dyDescent="0.2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15" ht="13.8" customHeight="1" x14ac:dyDescent="0.2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</row>
    <row r="12" spans="1:15" ht="13.8" customHeight="1" x14ac:dyDescent="0.2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15" ht="13.8" customHeight="1" x14ac:dyDescent="0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</row>
    <row r="14" spans="1:15" ht="13.8" customHeight="1" x14ac:dyDescent="0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13.8" customHeight="1" x14ac:dyDescent="0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13.8" customHeight="1" x14ac:dyDescent="0.2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3.8" customHeight="1" x14ac:dyDescent="0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3.8" customHeight="1" x14ac:dyDescent="0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3.8" customHeight="1" x14ac:dyDescent="0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3.8" customHeight="1" x14ac:dyDescent="0.55000000000000004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5" ht="13.8" customHeight="1" x14ac:dyDescent="0.55000000000000004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5" ht="13.8" customHeight="1" x14ac:dyDescent="0.55000000000000004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5" ht="13.8" customHeight="1" x14ac:dyDescent="0.55000000000000004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15" ht="13.8" customHeight="1" x14ac:dyDescent="0.55000000000000004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:15" ht="13.8" customHeight="1" x14ac:dyDescent="0.55000000000000004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  <row r="26" spans="1:15" ht="13.8" customHeight="1" x14ac:dyDescent="0.55000000000000004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5" ht="13.8" customHeight="1" x14ac:dyDescent="0.55000000000000004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1:15" ht="13.8" customHeight="1" x14ac:dyDescent="0.55000000000000004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5" ht="13.8" customHeight="1" x14ac:dyDescent="0.55000000000000004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5" ht="13.8" customHeight="1" x14ac:dyDescent="0.55000000000000004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5" ht="13.8" customHeight="1" x14ac:dyDescent="0.55000000000000004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1:15" ht="13.8" customHeight="1" x14ac:dyDescent="0.55000000000000004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4" ht="13.8" customHeight="1" x14ac:dyDescent="0.55000000000000004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ht="13.8" customHeight="1" x14ac:dyDescent="0.55000000000000004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1:14" ht="13.8" customHeight="1" x14ac:dyDescent="0.55000000000000004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 ht="13.8" customHeight="1" x14ac:dyDescent="0.55000000000000004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spans="1:14" ht="13.8" customHeight="1" x14ac:dyDescent="0.55000000000000004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</row>
    <row r="38" spans="1:14" ht="13.8" customHeight="1" x14ac:dyDescent="0.55000000000000004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</row>
  </sheetData>
  <mergeCells count="1">
    <mergeCell ref="A2:O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70" zoomScaleNormal="70" workbookViewId="0">
      <selection activeCell="E28" sqref="E28:F29"/>
    </sheetView>
  </sheetViews>
  <sheetFormatPr defaultRowHeight="13.8" x14ac:dyDescent="0.25"/>
  <cols>
    <col min="1" max="1" width="11.88671875" customWidth="1"/>
    <col min="2" max="2" width="91.5546875" customWidth="1"/>
    <col min="3" max="3" width="40.33203125" style="2" customWidth="1"/>
    <col min="4" max="4" width="9.33203125" style="2" customWidth="1"/>
    <col min="5" max="5" width="27.88671875" style="27" customWidth="1"/>
    <col min="6" max="6" width="28.6640625" style="27" customWidth="1"/>
  </cols>
  <sheetData>
    <row r="1" spans="1:7" x14ac:dyDescent="0.25">
      <c r="A1" s="126">
        <v>5</v>
      </c>
      <c r="B1" s="126"/>
      <c r="C1" s="126"/>
      <c r="D1" s="126"/>
      <c r="E1" s="126"/>
      <c r="F1" s="126"/>
      <c r="G1" s="126"/>
    </row>
    <row r="2" spans="1:7" ht="38.4" customHeight="1" x14ac:dyDescent="0.25">
      <c r="B2" s="127" t="s">
        <v>181</v>
      </c>
      <c r="C2" s="127"/>
      <c r="D2" s="127"/>
      <c r="E2" s="127"/>
      <c r="F2" s="127"/>
      <c r="G2" s="127"/>
    </row>
    <row r="3" spans="1:7" ht="17.399999999999999" x14ac:dyDescent="0.25">
      <c r="B3" s="143"/>
      <c r="C3" s="143"/>
      <c r="D3" s="143"/>
      <c r="E3" s="143"/>
    </row>
    <row r="4" spans="1:7" ht="9.75" customHeight="1" thickBot="1" x14ac:dyDescent="0.3"/>
    <row r="5" spans="1:7" s="3" customFormat="1" ht="127.2" customHeight="1" thickBot="1" x14ac:dyDescent="0.3">
      <c r="A5" s="32" t="s">
        <v>172</v>
      </c>
      <c r="B5" s="33" t="s">
        <v>6</v>
      </c>
      <c r="C5" s="33" t="s">
        <v>12</v>
      </c>
      <c r="D5" s="33" t="s">
        <v>18</v>
      </c>
      <c r="E5" s="34" t="s">
        <v>116</v>
      </c>
      <c r="F5" s="34" t="s">
        <v>25</v>
      </c>
    </row>
    <row r="6" spans="1:7" s="27" customFormat="1" ht="14.25" customHeight="1" x14ac:dyDescent="0.25">
      <c r="A6" s="25">
        <v>1</v>
      </c>
      <c r="B6" s="26">
        <v>2</v>
      </c>
      <c r="C6" s="26">
        <v>3</v>
      </c>
      <c r="D6" s="26">
        <v>4</v>
      </c>
      <c r="E6" s="26">
        <v>9</v>
      </c>
      <c r="F6" s="26">
        <v>10</v>
      </c>
    </row>
    <row r="7" spans="1:7" s="27" customFormat="1" ht="29.25" customHeight="1" x14ac:dyDescent="0.25">
      <c r="A7" s="144" t="s">
        <v>87</v>
      </c>
      <c r="B7" s="145"/>
      <c r="C7" s="145"/>
      <c r="D7" s="145"/>
      <c r="E7" s="145"/>
      <c r="F7" s="146"/>
    </row>
    <row r="8" spans="1:7" s="27" customFormat="1" ht="30" customHeight="1" x14ac:dyDescent="0.25">
      <c r="A8" s="64" t="s">
        <v>141</v>
      </c>
      <c r="B8" s="53" t="s">
        <v>30</v>
      </c>
      <c r="C8" s="52"/>
      <c r="D8" s="52"/>
      <c r="E8" s="52"/>
      <c r="F8" s="52"/>
    </row>
    <row r="9" spans="1:7" s="27" customFormat="1" ht="100.5" customHeight="1" x14ac:dyDescent="0.25">
      <c r="A9" s="64" t="s">
        <v>141</v>
      </c>
      <c r="B9" s="54" t="s">
        <v>78</v>
      </c>
      <c r="C9" s="65" t="s">
        <v>79</v>
      </c>
      <c r="D9" s="65" t="s">
        <v>19</v>
      </c>
      <c r="E9" s="111">
        <v>2</v>
      </c>
      <c r="F9" s="42">
        <v>1</v>
      </c>
    </row>
    <row r="10" spans="1:7" s="27" customFormat="1" ht="102" customHeight="1" x14ac:dyDescent="0.25">
      <c r="A10" s="64" t="s">
        <v>142</v>
      </c>
      <c r="B10" s="54" t="s">
        <v>162</v>
      </c>
      <c r="C10" s="128" t="s">
        <v>81</v>
      </c>
      <c r="D10" s="66" t="s">
        <v>20</v>
      </c>
      <c r="E10" s="30">
        <f>100*E11/E12</f>
        <v>7.4894012848248632</v>
      </c>
      <c r="F10" s="106">
        <f>100*F11/F12</f>
        <v>4.7687140849864966E-2</v>
      </c>
    </row>
    <row r="11" spans="1:7" s="27" customFormat="1" ht="102" customHeight="1" x14ac:dyDescent="0.25">
      <c r="A11" s="77"/>
      <c r="B11" s="55" t="s">
        <v>80</v>
      </c>
      <c r="C11" s="129"/>
      <c r="D11" s="66"/>
      <c r="E11" s="115">
        <v>24824500</v>
      </c>
      <c r="F11" s="30">
        <v>92900</v>
      </c>
    </row>
    <row r="12" spans="1:7" s="27" customFormat="1" ht="31.2" x14ac:dyDescent="0.25">
      <c r="A12" s="77"/>
      <c r="B12" s="56" t="s">
        <v>82</v>
      </c>
      <c r="C12" s="130"/>
      <c r="D12" s="66"/>
      <c r="E12" s="119">
        <v>331461742.48000002</v>
      </c>
      <c r="F12" s="119">
        <v>194811427.87</v>
      </c>
    </row>
    <row r="13" spans="1:7" s="27" customFormat="1" ht="24.75" customHeight="1" x14ac:dyDescent="0.25">
      <c r="A13" s="140" t="s">
        <v>88</v>
      </c>
      <c r="B13" s="138"/>
      <c r="C13" s="138"/>
      <c r="D13" s="138"/>
      <c r="E13" s="138"/>
      <c r="F13" s="139"/>
    </row>
    <row r="14" spans="1:7" ht="54.75" customHeight="1" x14ac:dyDescent="0.25">
      <c r="A14" s="136" t="s">
        <v>143</v>
      </c>
      <c r="B14" s="12" t="s">
        <v>163</v>
      </c>
      <c r="C14" s="22"/>
      <c r="D14" s="66" t="s">
        <v>20</v>
      </c>
      <c r="E14" s="29">
        <f>100*(E15-E16)/E19</f>
        <v>80.615862833631311</v>
      </c>
      <c r="F14" s="29">
        <f t="shared" ref="F14" si="0">100*(F15-F16)/F19</f>
        <v>92.769349563655979</v>
      </c>
    </row>
    <row r="15" spans="1:7" s="43" customFormat="1" ht="90" customHeight="1" x14ac:dyDescent="0.25">
      <c r="A15" s="133"/>
      <c r="B15" s="55" t="s">
        <v>117</v>
      </c>
      <c r="C15" s="128" t="s">
        <v>84</v>
      </c>
      <c r="D15" s="66" t="s">
        <v>21</v>
      </c>
      <c r="E15" s="117">
        <v>130605404.48</v>
      </c>
      <c r="F15" s="117">
        <v>172070878.09999999</v>
      </c>
    </row>
    <row r="16" spans="1:7" s="43" customFormat="1" ht="63.75" customHeight="1" x14ac:dyDescent="0.25">
      <c r="A16" s="133"/>
      <c r="B16" s="56" t="s">
        <v>118</v>
      </c>
      <c r="C16" s="141"/>
      <c r="D16" s="66" t="s">
        <v>21</v>
      </c>
      <c r="E16" s="117">
        <v>989395.21</v>
      </c>
      <c r="F16" s="117">
        <f t="shared" ref="F16" si="1">F17+F18</f>
        <v>216087.24</v>
      </c>
    </row>
    <row r="17" spans="1:6" s="43" customFormat="1" ht="52.5" customHeight="1" x14ac:dyDescent="0.25">
      <c r="A17" s="133"/>
      <c r="B17" s="13" t="s">
        <v>22</v>
      </c>
      <c r="C17" s="141"/>
      <c r="D17" s="66" t="s">
        <v>21</v>
      </c>
      <c r="E17" s="117">
        <v>982076.65</v>
      </c>
      <c r="F17" s="117">
        <v>216087.24</v>
      </c>
    </row>
    <row r="18" spans="1:6" s="43" customFormat="1" ht="22.5" customHeight="1" x14ac:dyDescent="0.25">
      <c r="A18" s="133"/>
      <c r="B18" s="13" t="s">
        <v>17</v>
      </c>
      <c r="C18" s="141"/>
      <c r="D18" s="21" t="s">
        <v>21</v>
      </c>
      <c r="E18" s="117">
        <v>7318.56</v>
      </c>
      <c r="F18" s="117">
        <v>0</v>
      </c>
    </row>
    <row r="19" spans="1:6" s="43" customFormat="1" ht="43.5" customHeight="1" x14ac:dyDescent="0.25">
      <c r="A19" s="134"/>
      <c r="B19" s="55" t="s">
        <v>83</v>
      </c>
      <c r="C19" s="142"/>
      <c r="D19" s="66" t="s">
        <v>21</v>
      </c>
      <c r="E19" s="117">
        <v>160782263.83000001</v>
      </c>
      <c r="F19" s="117">
        <v>185249537.34</v>
      </c>
    </row>
    <row r="20" spans="1:6" s="43" customFormat="1" ht="59.25" customHeight="1" x14ac:dyDescent="0.25">
      <c r="A20" s="136" t="s">
        <v>144</v>
      </c>
      <c r="B20" s="57" t="s">
        <v>173</v>
      </c>
      <c r="C20" s="128" t="s">
        <v>85</v>
      </c>
      <c r="D20" s="66" t="s">
        <v>20</v>
      </c>
      <c r="E20" s="47">
        <f>(E21/E22*100)</f>
        <v>17.814872206062816</v>
      </c>
      <c r="F20" s="47">
        <f>(F21/F22*100)</f>
        <v>82.361996500176332</v>
      </c>
    </row>
    <row r="21" spans="1:6" s="43" customFormat="1" ht="48.75" customHeight="1" x14ac:dyDescent="0.25">
      <c r="A21" s="133"/>
      <c r="B21" s="55" t="s">
        <v>119</v>
      </c>
      <c r="C21" s="129"/>
      <c r="D21" s="66" t="s">
        <v>21</v>
      </c>
      <c r="E21" s="120">
        <v>115391273.5</v>
      </c>
      <c r="F21" s="117">
        <v>16164262.109999999</v>
      </c>
    </row>
    <row r="22" spans="1:6" s="43" customFormat="1" ht="65.400000000000006" customHeight="1" x14ac:dyDescent="0.25">
      <c r="A22" s="134"/>
      <c r="B22" s="55" t="s">
        <v>120</v>
      </c>
      <c r="C22" s="130"/>
      <c r="D22" s="66" t="s">
        <v>21</v>
      </c>
      <c r="E22" s="117">
        <v>647724396.59000003</v>
      </c>
      <c r="F22" s="117">
        <v>19625874.550000001</v>
      </c>
    </row>
    <row r="23" spans="1:6" s="43" customFormat="1" ht="36.75" customHeight="1" x14ac:dyDescent="0.25">
      <c r="A23" s="137" t="s">
        <v>86</v>
      </c>
      <c r="B23" s="138"/>
      <c r="C23" s="138"/>
      <c r="D23" s="138"/>
      <c r="E23" s="138"/>
      <c r="F23" s="139"/>
    </row>
    <row r="24" spans="1:6" s="43" customFormat="1" ht="320.25" customHeight="1" x14ac:dyDescent="0.25">
      <c r="A24" s="64" t="s">
        <v>145</v>
      </c>
      <c r="B24" s="58" t="s">
        <v>8</v>
      </c>
      <c r="C24" s="59" t="s">
        <v>89</v>
      </c>
      <c r="D24" s="78" t="s">
        <v>90</v>
      </c>
      <c r="E24" s="121">
        <v>0</v>
      </c>
      <c r="F24" s="121">
        <v>0</v>
      </c>
    </row>
    <row r="25" spans="1:6" s="43" customFormat="1" ht="129" customHeight="1" x14ac:dyDescent="0.25">
      <c r="A25" s="77" t="s">
        <v>146</v>
      </c>
      <c r="B25" s="15" t="s">
        <v>91</v>
      </c>
      <c r="C25" s="66" t="s">
        <v>92</v>
      </c>
      <c r="D25" s="78" t="s">
        <v>90</v>
      </c>
      <c r="E25" s="122">
        <v>0</v>
      </c>
      <c r="F25" s="123">
        <v>0</v>
      </c>
    </row>
    <row r="26" spans="1:6" s="43" customFormat="1" ht="88.5" customHeight="1" x14ac:dyDescent="0.25">
      <c r="A26" s="77" t="s">
        <v>147</v>
      </c>
      <c r="B26" s="15" t="s">
        <v>93</v>
      </c>
      <c r="C26" s="66" t="s">
        <v>94</v>
      </c>
      <c r="D26" s="78" t="s">
        <v>90</v>
      </c>
      <c r="E26" s="123">
        <v>0</v>
      </c>
      <c r="F26" s="123">
        <v>0</v>
      </c>
    </row>
    <row r="27" spans="1:6" s="43" customFormat="1" ht="52.95" customHeight="1" x14ac:dyDescent="0.25">
      <c r="A27" s="132" t="s">
        <v>148</v>
      </c>
      <c r="B27" s="15" t="s">
        <v>95</v>
      </c>
      <c r="C27" s="135" t="s">
        <v>96</v>
      </c>
      <c r="D27" s="21" t="s">
        <v>20</v>
      </c>
      <c r="E27" s="124">
        <f>100*E28/E29</f>
        <v>11.015580541691971</v>
      </c>
      <c r="F27" s="124">
        <f>100*F28/F29</f>
        <v>6.4553166520421507E-2</v>
      </c>
    </row>
    <row r="28" spans="1:6" s="43" customFormat="1" ht="83.4" customHeight="1" x14ac:dyDescent="0.25">
      <c r="A28" s="133"/>
      <c r="B28" s="79" t="s">
        <v>121</v>
      </c>
      <c r="C28" s="129"/>
      <c r="D28" s="21" t="s">
        <v>21</v>
      </c>
      <c r="E28" s="119">
        <v>27948322.030000001</v>
      </c>
      <c r="F28" s="119">
        <v>115554.44</v>
      </c>
    </row>
    <row r="29" spans="1:6" s="43" customFormat="1" ht="46.95" customHeight="1" x14ac:dyDescent="0.25">
      <c r="A29" s="134"/>
      <c r="B29" s="16" t="s">
        <v>122</v>
      </c>
      <c r="C29" s="130"/>
      <c r="D29" s="21" t="s">
        <v>21</v>
      </c>
      <c r="E29" s="117">
        <v>253716287.80000001</v>
      </c>
      <c r="F29" s="117">
        <v>179006617.69</v>
      </c>
    </row>
    <row r="30" spans="1:6" s="43" customFormat="1" x14ac:dyDescent="0.25">
      <c r="C30" s="44"/>
      <c r="D30" s="44"/>
      <c r="E30" s="45"/>
      <c r="F30" s="45"/>
    </row>
    <row r="31" spans="1:6" s="43" customFormat="1" ht="17.399999999999999" x14ac:dyDescent="0.3">
      <c r="A31" s="46"/>
      <c r="B31" s="131"/>
      <c r="C31" s="131"/>
      <c r="D31" s="131"/>
      <c r="E31" s="131"/>
      <c r="F31" s="131"/>
    </row>
    <row r="32" spans="1:6" s="43" customFormat="1" x14ac:dyDescent="0.25">
      <c r="B32" s="131"/>
      <c r="C32" s="131"/>
      <c r="D32" s="131"/>
      <c r="E32" s="131"/>
      <c r="F32" s="131"/>
    </row>
    <row r="33" spans="2:6" s="43" customFormat="1" x14ac:dyDescent="0.25">
      <c r="C33" s="44"/>
      <c r="D33" s="44"/>
      <c r="E33" s="45"/>
      <c r="F33" s="45"/>
    </row>
    <row r="34" spans="2:6" s="43" customFormat="1" x14ac:dyDescent="0.25">
      <c r="B34" s="24" t="s">
        <v>29</v>
      </c>
      <c r="C34" s="44"/>
      <c r="D34" s="44"/>
      <c r="E34" s="45"/>
      <c r="F34" s="45"/>
    </row>
    <row r="35" spans="2:6" x14ac:dyDescent="0.25">
      <c r="B35" s="24" t="s">
        <v>28</v>
      </c>
    </row>
  </sheetData>
  <mergeCells count="14">
    <mergeCell ref="A1:G1"/>
    <mergeCell ref="B2:G2"/>
    <mergeCell ref="C10:C12"/>
    <mergeCell ref="B31:F32"/>
    <mergeCell ref="A27:A29"/>
    <mergeCell ref="C27:C29"/>
    <mergeCell ref="A20:A22"/>
    <mergeCell ref="C20:C22"/>
    <mergeCell ref="A23:F23"/>
    <mergeCell ref="A13:F13"/>
    <mergeCell ref="A14:A19"/>
    <mergeCell ref="C15:C19"/>
    <mergeCell ref="B3:E3"/>
    <mergeCell ref="A7:F7"/>
  </mergeCells>
  <pageMargins left="0.39370078740157483" right="0.19685039370078741" top="0.59055118110236227" bottom="0.59055118110236227" header="0.11811023622047245" footer="0.11811023622047245"/>
  <pageSetup paperSize="9" scale="6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80" zoomScaleNormal="80" workbookViewId="0">
      <pane ySplit="4" topLeftCell="A11" activePane="bottomLeft" state="frozen"/>
      <selection pane="bottomLeft" activeCell="B11" sqref="B11"/>
    </sheetView>
  </sheetViews>
  <sheetFormatPr defaultRowHeight="13.8" x14ac:dyDescent="0.25"/>
  <cols>
    <col min="1" max="1" width="7.5546875" customWidth="1"/>
    <col min="2" max="2" width="62.109375" customWidth="1"/>
    <col min="3" max="3" width="32.6640625" style="2" customWidth="1"/>
    <col min="4" max="4" width="9.33203125" style="2" customWidth="1"/>
    <col min="5" max="5" width="25.21875" style="27" customWidth="1"/>
    <col min="6" max="6" width="21.44140625" style="27" customWidth="1"/>
    <col min="7" max="7" width="22.5546875" style="27" customWidth="1"/>
    <col min="8" max="8" width="24" style="27" customWidth="1"/>
  </cols>
  <sheetData>
    <row r="1" spans="1:8" ht="35.4" customHeight="1" x14ac:dyDescent="0.25">
      <c r="B1" s="127" t="s">
        <v>182</v>
      </c>
      <c r="C1" s="127"/>
      <c r="D1" s="127"/>
      <c r="E1" s="127"/>
      <c r="F1" s="127"/>
      <c r="G1" s="127"/>
      <c r="H1" s="127"/>
    </row>
    <row r="2" spans="1:8" ht="17.399999999999999" x14ac:dyDescent="0.25">
      <c r="B2" s="143"/>
      <c r="C2" s="143"/>
      <c r="D2" s="143"/>
      <c r="E2" s="143"/>
      <c r="F2" s="143"/>
      <c r="G2" s="143"/>
      <c r="H2" s="143"/>
    </row>
    <row r="3" spans="1:8" ht="9.75" customHeight="1" thickBot="1" x14ac:dyDescent="0.3"/>
    <row r="4" spans="1:8" s="3" customFormat="1" ht="138.75" customHeight="1" thickBot="1" x14ac:dyDescent="0.3">
      <c r="A4" s="32" t="s">
        <v>23</v>
      </c>
      <c r="B4" s="33" t="s">
        <v>6</v>
      </c>
      <c r="C4" s="33" t="s">
        <v>12</v>
      </c>
      <c r="D4" s="33" t="s">
        <v>18</v>
      </c>
      <c r="E4" s="41" t="s">
        <v>5</v>
      </c>
      <c r="F4" s="41" t="s">
        <v>15</v>
      </c>
      <c r="G4" s="41" t="s">
        <v>4</v>
      </c>
      <c r="H4" s="41" t="s">
        <v>3</v>
      </c>
    </row>
    <row r="5" spans="1:8" s="27" customFormat="1" ht="14.25" customHeight="1" x14ac:dyDescent="0.25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</row>
    <row r="6" spans="1:8" s="27" customFormat="1" ht="29.25" customHeight="1" x14ac:dyDescent="0.25">
      <c r="A6" s="144" t="s">
        <v>31</v>
      </c>
      <c r="B6" s="145"/>
      <c r="C6" s="145"/>
      <c r="D6" s="145"/>
      <c r="E6" s="145"/>
      <c r="F6" s="145"/>
      <c r="G6" s="145"/>
      <c r="H6" s="145"/>
    </row>
    <row r="7" spans="1:8" s="27" customFormat="1" ht="30" customHeight="1" x14ac:dyDescent="0.25">
      <c r="A7" s="48" t="s">
        <v>32</v>
      </c>
      <c r="B7" s="53" t="s">
        <v>30</v>
      </c>
      <c r="C7" s="52"/>
      <c r="D7" s="52"/>
      <c r="E7" s="52"/>
      <c r="F7" s="52"/>
      <c r="G7" s="52"/>
      <c r="H7" s="52"/>
    </row>
    <row r="8" spans="1:8" s="27" customFormat="1" ht="99" customHeight="1" x14ac:dyDescent="0.25">
      <c r="A8" s="48" t="s">
        <v>32</v>
      </c>
      <c r="B8" s="56" t="s">
        <v>97</v>
      </c>
      <c r="C8" s="72" t="s">
        <v>13</v>
      </c>
      <c r="D8" s="72" t="s">
        <v>19</v>
      </c>
      <c r="E8" s="111">
        <v>3</v>
      </c>
      <c r="F8" s="111">
        <v>1</v>
      </c>
      <c r="G8" s="111">
        <v>1</v>
      </c>
      <c r="H8" s="111">
        <v>3</v>
      </c>
    </row>
    <row r="9" spans="1:8" s="27" customFormat="1" ht="99" customHeight="1" x14ac:dyDescent="0.25">
      <c r="A9" s="73" t="s">
        <v>33</v>
      </c>
      <c r="B9" s="56" t="s">
        <v>110</v>
      </c>
      <c r="C9" s="128" t="s">
        <v>24</v>
      </c>
      <c r="D9" s="40" t="s">
        <v>20</v>
      </c>
      <c r="E9" s="112">
        <f>100*E10/E11</f>
        <v>0.37574528112174049</v>
      </c>
      <c r="F9" s="112">
        <f>100*F10/F11</f>
        <v>1.0679787141162489E-2</v>
      </c>
      <c r="G9" s="113">
        <f>100*G10/G11</f>
        <v>8.4852838397290326E-2</v>
      </c>
      <c r="H9" s="113">
        <f>100*H10/H11</f>
        <v>0.33485049652515469</v>
      </c>
    </row>
    <row r="10" spans="1:8" s="27" customFormat="1" ht="99" customHeight="1" x14ac:dyDescent="0.25">
      <c r="A10" s="77"/>
      <c r="B10" s="83" t="s">
        <v>111</v>
      </c>
      <c r="C10" s="150"/>
      <c r="D10" s="40" t="s">
        <v>21</v>
      </c>
      <c r="E10" s="112">
        <v>17167010</v>
      </c>
      <c r="F10" s="112">
        <v>80000</v>
      </c>
      <c r="G10" s="113">
        <v>2126000</v>
      </c>
      <c r="H10" s="113">
        <v>3103600</v>
      </c>
    </row>
    <row r="11" spans="1:8" s="27" customFormat="1" ht="102" customHeight="1" x14ac:dyDescent="0.25">
      <c r="A11" s="85"/>
      <c r="B11" s="83" t="s">
        <v>184</v>
      </c>
      <c r="C11" s="151"/>
      <c r="D11" s="84" t="s">
        <v>21</v>
      </c>
      <c r="E11" s="114">
        <v>4568789247</v>
      </c>
      <c r="F11" s="112">
        <v>749078600</v>
      </c>
      <c r="G11" s="114">
        <v>2505514300</v>
      </c>
      <c r="H11" s="114">
        <v>926861400</v>
      </c>
    </row>
    <row r="12" spans="1:8" s="27" customFormat="1" ht="24.75" customHeight="1" x14ac:dyDescent="0.25">
      <c r="A12" s="152" t="s">
        <v>98</v>
      </c>
      <c r="B12" s="153"/>
      <c r="C12" s="153"/>
      <c r="D12" s="153"/>
      <c r="E12" s="153"/>
      <c r="F12" s="153"/>
      <c r="G12" s="153"/>
      <c r="H12" s="153"/>
    </row>
    <row r="13" spans="1:8" ht="37.5" customHeight="1" x14ac:dyDescent="0.25">
      <c r="A13" s="136" t="s">
        <v>42</v>
      </c>
      <c r="B13" s="13" t="s">
        <v>102</v>
      </c>
      <c r="C13" s="22"/>
      <c r="D13" s="14" t="s">
        <v>20</v>
      </c>
      <c r="E13" s="109">
        <f>100*(E14-E15)/E18</f>
        <v>66.479423543871775</v>
      </c>
      <c r="F13" s="109">
        <f t="shared" ref="F13:H13" si="0">100*(F14-F15)/F18</f>
        <v>67.529674434698848</v>
      </c>
      <c r="G13" s="109">
        <f>100*(G14-G15)/G18</f>
        <v>53.491028290279566</v>
      </c>
      <c r="H13" s="109">
        <f t="shared" si="0"/>
        <v>65.881400541655964</v>
      </c>
    </row>
    <row r="14" spans="1:8" s="43" customFormat="1" ht="78" customHeight="1" x14ac:dyDescent="0.25">
      <c r="A14" s="133"/>
      <c r="B14" s="55" t="s">
        <v>109</v>
      </c>
      <c r="C14" s="128" t="s">
        <v>68</v>
      </c>
      <c r="D14" s="14" t="s">
        <v>21</v>
      </c>
      <c r="E14" s="114">
        <v>3043362219.8099999</v>
      </c>
      <c r="F14" s="114">
        <v>509328010.43000001</v>
      </c>
      <c r="G14" s="114">
        <v>1348847496.8</v>
      </c>
      <c r="H14" s="114">
        <v>610853019.05999994</v>
      </c>
    </row>
    <row r="15" spans="1:8" s="43" customFormat="1" ht="40.5" customHeight="1" x14ac:dyDescent="0.25">
      <c r="A15" s="133"/>
      <c r="B15" s="56" t="s">
        <v>99</v>
      </c>
      <c r="C15" s="141"/>
      <c r="D15" s="14" t="s">
        <v>21</v>
      </c>
      <c r="E15" s="114">
        <f t="shared" ref="E15:H15" si="1">E16+E17</f>
        <v>6057465.4699999997</v>
      </c>
      <c r="F15" s="114">
        <f t="shared" si="1"/>
        <v>3477670.59</v>
      </c>
      <c r="G15" s="114">
        <f t="shared" si="1"/>
        <v>8622133.7699999996</v>
      </c>
      <c r="H15" s="114">
        <f t="shared" si="1"/>
        <v>223747.66</v>
      </c>
    </row>
    <row r="16" spans="1:8" s="43" customFormat="1" ht="52.5" customHeight="1" x14ac:dyDescent="0.25">
      <c r="A16" s="133"/>
      <c r="B16" s="80" t="s">
        <v>100</v>
      </c>
      <c r="C16" s="141"/>
      <c r="D16" s="14" t="s">
        <v>21</v>
      </c>
      <c r="E16" s="114">
        <v>306247</v>
      </c>
      <c r="F16" s="114">
        <v>3454646.08</v>
      </c>
      <c r="G16" s="114">
        <v>5649851.7800000003</v>
      </c>
      <c r="H16" s="114">
        <v>49868.49</v>
      </c>
    </row>
    <row r="17" spans="1:8" s="43" customFormat="1" ht="41.25" customHeight="1" x14ac:dyDescent="0.25">
      <c r="A17" s="133"/>
      <c r="B17" s="55" t="s">
        <v>101</v>
      </c>
      <c r="C17" s="141"/>
      <c r="D17" s="21" t="s">
        <v>21</v>
      </c>
      <c r="E17" s="114">
        <v>5751218.4699999997</v>
      </c>
      <c r="F17" s="114">
        <v>23024.51</v>
      </c>
      <c r="G17" s="114">
        <v>2972281.99</v>
      </c>
      <c r="H17" s="114">
        <v>173879.17</v>
      </c>
    </row>
    <row r="18" spans="1:8" s="43" customFormat="1" ht="114" customHeight="1" x14ac:dyDescent="0.25">
      <c r="A18" s="134"/>
      <c r="B18" s="55" t="s">
        <v>35</v>
      </c>
      <c r="C18" s="142"/>
      <c r="D18" s="14" t="s">
        <v>21</v>
      </c>
      <c r="E18" s="114">
        <f>E11</f>
        <v>4568789247</v>
      </c>
      <c r="F18" s="114">
        <f>F11</f>
        <v>749078600</v>
      </c>
      <c r="G18" s="114">
        <f>G11</f>
        <v>2505514300</v>
      </c>
      <c r="H18" s="114">
        <f>H11</f>
        <v>926861400</v>
      </c>
    </row>
    <row r="19" spans="1:8" s="43" customFormat="1" ht="141.75" customHeight="1" x14ac:dyDescent="0.25">
      <c r="A19" s="136" t="s">
        <v>41</v>
      </c>
      <c r="B19" s="81" t="s">
        <v>170</v>
      </c>
      <c r="C19" s="128" t="s">
        <v>36</v>
      </c>
      <c r="D19" s="14" t="s">
        <v>20</v>
      </c>
      <c r="E19" s="114">
        <f>(E20/E21*100)</f>
        <v>85.472003826142213</v>
      </c>
      <c r="F19" s="114">
        <f>(F20/F21*100)</f>
        <v>91.143420685902129</v>
      </c>
      <c r="G19" s="114">
        <f>(G20/G21*100)</f>
        <v>95.465125661184089</v>
      </c>
      <c r="H19" s="114">
        <f>(H20/H21*100)</f>
        <v>83.757228986605782</v>
      </c>
    </row>
    <row r="20" spans="1:8" s="43" customFormat="1" ht="75.75" customHeight="1" x14ac:dyDescent="0.25">
      <c r="A20" s="133"/>
      <c r="B20" s="55" t="s">
        <v>44</v>
      </c>
      <c r="C20" s="129"/>
      <c r="D20" s="14" t="s">
        <v>21</v>
      </c>
      <c r="E20" s="114">
        <v>154942964.75999999</v>
      </c>
      <c r="F20" s="114">
        <v>509487346.75</v>
      </c>
      <c r="G20" s="114">
        <v>1160134211.6900001</v>
      </c>
      <c r="H20" s="114">
        <v>181218815.78</v>
      </c>
    </row>
    <row r="21" spans="1:8" s="43" customFormat="1" ht="134.25" customHeight="1" x14ac:dyDescent="0.25">
      <c r="A21" s="134"/>
      <c r="B21" s="55" t="s">
        <v>45</v>
      </c>
      <c r="C21" s="130"/>
      <c r="D21" s="14" t="s">
        <v>21</v>
      </c>
      <c r="E21" s="114">
        <v>181279200</v>
      </c>
      <c r="F21" s="114">
        <v>558995200</v>
      </c>
      <c r="G21" s="114">
        <v>1215244000</v>
      </c>
      <c r="H21" s="114">
        <v>216362000</v>
      </c>
    </row>
    <row r="22" spans="1:8" s="43" customFormat="1" ht="36.75" customHeight="1" x14ac:dyDescent="0.25">
      <c r="A22" s="137" t="s">
        <v>37</v>
      </c>
      <c r="B22" s="138"/>
      <c r="C22" s="138"/>
      <c r="D22" s="138"/>
      <c r="E22" s="138"/>
      <c r="F22" s="138"/>
      <c r="G22" s="138"/>
      <c r="H22" s="138"/>
    </row>
    <row r="23" spans="1:8" s="43" customFormat="1" ht="36.75" customHeight="1" x14ac:dyDescent="0.25">
      <c r="A23" s="48" t="s">
        <v>38</v>
      </c>
      <c r="B23" s="59" t="s">
        <v>40</v>
      </c>
      <c r="C23" s="58"/>
      <c r="D23" s="58"/>
      <c r="E23" s="58"/>
      <c r="F23" s="58"/>
      <c r="G23" s="60"/>
      <c r="H23" s="58"/>
    </row>
    <row r="24" spans="1:8" s="43" customFormat="1" ht="53.25" customHeight="1" x14ac:dyDescent="0.25">
      <c r="A24" s="48" t="s">
        <v>39</v>
      </c>
      <c r="B24" s="16" t="s">
        <v>103</v>
      </c>
      <c r="C24" s="135" t="s">
        <v>43</v>
      </c>
      <c r="D24" s="14" t="s">
        <v>20</v>
      </c>
      <c r="E24" s="115">
        <f>100*E25/E26</f>
        <v>0.3078122986558729</v>
      </c>
      <c r="F24" s="115">
        <f>100*F25/F26</f>
        <v>2.9270273421101085</v>
      </c>
      <c r="G24" s="115">
        <f>100*G25/G26</f>
        <v>238.26287523802961</v>
      </c>
      <c r="H24" s="115">
        <f>100*H25/H26</f>
        <v>0.38898912122514345</v>
      </c>
    </row>
    <row r="25" spans="1:8" s="43" customFormat="1" ht="73.5" customHeight="1" x14ac:dyDescent="0.25">
      <c r="A25" s="50"/>
      <c r="B25" s="16" t="s">
        <v>177</v>
      </c>
      <c r="C25" s="148"/>
      <c r="D25" s="21" t="s">
        <v>21</v>
      </c>
      <c r="E25" s="115">
        <v>399603.92</v>
      </c>
      <c r="F25" s="115">
        <v>11322801.210000001</v>
      </c>
      <c r="G25" s="115">
        <v>1234663717.28</v>
      </c>
      <c r="H25" s="115">
        <v>484690.98</v>
      </c>
    </row>
    <row r="26" spans="1:8" s="43" customFormat="1" ht="59.25" customHeight="1" x14ac:dyDescent="0.25">
      <c r="A26" s="51"/>
      <c r="B26" s="16" t="s">
        <v>46</v>
      </c>
      <c r="C26" s="149"/>
      <c r="D26" s="21" t="s">
        <v>21</v>
      </c>
      <c r="E26" s="115">
        <v>129820647.76000001</v>
      </c>
      <c r="F26" s="115">
        <v>386836195.44999999</v>
      </c>
      <c r="G26" s="115">
        <v>518193913.36000001</v>
      </c>
      <c r="H26" s="115">
        <v>124602708.29000001</v>
      </c>
    </row>
    <row r="27" spans="1:8" s="43" customFormat="1" ht="43.5" customHeight="1" x14ac:dyDescent="0.25">
      <c r="A27" s="157" t="s">
        <v>47</v>
      </c>
      <c r="B27" s="79" t="s">
        <v>104</v>
      </c>
      <c r="C27" s="147" t="s">
        <v>43</v>
      </c>
      <c r="D27" s="14" t="s">
        <v>20</v>
      </c>
      <c r="E27" s="116">
        <f>100*E28/E29</f>
        <v>2.0877989793965943</v>
      </c>
      <c r="F27" s="116">
        <f>100*F28/F29</f>
        <v>6.6930630582992068</v>
      </c>
      <c r="G27" s="116">
        <f>100*G28/G29</f>
        <v>9.4001650417647014</v>
      </c>
      <c r="H27" s="116">
        <f>100*H28/H29</f>
        <v>0.45498974924029545</v>
      </c>
    </row>
    <row r="28" spans="1:8" s="43" customFormat="1" ht="69.75" customHeight="1" x14ac:dyDescent="0.25">
      <c r="A28" s="157"/>
      <c r="B28" s="16" t="s">
        <v>112</v>
      </c>
      <c r="C28" s="147"/>
      <c r="D28" s="14" t="s">
        <v>21</v>
      </c>
      <c r="E28" s="115">
        <v>4744238.55</v>
      </c>
      <c r="F28" s="115">
        <v>459993.94</v>
      </c>
      <c r="G28" s="115">
        <v>24172098.489999998</v>
      </c>
      <c r="H28" s="115">
        <v>2435586.2400000002</v>
      </c>
    </row>
    <row r="29" spans="1:8" s="43" customFormat="1" ht="56.25" customHeight="1" x14ac:dyDescent="0.25">
      <c r="A29" s="157"/>
      <c r="B29" s="16" t="s">
        <v>113</v>
      </c>
      <c r="C29" s="147"/>
      <c r="D29" s="14" t="s">
        <v>21</v>
      </c>
      <c r="E29" s="115">
        <v>227236366.94999999</v>
      </c>
      <c r="F29" s="115">
        <v>6872696.9400000004</v>
      </c>
      <c r="G29" s="115">
        <v>257145469.06999999</v>
      </c>
      <c r="H29" s="115">
        <v>535305739.10000002</v>
      </c>
    </row>
    <row r="30" spans="1:8" s="43" customFormat="1" ht="52.2" customHeight="1" x14ac:dyDescent="0.25">
      <c r="A30" s="49" t="s">
        <v>48</v>
      </c>
      <c r="B30" s="16" t="s">
        <v>114</v>
      </c>
      <c r="C30" s="14"/>
      <c r="D30" s="14"/>
      <c r="E30" s="30"/>
      <c r="F30" s="30"/>
      <c r="G30" s="30"/>
      <c r="H30" s="30"/>
    </row>
    <row r="31" spans="1:8" s="43" customFormat="1" ht="72" customHeight="1" x14ac:dyDescent="0.25">
      <c r="A31" s="154" t="s">
        <v>139</v>
      </c>
      <c r="B31" s="16" t="s">
        <v>167</v>
      </c>
      <c r="C31" s="147" t="s">
        <v>43</v>
      </c>
      <c r="D31" s="14" t="s">
        <v>20</v>
      </c>
      <c r="E31" s="118">
        <f>100*E32/E33</f>
        <v>0.11887443388930094</v>
      </c>
      <c r="F31" s="118">
        <f t="shared" ref="F31:H31" si="2">100*F32/F33</f>
        <v>4.4315194801370668</v>
      </c>
      <c r="G31" s="118">
        <f t="shared" si="2"/>
        <v>0.21467002584572689</v>
      </c>
      <c r="H31" s="118">
        <f t="shared" si="2"/>
        <v>0.52693135493594756</v>
      </c>
    </row>
    <row r="32" spans="1:8" s="43" customFormat="1" ht="86.25" customHeight="1" x14ac:dyDescent="0.25">
      <c r="A32" s="155"/>
      <c r="B32" s="16" t="s">
        <v>49</v>
      </c>
      <c r="C32" s="147"/>
      <c r="D32" s="14" t="s">
        <v>21</v>
      </c>
      <c r="E32" s="117">
        <v>3617779.61</v>
      </c>
      <c r="F32" s="117">
        <v>22570970</v>
      </c>
      <c r="G32" s="117">
        <v>2895571.27</v>
      </c>
      <c r="H32" s="117">
        <v>3218776.09</v>
      </c>
    </row>
    <row r="33" spans="1:8" s="43" customFormat="1" ht="34.5" customHeight="1" x14ac:dyDescent="0.25">
      <c r="A33" s="156"/>
      <c r="B33" s="16" t="s">
        <v>50</v>
      </c>
      <c r="C33" s="147"/>
      <c r="D33" s="14" t="s">
        <v>21</v>
      </c>
      <c r="E33" s="117">
        <f>E14</f>
        <v>3043362219.8099999</v>
      </c>
      <c r="F33" s="117">
        <f>F14</f>
        <v>509328010.43000001</v>
      </c>
      <c r="G33" s="117">
        <f>G14</f>
        <v>1348847496.8</v>
      </c>
      <c r="H33" s="117">
        <f>H14</f>
        <v>610853019.05999994</v>
      </c>
    </row>
    <row r="34" spans="1:8" s="43" customFormat="1" ht="51.75" customHeight="1" x14ac:dyDescent="0.25">
      <c r="A34" s="154" t="s">
        <v>140</v>
      </c>
      <c r="B34" s="16" t="s">
        <v>166</v>
      </c>
      <c r="C34" s="147" t="s">
        <v>43</v>
      </c>
      <c r="D34" s="14" t="s">
        <v>20</v>
      </c>
      <c r="E34" s="118">
        <f t="shared" ref="E34:H34" si="3">100*E35/E36</f>
        <v>4.5602797605427501</v>
      </c>
      <c r="F34" s="118">
        <f t="shared" si="3"/>
        <v>0.71401585530898481</v>
      </c>
      <c r="G34" s="118">
        <f t="shared" si="3"/>
        <v>1.8188879927645205</v>
      </c>
      <c r="H34" s="118">
        <f t="shared" si="3"/>
        <v>1.7460522477916032</v>
      </c>
    </row>
    <row r="35" spans="1:8" s="43" customFormat="1" ht="66" customHeight="1" x14ac:dyDescent="0.25">
      <c r="A35" s="155"/>
      <c r="B35" s="16" t="s">
        <v>115</v>
      </c>
      <c r="C35" s="147"/>
      <c r="D35" s="14" t="s">
        <v>21</v>
      </c>
      <c r="E35" s="117">
        <v>138785831.34999999</v>
      </c>
      <c r="F35" s="117">
        <v>3636682.75</v>
      </c>
      <c r="G35" s="117">
        <v>24534025.16</v>
      </c>
      <c r="H35" s="117">
        <v>10665812.869999999</v>
      </c>
    </row>
    <row r="36" spans="1:8" s="43" customFormat="1" ht="37.5" customHeight="1" x14ac:dyDescent="0.25">
      <c r="A36" s="156"/>
      <c r="B36" s="16" t="s">
        <v>50</v>
      </c>
      <c r="C36" s="147"/>
      <c r="D36" s="14" t="s">
        <v>21</v>
      </c>
      <c r="E36" s="117">
        <f>E33</f>
        <v>3043362219.8099999</v>
      </c>
      <c r="F36" s="117">
        <f>F33</f>
        <v>509328010.43000001</v>
      </c>
      <c r="G36" s="117">
        <f t="shared" ref="G36" si="4">G33</f>
        <v>1348847496.8</v>
      </c>
      <c r="H36" s="117">
        <f>H33</f>
        <v>610853019.05999994</v>
      </c>
    </row>
    <row r="37" spans="1:8" s="43" customFormat="1" x14ac:dyDescent="0.25">
      <c r="C37" s="44"/>
      <c r="D37" s="44"/>
      <c r="E37" s="45"/>
      <c r="F37" s="45"/>
      <c r="G37" s="45"/>
      <c r="H37" s="45"/>
    </row>
    <row r="38" spans="1:8" s="43" customFormat="1" ht="17.399999999999999" x14ac:dyDescent="0.3">
      <c r="A38" s="46"/>
      <c r="B38" s="131"/>
      <c r="C38" s="131"/>
      <c r="D38" s="131"/>
      <c r="E38" s="131"/>
      <c r="F38" s="131"/>
      <c r="G38" s="131"/>
      <c r="H38" s="131"/>
    </row>
    <row r="39" spans="1:8" s="43" customFormat="1" x14ac:dyDescent="0.25">
      <c r="B39" s="131"/>
      <c r="C39" s="131"/>
      <c r="D39" s="131"/>
      <c r="E39" s="131"/>
      <c r="F39" s="131"/>
      <c r="G39" s="131"/>
      <c r="H39" s="131"/>
    </row>
    <row r="40" spans="1:8" s="43" customFormat="1" x14ac:dyDescent="0.25">
      <c r="C40" s="44"/>
      <c r="D40" s="44"/>
      <c r="E40" s="45"/>
      <c r="F40" s="45"/>
      <c r="G40" s="45"/>
      <c r="H40" s="45"/>
    </row>
    <row r="41" spans="1:8" s="43" customFormat="1" x14ac:dyDescent="0.25">
      <c r="B41" s="24"/>
      <c r="C41" s="44"/>
      <c r="D41" s="44"/>
      <c r="E41" s="45"/>
      <c r="F41" s="45"/>
      <c r="G41" s="45"/>
      <c r="H41" s="45"/>
    </row>
    <row r="42" spans="1:8" x14ac:dyDescent="0.25">
      <c r="B42" s="24"/>
    </row>
  </sheetData>
  <mergeCells count="18">
    <mergeCell ref="B38:H39"/>
    <mergeCell ref="A6:H6"/>
    <mergeCell ref="A12:H12"/>
    <mergeCell ref="A13:A18"/>
    <mergeCell ref="C19:C21"/>
    <mergeCell ref="A19:A21"/>
    <mergeCell ref="A22:H22"/>
    <mergeCell ref="A31:A33"/>
    <mergeCell ref="C31:C33"/>
    <mergeCell ref="A34:A36"/>
    <mergeCell ref="C34:C36"/>
    <mergeCell ref="A27:A29"/>
    <mergeCell ref="C27:C29"/>
    <mergeCell ref="C24:C26"/>
    <mergeCell ref="B1:H1"/>
    <mergeCell ref="B2:H2"/>
    <mergeCell ref="C9:C11"/>
    <mergeCell ref="C14:C18"/>
  </mergeCells>
  <pageMargins left="0.39370078740157483" right="0.19685039370078741" top="0.59055118110236227" bottom="0.59055118110236227" header="0.11811023622047245" footer="0.11811023622047245"/>
  <pageSetup paperSize="9" scale="65" fitToWidth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1" zoomScaleNormal="100" workbookViewId="0">
      <selection activeCell="E32" sqref="E32"/>
    </sheetView>
  </sheetViews>
  <sheetFormatPr defaultRowHeight="13.8" x14ac:dyDescent="0.25"/>
  <cols>
    <col min="1" max="1" width="10.44140625" customWidth="1"/>
    <col min="2" max="2" width="69.33203125" customWidth="1"/>
    <col min="3" max="3" width="11.44140625" customWidth="1"/>
    <col min="4" max="4" width="13.77734375" style="1" customWidth="1"/>
    <col min="5" max="5" width="10.5546875" style="1" customWidth="1"/>
    <col min="6" max="6" width="18.5546875" style="1" customWidth="1"/>
  </cols>
  <sheetData>
    <row r="1" spans="1:10" x14ac:dyDescent="0.25">
      <c r="A1" s="175">
        <v>4</v>
      </c>
      <c r="B1" s="175"/>
      <c r="C1" s="175"/>
      <c r="D1" s="175"/>
      <c r="E1" s="175"/>
      <c r="F1" s="175"/>
    </row>
    <row r="2" spans="1:10" ht="49.8" customHeight="1" x14ac:dyDescent="0.3">
      <c r="A2" s="127" t="s">
        <v>183</v>
      </c>
      <c r="B2" s="188"/>
      <c r="C2" s="188"/>
      <c r="D2" s="188"/>
      <c r="E2" s="188"/>
      <c r="F2" s="188"/>
      <c r="G2" s="4"/>
    </row>
    <row r="3" spans="1:10" ht="15" customHeight="1" thickBot="1" x14ac:dyDescent="0.35">
      <c r="A3" s="4"/>
      <c r="B3" s="4"/>
      <c r="C3" s="4"/>
      <c r="D3" s="5"/>
      <c r="E3" s="5"/>
      <c r="F3" s="5"/>
      <c r="G3" s="4"/>
    </row>
    <row r="4" spans="1:10" ht="67.95" customHeight="1" x14ac:dyDescent="0.3">
      <c r="A4" s="183" t="s">
        <v>16</v>
      </c>
      <c r="B4" s="185" t="s">
        <v>6</v>
      </c>
      <c r="C4" s="185" t="s">
        <v>25</v>
      </c>
      <c r="D4" s="185"/>
      <c r="E4" s="185" t="s">
        <v>27</v>
      </c>
      <c r="F4" s="187"/>
      <c r="H4" s="1"/>
      <c r="I4" s="4"/>
    </row>
    <row r="5" spans="1:10" ht="44.25" customHeight="1" thickBot="1" x14ac:dyDescent="0.35">
      <c r="A5" s="184"/>
      <c r="B5" s="186"/>
      <c r="C5" s="74" t="s">
        <v>7</v>
      </c>
      <c r="D5" s="74" t="s">
        <v>14</v>
      </c>
      <c r="E5" s="74" t="s">
        <v>7</v>
      </c>
      <c r="F5" s="31" t="s">
        <v>14</v>
      </c>
      <c r="G5" s="4"/>
    </row>
    <row r="6" spans="1:10" ht="15.6" customHeight="1" thickBot="1" x14ac:dyDescent="0.35">
      <c r="A6" s="89">
        <v>1</v>
      </c>
      <c r="B6" s="90">
        <v>2</v>
      </c>
      <c r="C6" s="86">
        <v>12</v>
      </c>
      <c r="D6" s="86">
        <v>13</v>
      </c>
      <c r="E6" s="86">
        <v>14</v>
      </c>
      <c r="F6" s="87">
        <v>15</v>
      </c>
      <c r="G6" s="4"/>
      <c r="H6" s="28"/>
    </row>
    <row r="7" spans="1:10" ht="47.4" customHeight="1" x14ac:dyDescent="0.25">
      <c r="A7" s="176" t="s">
        <v>124</v>
      </c>
      <c r="B7" s="181" t="s">
        <v>78</v>
      </c>
      <c r="C7" s="178" t="s">
        <v>132</v>
      </c>
      <c r="D7" s="179"/>
      <c r="E7" s="179"/>
      <c r="F7" s="180"/>
      <c r="G7" s="88"/>
      <c r="H7" s="88"/>
      <c r="I7" s="88"/>
      <c r="J7" s="88"/>
    </row>
    <row r="8" spans="1:10" ht="22.2" customHeight="1" thickBot="1" x14ac:dyDescent="0.35">
      <c r="A8" s="177"/>
      <c r="B8" s="182"/>
      <c r="C8" s="93">
        <f>'ФГБУ за 2 квартал 2015 года'!F9</f>
        <v>1</v>
      </c>
      <c r="D8" s="67">
        <v>5</v>
      </c>
      <c r="E8" s="93">
        <f>'ФГБУ за 2 квартал 2015 года'!E9</f>
        <v>2</v>
      </c>
      <c r="F8" s="68">
        <v>5</v>
      </c>
      <c r="G8" s="4"/>
    </row>
    <row r="9" spans="1:10" ht="41.4" customHeight="1" x14ac:dyDescent="0.25">
      <c r="A9" s="158" t="s">
        <v>125</v>
      </c>
      <c r="B9" s="170" t="s">
        <v>34</v>
      </c>
      <c r="C9" s="178" t="s">
        <v>133</v>
      </c>
      <c r="D9" s="179"/>
      <c r="E9" s="179"/>
      <c r="F9" s="180"/>
      <c r="G9" s="88"/>
      <c r="H9" s="88"/>
      <c r="I9" s="88"/>
      <c r="J9" s="88"/>
    </row>
    <row r="10" spans="1:10" ht="21" customHeight="1" thickBot="1" x14ac:dyDescent="0.35">
      <c r="A10" s="159"/>
      <c r="B10" s="171"/>
      <c r="C10" s="107">
        <f>'ФГБУ за 2 квартал 2015 года'!F10</f>
        <v>4.7687140849864966E-2</v>
      </c>
      <c r="D10" s="67">
        <v>5</v>
      </c>
      <c r="E10" s="107">
        <f>'ФГБУ за 2 квартал 2015 года'!E10</f>
        <v>7.4894012848248632</v>
      </c>
      <c r="F10" s="68">
        <v>5</v>
      </c>
      <c r="G10" s="4"/>
    </row>
    <row r="11" spans="1:10" ht="103.8" customHeight="1" x14ac:dyDescent="0.3">
      <c r="A11" s="164" t="s">
        <v>126</v>
      </c>
      <c r="B11" s="166" t="s">
        <v>106</v>
      </c>
      <c r="C11" s="168" t="s">
        <v>164</v>
      </c>
      <c r="D11" s="168"/>
      <c r="E11" s="168"/>
      <c r="F11" s="169"/>
      <c r="G11" s="4"/>
    </row>
    <row r="12" spans="1:10" ht="20.399999999999999" customHeight="1" thickBot="1" x14ac:dyDescent="0.35">
      <c r="A12" s="165"/>
      <c r="B12" s="167"/>
      <c r="C12" s="94">
        <f>'ФГБУ за 2 квартал 2015 года'!F14</f>
        <v>92.769349563655979</v>
      </c>
      <c r="D12" s="6">
        <f>IF(C12&lt;50,0,5)</f>
        <v>5</v>
      </c>
      <c r="E12" s="94">
        <f>'ФГБУ за 2 квартал 2015 года'!E14</f>
        <v>80.615862833631311</v>
      </c>
      <c r="F12" s="108">
        <f>IF(E12&lt;50,0,5)</f>
        <v>5</v>
      </c>
      <c r="G12" s="4"/>
    </row>
    <row r="13" spans="1:10" ht="127.2" customHeight="1" x14ac:dyDescent="0.3">
      <c r="A13" s="172" t="s">
        <v>127</v>
      </c>
      <c r="B13" s="173" t="s">
        <v>107</v>
      </c>
      <c r="C13" s="168" t="s">
        <v>165</v>
      </c>
      <c r="D13" s="168"/>
      <c r="E13" s="168"/>
      <c r="F13" s="169"/>
      <c r="G13" s="4"/>
    </row>
    <row r="14" spans="1:10" ht="26.4" customHeight="1" thickBot="1" x14ac:dyDescent="0.35">
      <c r="A14" s="165"/>
      <c r="B14" s="174"/>
      <c r="C14" s="94">
        <f>'ФГБУ за 2 квартал 2015 года'!F20</f>
        <v>82.361996500176332</v>
      </c>
      <c r="D14" s="6">
        <f>IF(C14&lt;90,0,5)</f>
        <v>0</v>
      </c>
      <c r="E14" s="94">
        <f>'ФГБУ за 2 квартал 2015 года'!E20</f>
        <v>17.814872206062816</v>
      </c>
      <c r="F14" s="6">
        <f>IF(E14&lt;70,0,5)</f>
        <v>0</v>
      </c>
      <c r="G14" s="4"/>
    </row>
    <row r="15" spans="1:10" ht="31.5" customHeight="1" x14ac:dyDescent="0.3">
      <c r="A15" s="158" t="s">
        <v>128</v>
      </c>
      <c r="B15" s="160" t="s">
        <v>8</v>
      </c>
      <c r="C15" s="162" t="s">
        <v>134</v>
      </c>
      <c r="D15" s="162"/>
      <c r="E15" s="162"/>
      <c r="F15" s="163"/>
      <c r="G15" s="4"/>
    </row>
    <row r="16" spans="1:10" ht="22.95" customHeight="1" thickBot="1" x14ac:dyDescent="0.35">
      <c r="A16" s="159"/>
      <c r="B16" s="161"/>
      <c r="C16" s="96">
        <v>0</v>
      </c>
      <c r="D16" s="61">
        <v>5</v>
      </c>
      <c r="E16" s="96">
        <v>0</v>
      </c>
      <c r="F16" s="63">
        <v>5</v>
      </c>
      <c r="G16" s="4"/>
    </row>
    <row r="17" spans="1:7" ht="36" customHeight="1" x14ac:dyDescent="0.3">
      <c r="A17" s="158" t="s">
        <v>129</v>
      </c>
      <c r="B17" s="160" t="s">
        <v>91</v>
      </c>
      <c r="C17" s="162" t="s">
        <v>135</v>
      </c>
      <c r="D17" s="162"/>
      <c r="E17" s="162"/>
      <c r="F17" s="163"/>
      <c r="G17" s="4"/>
    </row>
    <row r="18" spans="1:7" ht="22.95" customHeight="1" thickBot="1" x14ac:dyDescent="0.35">
      <c r="A18" s="159"/>
      <c r="B18" s="161"/>
      <c r="C18" s="96">
        <v>0</v>
      </c>
      <c r="D18" s="61">
        <v>5</v>
      </c>
      <c r="E18" s="96">
        <v>0</v>
      </c>
      <c r="F18" s="61">
        <v>5</v>
      </c>
      <c r="G18" s="4"/>
    </row>
    <row r="19" spans="1:7" ht="48" customHeight="1" x14ac:dyDescent="0.3">
      <c r="A19" s="158" t="s">
        <v>130</v>
      </c>
      <c r="B19" s="160" t="s">
        <v>93</v>
      </c>
      <c r="C19" s="162" t="s">
        <v>136</v>
      </c>
      <c r="D19" s="162"/>
      <c r="E19" s="162"/>
      <c r="F19" s="163"/>
      <c r="G19" s="4"/>
    </row>
    <row r="20" spans="1:7" ht="34.200000000000003" customHeight="1" thickBot="1" x14ac:dyDescent="0.35">
      <c r="A20" s="159"/>
      <c r="B20" s="161"/>
      <c r="C20" s="96">
        <v>0</v>
      </c>
      <c r="D20" s="61">
        <v>5</v>
      </c>
      <c r="E20" s="96">
        <v>0</v>
      </c>
      <c r="F20" s="63">
        <f>IF(E20&lt;=3,5,0)</f>
        <v>5</v>
      </c>
      <c r="G20" s="4"/>
    </row>
    <row r="21" spans="1:7" ht="39" customHeight="1" x14ac:dyDescent="0.3">
      <c r="A21" s="158" t="s">
        <v>131</v>
      </c>
      <c r="B21" s="160" t="s">
        <v>108</v>
      </c>
      <c r="C21" s="162" t="s">
        <v>137</v>
      </c>
      <c r="D21" s="162"/>
      <c r="E21" s="162"/>
      <c r="F21" s="163"/>
      <c r="G21" s="4"/>
    </row>
    <row r="22" spans="1:7" ht="36" customHeight="1" thickBot="1" x14ac:dyDescent="0.35">
      <c r="A22" s="159"/>
      <c r="B22" s="161"/>
      <c r="C22" s="94">
        <f>'ФГБУ за 2 квартал 2015 года'!F27</f>
        <v>6.4553166520421507E-2</v>
      </c>
      <c r="D22" s="67">
        <v>5</v>
      </c>
      <c r="E22" s="94">
        <f>'ФГБУ за 2 квартал 2015 года'!E27</f>
        <v>11.015580541691971</v>
      </c>
      <c r="F22" s="68">
        <v>0</v>
      </c>
      <c r="G22" s="4"/>
    </row>
    <row r="23" spans="1:7" ht="16.95" customHeight="1" thickBot="1" x14ac:dyDescent="0.35">
      <c r="A23" s="7"/>
      <c r="B23" s="95" t="s">
        <v>157</v>
      </c>
      <c r="C23" s="82"/>
      <c r="D23" s="101">
        <f>D8+D10+D12+D14+D16+D18+D20+D22</f>
        <v>35</v>
      </c>
      <c r="E23" s="69"/>
      <c r="F23" s="101">
        <f>F8+F10+F12+F14+F16+F18+F20+F22</f>
        <v>30</v>
      </c>
      <c r="G23" s="4"/>
    </row>
    <row r="24" spans="1:7" ht="16.95" customHeight="1" x14ac:dyDescent="0.3">
      <c r="A24" s="97"/>
      <c r="C24" s="98"/>
      <c r="D24" s="99"/>
      <c r="E24" s="100"/>
      <c r="F24" s="99"/>
      <c r="G24" s="4"/>
    </row>
    <row r="26" spans="1:7" x14ac:dyDescent="0.25">
      <c r="B26" s="24"/>
    </row>
    <row r="27" spans="1:7" x14ac:dyDescent="0.25">
      <c r="B27" s="24"/>
    </row>
    <row r="28" spans="1:7" x14ac:dyDescent="0.25">
      <c r="B28" s="24"/>
    </row>
    <row r="29" spans="1:7" x14ac:dyDescent="0.25">
      <c r="B29" s="24"/>
    </row>
    <row r="40" spans="2:2" x14ac:dyDescent="0.25">
      <c r="B40" s="2" t="s">
        <v>174</v>
      </c>
    </row>
  </sheetData>
  <mergeCells count="30">
    <mergeCell ref="A1:F1"/>
    <mergeCell ref="A7:A8"/>
    <mergeCell ref="C7:F7"/>
    <mergeCell ref="B7:B8"/>
    <mergeCell ref="A9:A10"/>
    <mergeCell ref="C9:F9"/>
    <mergeCell ref="A4:A5"/>
    <mergeCell ref="B4:B5"/>
    <mergeCell ref="C4:D4"/>
    <mergeCell ref="E4:F4"/>
    <mergeCell ref="A2:F2"/>
    <mergeCell ref="A11:A12"/>
    <mergeCell ref="B11:B12"/>
    <mergeCell ref="C11:F11"/>
    <mergeCell ref="B9:B10"/>
    <mergeCell ref="A13:A14"/>
    <mergeCell ref="B13:B14"/>
    <mergeCell ref="C13:F13"/>
    <mergeCell ref="A15:A16"/>
    <mergeCell ref="B15:B16"/>
    <mergeCell ref="C15:F15"/>
    <mergeCell ref="A17:A18"/>
    <mergeCell ref="B17:B18"/>
    <mergeCell ref="C17:F17"/>
    <mergeCell ref="A19:A20"/>
    <mergeCell ref="B19:B20"/>
    <mergeCell ref="C19:F19"/>
    <mergeCell ref="A21:A22"/>
    <mergeCell ref="B21:B22"/>
    <mergeCell ref="C21:F21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6"/>
  <sheetViews>
    <sheetView zoomScaleNormal="100" workbookViewId="0">
      <selection activeCell="J19" sqref="J19"/>
    </sheetView>
  </sheetViews>
  <sheetFormatPr defaultRowHeight="13.8" x14ac:dyDescent="0.25"/>
  <cols>
    <col min="1" max="1" width="11.5546875" customWidth="1"/>
    <col min="2" max="2" width="48.77734375" customWidth="1"/>
    <col min="3" max="3" width="19.5546875" customWidth="1"/>
    <col min="4" max="4" width="15.77734375" style="1" customWidth="1"/>
    <col min="5" max="5" width="16.6640625" customWidth="1"/>
    <col min="6" max="6" width="15.44140625" style="1" customWidth="1"/>
    <col min="7" max="7" width="15.109375" customWidth="1"/>
    <col min="8" max="8" width="15" style="1" customWidth="1"/>
    <col min="9" max="9" width="12.21875" customWidth="1"/>
    <col min="10" max="10" width="15" style="1" customWidth="1"/>
  </cols>
  <sheetData>
    <row r="4" spans="1:13" ht="53.4" customHeight="1" x14ac:dyDescent="0.3">
      <c r="A4" s="4"/>
      <c r="B4" s="189" t="s">
        <v>178</v>
      </c>
      <c r="C4" s="190"/>
      <c r="D4" s="190"/>
      <c r="E4" s="190"/>
      <c r="F4" s="190"/>
      <c r="G4" s="190"/>
      <c r="H4" s="190"/>
      <c r="I4" s="190"/>
      <c r="J4" s="190"/>
      <c r="K4" s="4"/>
    </row>
    <row r="5" spans="1:13" ht="17.399999999999999" x14ac:dyDescent="0.3">
      <c r="A5" s="4"/>
      <c r="B5" s="191"/>
      <c r="C5" s="192"/>
      <c r="D5" s="192"/>
      <c r="E5" s="192"/>
      <c r="F5" s="192"/>
      <c r="G5" s="192"/>
      <c r="H5" s="192"/>
      <c r="I5" s="192"/>
      <c r="J5" s="192"/>
      <c r="K5" s="4"/>
    </row>
    <row r="6" spans="1:13" ht="20.25" customHeight="1" thickBot="1" x14ac:dyDescent="0.35">
      <c r="A6" s="4"/>
      <c r="B6" s="4"/>
      <c r="C6" s="4"/>
      <c r="D6" s="5"/>
      <c r="E6" s="4"/>
      <c r="F6" s="5"/>
      <c r="G6" s="4"/>
      <c r="H6" s="5"/>
      <c r="I6" s="4"/>
      <c r="J6" s="5"/>
      <c r="K6" s="4"/>
    </row>
    <row r="7" spans="1:13" ht="114" customHeight="1" x14ac:dyDescent="0.3">
      <c r="A7" s="183" t="s">
        <v>16</v>
      </c>
      <c r="B7" s="185" t="s">
        <v>6</v>
      </c>
      <c r="C7" s="185" t="s">
        <v>5</v>
      </c>
      <c r="D7" s="185"/>
      <c r="E7" s="185" t="s">
        <v>15</v>
      </c>
      <c r="F7" s="185"/>
      <c r="G7" s="185" t="s">
        <v>4</v>
      </c>
      <c r="H7" s="185"/>
      <c r="I7" s="185" t="s">
        <v>3</v>
      </c>
      <c r="J7" s="185"/>
      <c r="L7" s="1"/>
      <c r="M7" s="4"/>
    </row>
    <row r="8" spans="1:13" ht="44.25" customHeight="1" thickBot="1" x14ac:dyDescent="0.35">
      <c r="A8" s="184"/>
      <c r="B8" s="186"/>
      <c r="C8" s="35" t="s">
        <v>7</v>
      </c>
      <c r="D8" s="35" t="s">
        <v>14</v>
      </c>
      <c r="E8" s="35" t="s">
        <v>7</v>
      </c>
      <c r="F8" s="35" t="s">
        <v>14</v>
      </c>
      <c r="G8" s="35" t="s">
        <v>7</v>
      </c>
      <c r="H8" s="35" t="s">
        <v>14</v>
      </c>
      <c r="I8" s="35" t="s">
        <v>7</v>
      </c>
      <c r="J8" s="35" t="s">
        <v>14</v>
      </c>
      <c r="K8" s="4"/>
    </row>
    <row r="9" spans="1:13" ht="21" customHeight="1" thickBot="1" x14ac:dyDescent="0.35">
      <c r="A9" s="18">
        <v>1</v>
      </c>
      <c r="B9" s="19">
        <v>2</v>
      </c>
      <c r="C9" s="20">
        <v>4</v>
      </c>
      <c r="D9" s="20">
        <v>5</v>
      </c>
      <c r="E9" s="20">
        <v>6</v>
      </c>
      <c r="F9" s="20">
        <v>7</v>
      </c>
      <c r="G9" s="20">
        <v>8</v>
      </c>
      <c r="H9" s="20">
        <v>9</v>
      </c>
      <c r="I9" s="20">
        <v>10</v>
      </c>
      <c r="J9" s="20">
        <v>11</v>
      </c>
      <c r="K9" s="4"/>
      <c r="L9" s="28"/>
    </row>
    <row r="10" spans="1:13" ht="72.75" customHeight="1" x14ac:dyDescent="0.3">
      <c r="A10" s="193" t="s">
        <v>69</v>
      </c>
      <c r="B10" s="170" t="s">
        <v>97</v>
      </c>
      <c r="C10" s="178" t="s">
        <v>123</v>
      </c>
      <c r="D10" s="162"/>
      <c r="E10" s="162"/>
      <c r="F10" s="162"/>
      <c r="G10" s="162"/>
      <c r="H10" s="162"/>
      <c r="I10" s="162"/>
      <c r="J10" s="163"/>
      <c r="K10" s="4"/>
    </row>
    <row r="11" spans="1:13" ht="20.25" customHeight="1" thickBot="1" x14ac:dyDescent="0.35">
      <c r="A11" s="194"/>
      <c r="B11" s="171"/>
      <c r="C11" s="91">
        <f>'ФКУ за 2 квартал 2015 года'!E8</f>
        <v>3</v>
      </c>
      <c r="D11" s="67">
        <v>5</v>
      </c>
      <c r="E11" s="91">
        <f>'ФКУ за 2 квартал 2015 года'!F8</f>
        <v>1</v>
      </c>
      <c r="F11" s="67">
        <v>5</v>
      </c>
      <c r="G11" s="91">
        <f>'ФКУ за 2 квартал 2015 года'!G8</f>
        <v>1</v>
      </c>
      <c r="H11" s="67">
        <v>5</v>
      </c>
      <c r="I11" s="91">
        <f>'ФКУ за 2 квартал 2015 года'!H8</f>
        <v>3</v>
      </c>
      <c r="J11" s="68">
        <v>5</v>
      </c>
      <c r="K11" s="4"/>
    </row>
    <row r="12" spans="1:13" ht="61.5" customHeight="1" x14ac:dyDescent="0.3">
      <c r="A12" s="158" t="s">
        <v>70</v>
      </c>
      <c r="B12" s="170" t="s">
        <v>105</v>
      </c>
      <c r="C12" s="178" t="s">
        <v>138</v>
      </c>
      <c r="D12" s="162"/>
      <c r="E12" s="162"/>
      <c r="F12" s="162"/>
      <c r="G12" s="162"/>
      <c r="H12" s="162"/>
      <c r="I12" s="162"/>
      <c r="J12" s="163"/>
      <c r="K12" s="4"/>
    </row>
    <row r="13" spans="1:13" ht="29.25" customHeight="1" thickBot="1" x14ac:dyDescent="0.35">
      <c r="A13" s="159"/>
      <c r="B13" s="171"/>
      <c r="C13" s="105">
        <f>'ФКУ за 2 квартал 2015 года'!E9</f>
        <v>0.37574528112174049</v>
      </c>
      <c r="D13" s="67">
        <v>5</v>
      </c>
      <c r="E13" s="92">
        <f>'ФКУ за 2 квартал 2015 года'!F9</f>
        <v>1.0679787141162489E-2</v>
      </c>
      <c r="F13" s="67">
        <v>5</v>
      </c>
      <c r="G13" s="105">
        <f>'ФКУ за 2 квартал 2015 года'!G9</f>
        <v>8.4852838397290326E-2</v>
      </c>
      <c r="H13" s="67">
        <v>5</v>
      </c>
      <c r="I13" s="105">
        <f>'ФКУ за 2 квартал 2015 года'!H9</f>
        <v>0.33485049652515469</v>
      </c>
      <c r="J13" s="68">
        <v>5</v>
      </c>
      <c r="K13" s="4"/>
    </row>
    <row r="14" spans="1:13" ht="68.25" customHeight="1" x14ac:dyDescent="0.3">
      <c r="A14" s="164" t="s">
        <v>71</v>
      </c>
      <c r="B14" s="166" t="s">
        <v>59</v>
      </c>
      <c r="C14" s="168" t="s">
        <v>168</v>
      </c>
      <c r="D14" s="168"/>
      <c r="E14" s="168"/>
      <c r="F14" s="168"/>
      <c r="G14" s="168"/>
      <c r="H14" s="168"/>
      <c r="I14" s="168"/>
      <c r="J14" s="169"/>
      <c r="K14" s="4"/>
    </row>
    <row r="15" spans="1:13" ht="72.75" customHeight="1" thickBot="1" x14ac:dyDescent="0.35">
      <c r="A15" s="165"/>
      <c r="B15" s="167"/>
      <c r="C15" s="62">
        <f>'ФКУ за 2 квартал 2015 года'!E13</f>
        <v>66.479423543871775</v>
      </c>
      <c r="D15" s="61">
        <f>IF(C15&lt;75,0,5)</f>
        <v>0</v>
      </c>
      <c r="E15" s="62">
        <f>'ФКУ за 2 квартал 2015 года'!F13</f>
        <v>67.529674434698848</v>
      </c>
      <c r="F15" s="61">
        <f>IF(E15&lt;75,0,5)</f>
        <v>0</v>
      </c>
      <c r="G15" s="62">
        <f>'ФКУ за 2 квартал 2015 года'!G13</f>
        <v>53.491028290279566</v>
      </c>
      <c r="H15" s="61">
        <f>IF(G15&lt;75,0,5)</f>
        <v>0</v>
      </c>
      <c r="I15" s="62">
        <f>'ФКУ за 2 квартал 2015 года'!H13</f>
        <v>65.881400541655964</v>
      </c>
      <c r="J15" s="63">
        <f>IF(I15&lt;75,0,5)</f>
        <v>0</v>
      </c>
      <c r="K15" s="4"/>
    </row>
    <row r="16" spans="1:13" ht="60.75" customHeight="1" x14ac:dyDescent="0.3">
      <c r="A16" s="164" t="s">
        <v>72</v>
      </c>
      <c r="B16" s="166" t="s">
        <v>60</v>
      </c>
      <c r="C16" s="168" t="s">
        <v>171</v>
      </c>
      <c r="D16" s="168"/>
      <c r="E16" s="168"/>
      <c r="F16" s="168"/>
      <c r="G16" s="168"/>
      <c r="H16" s="168"/>
      <c r="I16" s="168"/>
      <c r="J16" s="169"/>
      <c r="K16" s="4"/>
    </row>
    <row r="17" spans="1:11" ht="57.75" customHeight="1" thickBot="1" x14ac:dyDescent="0.35">
      <c r="A17" s="165"/>
      <c r="B17" s="174"/>
      <c r="C17" s="62">
        <f>'ФКУ за 2 квартал 2015 года'!E19</f>
        <v>85.472003826142213</v>
      </c>
      <c r="D17" s="61">
        <f>IF(C17&lt;90,0,5)</f>
        <v>0</v>
      </c>
      <c r="E17" s="62">
        <f>'ФКУ за 2 квартал 2015 года'!F19</f>
        <v>91.143420685902129</v>
      </c>
      <c r="F17" s="61">
        <f>IF(E17&lt;90,0,5)</f>
        <v>5</v>
      </c>
      <c r="G17" s="62">
        <f>'ФКУ за 2 квартал 2015 года'!G19</f>
        <v>95.465125661184089</v>
      </c>
      <c r="H17" s="61">
        <f>IF(G17&lt;90,0,5)</f>
        <v>5</v>
      </c>
      <c r="I17" s="62">
        <f>'ФКУ за 2 квартал 2015 года'!H19</f>
        <v>83.757228986605782</v>
      </c>
      <c r="J17" s="63">
        <f>IF(I17&lt;90,0,5)</f>
        <v>0</v>
      </c>
      <c r="K17" s="4"/>
    </row>
    <row r="18" spans="1:11" ht="31.5" customHeight="1" x14ac:dyDescent="0.3">
      <c r="A18" s="158" t="s">
        <v>73</v>
      </c>
      <c r="B18" s="160" t="s">
        <v>61</v>
      </c>
      <c r="C18" s="178" t="s">
        <v>64</v>
      </c>
      <c r="D18" s="162"/>
      <c r="E18" s="162"/>
      <c r="F18" s="162"/>
      <c r="G18" s="162"/>
      <c r="H18" s="162"/>
      <c r="I18" s="162"/>
      <c r="J18" s="163"/>
      <c r="K18" s="4"/>
    </row>
    <row r="19" spans="1:11" ht="58.5" customHeight="1" thickBot="1" x14ac:dyDescent="0.35">
      <c r="A19" s="159"/>
      <c r="B19" s="161"/>
      <c r="C19" s="62">
        <f>'ФКУ за 2 квартал 2015 года'!E24</f>
        <v>0.3078122986558729</v>
      </c>
      <c r="D19" s="61">
        <f>IF(C19&lt;99.8,0,5)</f>
        <v>0</v>
      </c>
      <c r="E19" s="62">
        <f>'ФКУ за 2 квартал 2015 года'!F24</f>
        <v>2.9270273421101085</v>
      </c>
      <c r="F19" s="61">
        <f>IF(E19&lt;99.8,0,5)</f>
        <v>0</v>
      </c>
      <c r="G19" s="62">
        <f>'ФКУ за 2 квартал 2015 года'!G24</f>
        <v>238.26287523802961</v>
      </c>
      <c r="H19" s="61">
        <v>0</v>
      </c>
      <c r="I19" s="62">
        <f>'ФКУ за 2 квартал 2015 года'!H24</f>
        <v>0.38898912122514345</v>
      </c>
      <c r="J19" s="63">
        <f>IF(I19&lt;99.8,0,5)</f>
        <v>0</v>
      </c>
      <c r="K19" s="4"/>
    </row>
    <row r="20" spans="1:11" ht="25.5" customHeight="1" x14ac:dyDescent="0.3">
      <c r="A20" s="158" t="s">
        <v>74</v>
      </c>
      <c r="B20" s="160" t="s">
        <v>62</v>
      </c>
      <c r="C20" s="195" t="s">
        <v>63</v>
      </c>
      <c r="D20" s="196"/>
      <c r="E20" s="196"/>
      <c r="F20" s="196"/>
      <c r="G20" s="196"/>
      <c r="H20" s="196"/>
      <c r="I20" s="196"/>
      <c r="J20" s="197"/>
      <c r="K20" s="4"/>
    </row>
    <row r="21" spans="1:11" ht="47.25" customHeight="1" thickBot="1" x14ac:dyDescent="0.35">
      <c r="A21" s="159"/>
      <c r="B21" s="161"/>
      <c r="C21" s="62">
        <f>'ФКУ за 2 квартал 2015 года'!E27</f>
        <v>2.0877989793965943</v>
      </c>
      <c r="D21" s="61">
        <f>IF(C21&lt;99.8,0,5)</f>
        <v>0</v>
      </c>
      <c r="E21" s="62">
        <f>'ФКУ за 2 квартал 2015 года'!F27</f>
        <v>6.6930630582992068</v>
      </c>
      <c r="F21" s="61">
        <f>IF(E21&lt;99.8,0,5)</f>
        <v>0</v>
      </c>
      <c r="G21" s="62">
        <f>'ФКУ за 2 квартал 2015 года'!G27</f>
        <v>9.4001650417647014</v>
      </c>
      <c r="H21" s="61">
        <f>IF(G21&lt;99.8,0,5)</f>
        <v>0</v>
      </c>
      <c r="I21" s="62">
        <f>'ФКУ за 2 квартал 2015 года'!H27</f>
        <v>0.45498974924029545</v>
      </c>
      <c r="J21" s="63">
        <f>IF(I21&lt;99.8,0,5)</f>
        <v>0</v>
      </c>
      <c r="K21" s="4"/>
    </row>
    <row r="22" spans="1:11" ht="29.25" customHeight="1" x14ac:dyDescent="0.3">
      <c r="A22" s="158" t="s">
        <v>75</v>
      </c>
      <c r="B22" s="160" t="s">
        <v>175</v>
      </c>
      <c r="C22" s="195" t="s">
        <v>65</v>
      </c>
      <c r="D22" s="196"/>
      <c r="E22" s="196"/>
      <c r="F22" s="196"/>
      <c r="G22" s="196"/>
      <c r="H22" s="196"/>
      <c r="I22" s="196"/>
      <c r="J22" s="197"/>
      <c r="K22" s="4"/>
    </row>
    <row r="23" spans="1:11" ht="70.5" customHeight="1" thickBot="1" x14ac:dyDescent="0.35">
      <c r="A23" s="159"/>
      <c r="B23" s="161"/>
      <c r="C23" s="62">
        <f>'ФКУ за 2 квартал 2015 года'!E31</f>
        <v>0.11887443388930094</v>
      </c>
      <c r="D23" s="61">
        <f>IF(C23=0.2,0,5)</f>
        <v>5</v>
      </c>
      <c r="E23" s="62">
        <f>'ФКУ за 2 квартал 2015 года'!F31</f>
        <v>4.4315194801370668</v>
      </c>
      <c r="F23" s="61">
        <f>IF(E23&lt;99.8,0,5)</f>
        <v>0</v>
      </c>
      <c r="G23" s="62">
        <f>'ФКУ за 2 квартал 2015 года'!G31</f>
        <v>0.21467002584572689</v>
      </c>
      <c r="H23" s="61">
        <f>IF(G23&lt;99.8,0,5)</f>
        <v>0</v>
      </c>
      <c r="I23" s="62">
        <f>'ФКУ за 2 квартал 2015 года'!H31</f>
        <v>0.52693135493594756</v>
      </c>
      <c r="J23" s="63">
        <f>IF(I23&lt;99.8,0,5)</f>
        <v>0</v>
      </c>
      <c r="K23" s="4"/>
    </row>
    <row r="24" spans="1:11" ht="19.5" customHeight="1" x14ac:dyDescent="0.3">
      <c r="A24" s="158" t="s">
        <v>76</v>
      </c>
      <c r="B24" s="160" t="s">
        <v>67</v>
      </c>
      <c r="C24" s="195" t="s">
        <v>66</v>
      </c>
      <c r="D24" s="196"/>
      <c r="E24" s="196"/>
      <c r="F24" s="196"/>
      <c r="G24" s="196"/>
      <c r="H24" s="196"/>
      <c r="I24" s="196"/>
      <c r="J24" s="197"/>
      <c r="K24" s="4"/>
    </row>
    <row r="25" spans="1:11" ht="74.25" customHeight="1" thickBot="1" x14ac:dyDescent="0.35">
      <c r="A25" s="159"/>
      <c r="B25" s="161"/>
      <c r="C25" s="62">
        <f>'ФКУ за 2 квартал 2015 года'!E34</f>
        <v>4.5602797605427501</v>
      </c>
      <c r="D25" s="61">
        <f>IF(C25&lt;99.8,0,5)</f>
        <v>0</v>
      </c>
      <c r="E25" s="62">
        <f>'ФКУ за 2 квартал 2015 года'!F34</f>
        <v>0.71401585530898481</v>
      </c>
      <c r="F25" s="61">
        <v>0</v>
      </c>
      <c r="G25" s="62">
        <f>'ФКУ за 2 квартал 2015 года'!G34</f>
        <v>1.8188879927645205</v>
      </c>
      <c r="H25" s="61">
        <v>0</v>
      </c>
      <c r="I25" s="62">
        <f>'ФКУ за 2 квартал 2015 года'!H34</f>
        <v>1.7460522477916032</v>
      </c>
      <c r="J25" s="63">
        <v>0</v>
      </c>
      <c r="K25" s="4"/>
    </row>
    <row r="26" spans="1:11" ht="42.75" customHeight="1" thickBot="1" x14ac:dyDescent="0.35">
      <c r="A26" s="7"/>
      <c r="B26" s="102" t="s">
        <v>77</v>
      </c>
      <c r="C26" s="69"/>
      <c r="D26" s="70">
        <f>D11+D13+D15+D17+D19+D21+D23+D25</f>
        <v>15</v>
      </c>
      <c r="E26" s="69"/>
      <c r="F26" s="70">
        <f>F11+F13+F15+F17+F19+F21+F23+F25</f>
        <v>15</v>
      </c>
      <c r="G26" s="69"/>
      <c r="H26" s="70">
        <f>H11+H13+H15+H17+H19+H21+H23+H25</f>
        <v>15</v>
      </c>
      <c r="I26" s="69"/>
      <c r="J26" s="70">
        <f>J11+J13+J15+J17+J19+J21+J23+J25</f>
        <v>10</v>
      </c>
      <c r="K26" s="4"/>
    </row>
    <row r="27" spans="1:11" ht="37.200000000000003" customHeight="1" x14ac:dyDescent="0.3">
      <c r="A27" s="4"/>
      <c r="B27" s="198"/>
      <c r="C27" s="199"/>
      <c r="D27" s="199"/>
      <c r="E27" s="199"/>
      <c r="F27" s="199"/>
      <c r="G27" s="199"/>
      <c r="H27" s="199"/>
      <c r="I27" s="199"/>
      <c r="J27" s="199"/>
      <c r="K27" s="4"/>
    </row>
    <row r="31" spans="1:11" x14ac:dyDescent="0.25">
      <c r="B31" s="2"/>
    </row>
    <row r="32" spans="1:11" x14ac:dyDescent="0.25">
      <c r="B32" s="2"/>
    </row>
    <row r="34" spans="2:2" x14ac:dyDescent="0.25">
      <c r="B34" s="24"/>
    </row>
    <row r="35" spans="2:2" x14ac:dyDescent="0.25">
      <c r="B35" s="24"/>
    </row>
    <row r="36" spans="2:2" x14ac:dyDescent="0.25">
      <c r="B36" s="24"/>
    </row>
  </sheetData>
  <mergeCells count="33">
    <mergeCell ref="A20:A21"/>
    <mergeCell ref="B20:B21"/>
    <mergeCell ref="C20:J20"/>
    <mergeCell ref="B27:J27"/>
    <mergeCell ref="A22:A23"/>
    <mergeCell ref="B22:B23"/>
    <mergeCell ref="C22:J22"/>
    <mergeCell ref="C24:J24"/>
    <mergeCell ref="A24:A25"/>
    <mergeCell ref="B24:B25"/>
    <mergeCell ref="B4:J4"/>
    <mergeCell ref="B5:J5"/>
    <mergeCell ref="C14:J14"/>
    <mergeCell ref="A18:A19"/>
    <mergeCell ref="B18:B19"/>
    <mergeCell ref="C18:J18"/>
    <mergeCell ref="A14:A15"/>
    <mergeCell ref="B14:B15"/>
    <mergeCell ref="A16:A17"/>
    <mergeCell ref="B16:B17"/>
    <mergeCell ref="C16:J16"/>
    <mergeCell ref="C12:J12"/>
    <mergeCell ref="A7:A8"/>
    <mergeCell ref="B7:B8"/>
    <mergeCell ref="A10:A11"/>
    <mergeCell ref="C10:J10"/>
    <mergeCell ref="G7:H7"/>
    <mergeCell ref="I7:J7"/>
    <mergeCell ref="A12:A13"/>
    <mergeCell ref="B10:B11"/>
    <mergeCell ref="B12:B13"/>
    <mergeCell ref="C7:D7"/>
    <mergeCell ref="E7:F7"/>
  </mergeCells>
  <pageMargins left="0.19685039370078741" right="0.19685039370078741" top="0.39370078740157483" bottom="0.39370078740157483" header="0.11811023622047245" footer="0.11811023622047245"/>
  <pageSetup paperSize="9" scale="73" orientation="landscape" r:id="rId1"/>
  <headerFooter>
    <oddHeader>&amp;C&amp;P</oddHeader>
  </headerFooter>
  <rowBreaks count="1" manualBreakCount="1"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opLeftCell="A4" zoomScaleNormal="100" workbookViewId="0">
      <selection activeCell="K11" sqref="K11"/>
    </sheetView>
  </sheetViews>
  <sheetFormatPr defaultRowHeight="13.8" x14ac:dyDescent="0.25"/>
  <cols>
    <col min="1" max="1" width="60.6640625" customWidth="1"/>
    <col min="2" max="2" width="8.33203125" customWidth="1"/>
    <col min="3" max="3" width="7" customWidth="1"/>
    <col min="4" max="4" width="6.33203125" customWidth="1"/>
    <col min="5" max="5" width="7.109375" customWidth="1"/>
    <col min="6" max="6" width="7.6640625" customWidth="1"/>
    <col min="7" max="7" width="7.88671875" customWidth="1"/>
    <col min="8" max="8" width="6.88671875" customWidth="1"/>
    <col min="9" max="9" width="7" customWidth="1"/>
    <col min="10" max="10" width="13.33203125" customWidth="1"/>
    <col min="11" max="11" width="17.33203125" customWidth="1"/>
    <col min="12" max="12" width="9.109375" hidden="1" customWidth="1"/>
  </cols>
  <sheetData>
    <row r="2" spans="1:12" x14ac:dyDescent="0.25">
      <c r="A2" s="126">
        <v>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2" ht="7.8" customHeight="1" x14ac:dyDescent="0.25"/>
    <row r="4" spans="1:12" ht="52.2" customHeight="1" x14ac:dyDescent="0.25">
      <c r="A4" s="202" t="s">
        <v>179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2" ht="18.75" customHeight="1" x14ac:dyDescent="0.25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2" ht="18.75" customHeight="1" thickBo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2" ht="48.75" customHeight="1" x14ac:dyDescent="0.25">
      <c r="A7" s="205" t="s">
        <v>9</v>
      </c>
      <c r="B7" s="207" t="s">
        <v>11</v>
      </c>
      <c r="C7" s="207"/>
      <c r="D7" s="207"/>
      <c r="E7" s="207"/>
      <c r="F7" s="207"/>
      <c r="G7" s="207"/>
      <c r="H7" s="207"/>
      <c r="I7" s="207"/>
      <c r="J7" s="207" t="s">
        <v>159</v>
      </c>
      <c r="K7" s="209" t="s">
        <v>160</v>
      </c>
    </row>
    <row r="8" spans="1:12" ht="66.75" customHeight="1" x14ac:dyDescent="0.25">
      <c r="A8" s="206"/>
      <c r="B8" s="9" t="s">
        <v>51</v>
      </c>
      <c r="C8" s="9" t="s">
        <v>52</v>
      </c>
      <c r="D8" s="9" t="s">
        <v>53</v>
      </c>
      <c r="E8" s="9" t="s">
        <v>54</v>
      </c>
      <c r="F8" s="9" t="s">
        <v>55</v>
      </c>
      <c r="G8" s="9" t="s">
        <v>56</v>
      </c>
      <c r="H8" s="9" t="s">
        <v>57</v>
      </c>
      <c r="I8" s="9" t="s">
        <v>58</v>
      </c>
      <c r="J8" s="208"/>
      <c r="K8" s="210"/>
    </row>
    <row r="9" spans="1:12" ht="21.75" customHeight="1" x14ac:dyDescent="0.25">
      <c r="A9" s="76" t="s">
        <v>10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10</v>
      </c>
      <c r="K9" s="10">
        <v>11</v>
      </c>
    </row>
    <row r="10" spans="1:12" ht="46.5" customHeight="1" x14ac:dyDescent="0.25">
      <c r="A10" s="11" t="s">
        <v>25</v>
      </c>
      <c r="B10" s="71">
        <f>'Показатели ФГБУ - 2 кв 2015'!D8</f>
        <v>5</v>
      </c>
      <c r="C10" s="71">
        <f>'Показатели ФГБУ - 2 кв 2015'!D10</f>
        <v>5</v>
      </c>
      <c r="D10" s="71">
        <f>'Показатели ФГБУ - 2 кв 2015'!D12</f>
        <v>5</v>
      </c>
      <c r="E10" s="71">
        <f>'Показатели ФГБУ - 2 кв 2015'!D14</f>
        <v>0</v>
      </c>
      <c r="F10" s="71">
        <f>'Показатели ФГБУ - 2 кв 2015'!D16</f>
        <v>5</v>
      </c>
      <c r="G10" s="71">
        <f>'Показатели ФГБУ - 2 кв 2015'!D18</f>
        <v>5</v>
      </c>
      <c r="H10" s="71">
        <f>'Показатели ФГБУ - 2 кв 2015'!D20</f>
        <v>5</v>
      </c>
      <c r="I10" s="71">
        <f>'Показатели ФГБУ - 2 кв 2015'!D22</f>
        <v>5</v>
      </c>
      <c r="J10" s="37">
        <f t="shared" ref="J10:J11" si="0">B10+C10+D10+E10+F10+G10+H10+I10</f>
        <v>35</v>
      </c>
      <c r="K10" s="38">
        <v>1</v>
      </c>
    </row>
    <row r="11" spans="1:12" ht="46.5" customHeight="1" thickBot="1" x14ac:dyDescent="0.3">
      <c r="A11" s="39" t="s">
        <v>27</v>
      </c>
      <c r="B11" s="71">
        <f>'Показатели ФГБУ - 2 кв 2015'!F8</f>
        <v>5</v>
      </c>
      <c r="C11" s="71">
        <f>'Показатели ФГБУ - 2 кв 2015'!F10</f>
        <v>5</v>
      </c>
      <c r="D11" s="71">
        <f>'Показатели ФГБУ - 2 кв 2015'!F12</f>
        <v>5</v>
      </c>
      <c r="E11" s="71">
        <f>'Показатели ФГБУ - 2 кв 2015'!F14</f>
        <v>0</v>
      </c>
      <c r="F11" s="71">
        <f>'Показатели ФГБУ - 2 кв 2015'!F16</f>
        <v>5</v>
      </c>
      <c r="G11" s="71">
        <f>'Показатели ФГБУ - 2 кв 2015'!F18</f>
        <v>5</v>
      </c>
      <c r="H11" s="71">
        <f>'Показатели ФГБУ - 2 кв 2015'!F20</f>
        <v>5</v>
      </c>
      <c r="I11" s="71">
        <f>'Показатели ФГБУ - 2 кв 2015'!F22</f>
        <v>0</v>
      </c>
      <c r="J11" s="37">
        <f t="shared" si="0"/>
        <v>30</v>
      </c>
      <c r="K11" s="110">
        <v>2</v>
      </c>
    </row>
    <row r="12" spans="1:12" ht="40.5" customHeight="1" x14ac:dyDescent="0.2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3"/>
      <c r="L12" s="17"/>
    </row>
    <row r="13" spans="1:12" ht="18" x14ac:dyDescent="0.35">
      <c r="A13" s="104"/>
      <c r="B13" s="4"/>
      <c r="C13" s="4"/>
      <c r="D13" s="4"/>
      <c r="E13" s="4"/>
      <c r="F13" s="4"/>
      <c r="G13" s="4"/>
      <c r="H13" s="4"/>
      <c r="I13" s="4"/>
      <c r="J13" s="200"/>
      <c r="K13" s="200"/>
    </row>
    <row r="21" spans="1:1" x14ac:dyDescent="0.25">
      <c r="A21" s="24" t="s">
        <v>29</v>
      </c>
    </row>
    <row r="22" spans="1:1" x14ac:dyDescent="0.25">
      <c r="A22" s="24" t="s">
        <v>26</v>
      </c>
    </row>
  </sheetData>
  <mergeCells count="9">
    <mergeCell ref="A2:K2"/>
    <mergeCell ref="J13:K13"/>
    <mergeCell ref="A12:J12"/>
    <mergeCell ref="A4:K4"/>
    <mergeCell ref="A5:K5"/>
    <mergeCell ref="A7:A8"/>
    <mergeCell ref="B7:I7"/>
    <mergeCell ref="J7:J8"/>
    <mergeCell ref="K7:K8"/>
  </mergeCells>
  <pageMargins left="0.59055118110236227" right="0.19685039370078741" top="0.78740157480314965" bottom="0.59055118110236227" header="0.51181102362204722" footer="0.51181102362204722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4"/>
  <sheetViews>
    <sheetView topLeftCell="A5" zoomScaleNormal="100" workbookViewId="0">
      <selection activeCell="K13" sqref="K13"/>
    </sheetView>
  </sheetViews>
  <sheetFormatPr defaultRowHeight="13.8" x14ac:dyDescent="0.25"/>
  <cols>
    <col min="1" max="1" width="60.6640625" customWidth="1"/>
    <col min="2" max="2" width="8.33203125" customWidth="1"/>
    <col min="3" max="3" width="7" customWidth="1"/>
    <col min="4" max="4" width="6.33203125" customWidth="1"/>
    <col min="5" max="5" width="7.109375" customWidth="1"/>
    <col min="6" max="6" width="7.6640625" customWidth="1"/>
    <col min="7" max="7" width="7.88671875" customWidth="1"/>
    <col min="8" max="8" width="6.88671875" customWidth="1"/>
    <col min="9" max="9" width="7" customWidth="1"/>
    <col min="10" max="10" width="13.33203125" customWidth="1"/>
    <col min="11" max="11" width="17.33203125" customWidth="1"/>
    <col min="12" max="12" width="9.109375" hidden="1" customWidth="1"/>
  </cols>
  <sheetData>
    <row r="4" spans="1:12" ht="37.5" customHeight="1" x14ac:dyDescent="0.25">
      <c r="A4" s="202" t="s">
        <v>180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2" ht="18.75" customHeight="1" x14ac:dyDescent="0.25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2" ht="18.75" customHeight="1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ht="48.75" customHeight="1" x14ac:dyDescent="0.25">
      <c r="A7" s="205" t="s">
        <v>169</v>
      </c>
      <c r="B7" s="207" t="s">
        <v>11</v>
      </c>
      <c r="C7" s="207"/>
      <c r="D7" s="207"/>
      <c r="E7" s="207"/>
      <c r="F7" s="207"/>
      <c r="G7" s="207"/>
      <c r="H7" s="207"/>
      <c r="I7" s="207"/>
      <c r="J7" s="207" t="s">
        <v>158</v>
      </c>
      <c r="K7" s="209" t="s">
        <v>161</v>
      </c>
    </row>
    <row r="8" spans="1:12" ht="66.75" customHeight="1" x14ac:dyDescent="0.25">
      <c r="A8" s="206"/>
      <c r="B8" s="9" t="s">
        <v>149</v>
      </c>
      <c r="C8" s="9" t="s">
        <v>150</v>
      </c>
      <c r="D8" s="9" t="s">
        <v>151</v>
      </c>
      <c r="E8" s="9" t="s">
        <v>152</v>
      </c>
      <c r="F8" s="9" t="s">
        <v>153</v>
      </c>
      <c r="G8" s="9" t="s">
        <v>154</v>
      </c>
      <c r="H8" s="9" t="s">
        <v>155</v>
      </c>
      <c r="I8" s="9" t="s">
        <v>156</v>
      </c>
      <c r="J8" s="208"/>
      <c r="K8" s="210"/>
    </row>
    <row r="9" spans="1:12" ht="21.75" customHeight="1" x14ac:dyDescent="0.25">
      <c r="A9" s="36" t="s">
        <v>10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10</v>
      </c>
      <c r="K9" s="10">
        <v>11</v>
      </c>
    </row>
    <row r="10" spans="1:12" ht="55.5" customHeight="1" x14ac:dyDescent="0.25">
      <c r="A10" s="11" t="s">
        <v>0</v>
      </c>
      <c r="B10" s="71">
        <f>'Показатели ФКУ- 2 кв 2015 года'!D11</f>
        <v>5</v>
      </c>
      <c r="C10" s="71">
        <f>'Показатели ФКУ- 2 кв 2015 года'!D13</f>
        <v>5</v>
      </c>
      <c r="D10" s="71">
        <f>'Показатели ФКУ- 2 кв 2015 года'!D15</f>
        <v>0</v>
      </c>
      <c r="E10" s="71">
        <f>'Показатели ФКУ- 2 кв 2015 года'!D17</f>
        <v>0</v>
      </c>
      <c r="F10" s="71">
        <f>'Показатели ФКУ- 2 кв 2015 года'!D19</f>
        <v>0</v>
      </c>
      <c r="G10" s="71">
        <f>'Показатели ФКУ- 2 кв 2015 года'!D21</f>
        <v>0</v>
      </c>
      <c r="H10" s="71">
        <f>'Показатели ФКУ- 2 кв 2015 года'!D23</f>
        <v>5</v>
      </c>
      <c r="I10" s="71">
        <f>'Показатели ФКУ- 2 кв 2015 года'!D25</f>
        <v>0</v>
      </c>
      <c r="J10" s="37">
        <f>B10+C10+D10+E10+F10+G10+H10+I10</f>
        <v>15</v>
      </c>
      <c r="K10" s="38">
        <v>1</v>
      </c>
    </row>
    <row r="11" spans="1:12" ht="74.25" customHeight="1" x14ac:dyDescent="0.25">
      <c r="A11" s="11" t="s">
        <v>1</v>
      </c>
      <c r="B11" s="71">
        <f>'Показатели ФКУ- 2 кв 2015 года'!F11</f>
        <v>5</v>
      </c>
      <c r="C11" s="71">
        <f>'Показатели ФКУ- 2 кв 2015 года'!F13</f>
        <v>5</v>
      </c>
      <c r="D11" s="71">
        <f>'Показатели ФКУ- 2 кв 2015 года'!F15</f>
        <v>0</v>
      </c>
      <c r="E11" s="71">
        <f>'Показатели ФКУ- 2 кв 2015 года'!F17</f>
        <v>5</v>
      </c>
      <c r="F11" s="71">
        <f>'Показатели ФКУ- 2 кв 2015 года'!F19</f>
        <v>0</v>
      </c>
      <c r="G11" s="71">
        <f>'Показатели ФКУ- 2 кв 2015 года'!F21</f>
        <v>0</v>
      </c>
      <c r="H11" s="71">
        <f>'Показатели ФКУ- 2 кв 2015 года'!F23</f>
        <v>0</v>
      </c>
      <c r="I11" s="71">
        <f>'Показатели ФКУ- 2 кв 2015 года'!F25</f>
        <v>0</v>
      </c>
      <c r="J11" s="37">
        <f t="shared" ref="J11:J13" si="0">B11+C11+D11+E11+F11+G11+H11+I11</f>
        <v>15</v>
      </c>
      <c r="K11" s="38">
        <v>1</v>
      </c>
    </row>
    <row r="12" spans="1:12" ht="116.25" customHeight="1" x14ac:dyDescent="0.25">
      <c r="A12" s="11" t="s">
        <v>2</v>
      </c>
      <c r="B12" s="71">
        <f>'Показатели ФКУ- 2 кв 2015 года'!H11</f>
        <v>5</v>
      </c>
      <c r="C12" s="71">
        <f>'Показатели ФКУ- 2 кв 2015 года'!H13</f>
        <v>5</v>
      </c>
      <c r="D12" s="71">
        <f>'Показатели ФКУ- 2 кв 2015 года'!H15</f>
        <v>0</v>
      </c>
      <c r="E12" s="71">
        <v>5</v>
      </c>
      <c r="F12" s="71">
        <f>'Показатели ФКУ- 2 кв 2015 года'!H19</f>
        <v>0</v>
      </c>
      <c r="G12" s="71">
        <f>'Показатели ФКУ- 2 кв 2015 года'!H21</f>
        <v>0</v>
      </c>
      <c r="H12" s="71">
        <f>'Показатели ФКУ- 2 кв 2015 года'!H23</f>
        <v>0</v>
      </c>
      <c r="I12" s="71">
        <f>'Показатели ФКУ- 2 кв 2015 года'!H25</f>
        <v>0</v>
      </c>
      <c r="J12" s="37">
        <f t="shared" si="0"/>
        <v>15</v>
      </c>
      <c r="K12" s="38">
        <v>1</v>
      </c>
    </row>
    <row r="13" spans="1:12" ht="60" customHeight="1" thickBot="1" x14ac:dyDescent="0.3">
      <c r="A13" s="11" t="s">
        <v>3</v>
      </c>
      <c r="B13" s="71">
        <f>'Показатели ФКУ- 2 кв 2015 года'!J11</f>
        <v>5</v>
      </c>
      <c r="C13" s="71">
        <f>'Показатели ФКУ- 2 кв 2015 года'!J13</f>
        <v>5</v>
      </c>
      <c r="D13" s="71">
        <f>'Показатели ФКУ- 2 кв 2015 года'!J15</f>
        <v>0</v>
      </c>
      <c r="E13" s="71">
        <f>'Показатели ФКУ- 2 кв 2015 года'!J17</f>
        <v>0</v>
      </c>
      <c r="F13" s="71">
        <f>'Показатели ФКУ- 2 кв 2015 года'!J19</f>
        <v>0</v>
      </c>
      <c r="G13" s="71">
        <f>'Показатели ФКУ- 2 кв 2015 года'!J21</f>
        <v>0</v>
      </c>
      <c r="H13" s="71">
        <f>'Показатели ФКУ- 2 кв 2015 года'!J23</f>
        <v>0</v>
      </c>
      <c r="I13" s="71">
        <f>'Показатели ФКУ- 2 кв 2015 года'!J25</f>
        <v>0</v>
      </c>
      <c r="J13" s="37">
        <f t="shared" si="0"/>
        <v>10</v>
      </c>
      <c r="K13" s="38">
        <v>2</v>
      </c>
    </row>
    <row r="14" spans="1:12" ht="40.5" customHeight="1" x14ac:dyDescent="0.25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3"/>
      <c r="L14" s="17"/>
    </row>
    <row r="15" spans="1:12" ht="18" x14ac:dyDescent="0.35">
      <c r="A15" s="104"/>
      <c r="B15" s="4"/>
      <c r="C15" s="4"/>
      <c r="D15" s="4"/>
      <c r="E15" s="4"/>
      <c r="F15" s="4"/>
      <c r="G15" s="4"/>
      <c r="H15" s="4"/>
      <c r="I15" s="4"/>
      <c r="J15" s="200"/>
      <c r="K15" s="200"/>
    </row>
    <row r="23" spans="1:1" x14ac:dyDescent="0.25">
      <c r="A23" s="24"/>
    </row>
    <row r="24" spans="1:1" x14ac:dyDescent="0.25">
      <c r="A24" s="24"/>
    </row>
  </sheetData>
  <mergeCells count="8">
    <mergeCell ref="J15:K15"/>
    <mergeCell ref="A14:J14"/>
    <mergeCell ref="A5:K5"/>
    <mergeCell ref="A4:K4"/>
    <mergeCell ref="A7:A8"/>
    <mergeCell ref="B7:I7"/>
    <mergeCell ref="J7:J8"/>
    <mergeCell ref="K7:K8"/>
  </mergeCells>
  <pageMargins left="0.59055118110236227" right="0.19685039370078741" top="0.78740157480314965" bottom="0.59055118110236227" header="0.51181102362204722" footer="0.51181102362204722"/>
  <pageSetup paperSize="9" scale="9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СВЕДЕНИЯ</vt:lpstr>
      <vt:lpstr>ФГБУ за 2 квартал 2015 года</vt:lpstr>
      <vt:lpstr>ФКУ за 2 квартал 2015 года</vt:lpstr>
      <vt:lpstr>Показатели ФГБУ - 2 кв 2015</vt:lpstr>
      <vt:lpstr>Показатели ФКУ- 2 кв 2015 года</vt:lpstr>
      <vt:lpstr>Рейтинг ФГБУ</vt:lpstr>
      <vt:lpstr>Рейтинг ФКУ</vt:lpstr>
      <vt:lpstr>Лист1</vt:lpstr>
      <vt:lpstr>'Показатели ФГБУ - 2 кв 2015'!Заголовки_для_печати</vt:lpstr>
      <vt:lpstr>'Показатели ФКУ- 2 кв 2015 года'!Заголовки_для_печати</vt:lpstr>
      <vt:lpstr>'Рейтинг ФГБУ'!Заголовки_для_печати</vt:lpstr>
      <vt:lpstr>'Рейтинг ФКУ'!Заголовки_для_печати</vt:lpstr>
      <vt:lpstr>'ФГБУ за 2 квартал 2015 года'!Заголовки_для_печати</vt:lpstr>
      <vt:lpstr>'ФКУ за 2 квартал 2015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ГАЗАЕВА ВАЛЕНТИНА ХАДЖУМАРОВНА</dc:creator>
  <cp:lastModifiedBy>БАСИЕВА ЛАРИСА МАЦКОЕВНА</cp:lastModifiedBy>
  <cp:lastPrinted>2015-11-09T15:40:16Z</cp:lastPrinted>
  <dcterms:created xsi:type="dcterms:W3CDTF">2012-07-16T10:42:27Z</dcterms:created>
  <dcterms:modified xsi:type="dcterms:W3CDTF">2015-11-11T16:09:18Z</dcterms:modified>
</cp:coreProperties>
</file>