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70" windowHeight="12570" tabRatio="419"/>
  </bookViews>
  <sheets>
    <sheet name="Лист1" sheetId="1" r:id="rId1"/>
  </sheets>
  <definedNames>
    <definedName name="_xlnm._FilterDatabase" localSheetId="0" hidden="1">Лист1!$A$10:$AC$455</definedName>
    <definedName name="Z_090483C4_91EF_4BB2_B406_8586949167B1_.wvu.FilterData" localSheetId="0" hidden="1">Лист1!$A$35:$T$455</definedName>
    <definedName name="Z_3C5C574B_AC1B_4445_B963_94039B255246_.wvu.FilterData" localSheetId="0" hidden="1">Лист1!$A$35:$T$455</definedName>
    <definedName name="Z_3CC07B42_A99F_4493_AA11_25F9F5F0BD71_.wvu.FilterData" localSheetId="0" hidden="1">Лист1!$A$35:$T$455</definedName>
    <definedName name="Z_4C94CCD0_BCCF_414E_B9BA_800B0DEB3710_.wvu.FilterData" localSheetId="0" hidden="1">Лист1!$A$35:$T$455</definedName>
    <definedName name="Z_4DBA5057_E4D4_4338_AE72_878FD49A8209_.wvu.FilterData" localSheetId="0" hidden="1">Лист1!$A$35:$T$455</definedName>
    <definedName name="Z_56B0671E_3E9F_47F1_B9E6_1716BBC07E77_.wvu.FilterData" localSheetId="0" hidden="1">Лист1!$A$35:$T$455</definedName>
    <definedName name="Z_56B0671E_3E9F_47F1_B9E6_1716BBC07E77_.wvu.PrintArea" localSheetId="0" hidden="1">Лист1!$A$1:$AB$227</definedName>
    <definedName name="Z_D914DBE6_DC0D_433E_8411_42E1617132BA_.wvu.FilterData" localSheetId="0" hidden="1">Лист1!$A$35:$T$455</definedName>
    <definedName name="Z_E2711C4F_C5AD_4E5D_B002_B51EE20BDEFD_.wvu.FilterData" localSheetId="0" hidden="1">Лист1!$A$35:$T$455</definedName>
    <definedName name="Z_E4C03BC4_6D09_4BEB_AB93_823D7BB81C64_.wvu.FilterData" localSheetId="0" hidden="1">Лист1!$A$35:$T$455</definedName>
    <definedName name="Z_E536EACB_8670_40C0_8F54_9A9C4E3BF94D_.wvu.FilterData" localSheetId="0" hidden="1">Лист1!$A$35:$T$455</definedName>
    <definedName name="_xlnm.Print_Titles" localSheetId="0">Лист1!$3:$10</definedName>
    <definedName name="_xlnm.Print_Area" localSheetId="0">Лист1!$A$1:$AC$455</definedName>
  </definedNames>
  <calcPr calcId="145621"/>
  <customWorkbookViews>
    <customWorkbookView name="Лебедев Кирилл Сергеевич - Личное представление" guid="{56B0671E-3E9F-47F1-B9E6-1716BBC07E77}" mergeInterval="0" personalView="1" maximized="1" xWindow="-8" yWindow="-8" windowWidth="1632" windowHeight="1066" tabRatio="424" activeSheetId="1"/>
    <customWorkbookView name="Логунов Александр Александрович - Личное представление" guid="{35578740-CBC8-4A1E-92D2-C364A740D9BF}" mergeInterval="0" personalView="1" maximized="1" windowWidth="1596" windowHeight="675" activeSheetId="1"/>
    <customWorkbookView name="Малюченков Сергей Александрович - Личное представление" guid="{4C94CCD0-BCCF-414E-B9BA-800B0DEB3710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I254" i="1" l="1"/>
  <c r="J254" i="1"/>
  <c r="K254" i="1"/>
  <c r="L254" i="1"/>
  <c r="H254" i="1"/>
  <c r="AC261" i="1"/>
  <c r="M262" i="1"/>
  <c r="O261" i="1"/>
  <c r="P261" i="1"/>
  <c r="Q261" i="1"/>
  <c r="R261" i="1"/>
  <c r="S261" i="1"/>
  <c r="T261" i="1"/>
  <c r="U261" i="1"/>
  <c r="N261" i="1"/>
  <c r="M261" i="1" s="1"/>
  <c r="E261" i="1"/>
  <c r="AB261" i="1" l="1"/>
  <c r="P441" i="1"/>
  <c r="T441" i="1"/>
  <c r="I441" i="1"/>
  <c r="J441" i="1"/>
  <c r="K441" i="1"/>
  <c r="L441" i="1"/>
  <c r="H441" i="1"/>
  <c r="D441" i="1"/>
  <c r="AC442" i="1"/>
  <c r="O442" i="1"/>
  <c r="O441" i="1" s="1"/>
  <c r="P442" i="1"/>
  <c r="Q442" i="1"/>
  <c r="Q441" i="1" s="1"/>
  <c r="R442" i="1"/>
  <c r="R441" i="1" s="1"/>
  <c r="S442" i="1"/>
  <c r="S441" i="1" s="1"/>
  <c r="T442" i="1"/>
  <c r="U442" i="1"/>
  <c r="U441" i="1" s="1"/>
  <c r="N442" i="1"/>
  <c r="M444" i="1"/>
  <c r="M445" i="1"/>
  <c r="M443" i="1"/>
  <c r="E442" i="1"/>
  <c r="E441" i="1" s="1"/>
  <c r="AC286" i="1"/>
  <c r="AB286" i="1"/>
  <c r="D279" i="1"/>
  <c r="AC439" i="1"/>
  <c r="O438" i="1"/>
  <c r="P438" i="1"/>
  <c r="Q438" i="1"/>
  <c r="R438" i="1"/>
  <c r="S438" i="1"/>
  <c r="T438" i="1"/>
  <c r="U438" i="1"/>
  <c r="I438" i="1"/>
  <c r="J438" i="1"/>
  <c r="K438" i="1"/>
  <c r="L438" i="1"/>
  <c r="H438" i="1"/>
  <c r="E438" i="1"/>
  <c r="D438" i="1"/>
  <c r="E439" i="1"/>
  <c r="U439" i="1"/>
  <c r="N439" i="1"/>
  <c r="N438" i="1" s="1"/>
  <c r="M438" i="1" s="1"/>
  <c r="AB438" i="1" s="1"/>
  <c r="M440" i="1"/>
  <c r="I40" i="1"/>
  <c r="J40" i="1"/>
  <c r="K40" i="1"/>
  <c r="L40" i="1"/>
  <c r="H40" i="1"/>
  <c r="D40" i="1"/>
  <c r="AC45" i="1"/>
  <c r="R40" i="1"/>
  <c r="O45" i="1"/>
  <c r="O40" i="1" s="1"/>
  <c r="P45" i="1"/>
  <c r="P40" i="1" s="1"/>
  <c r="Q45" i="1"/>
  <c r="Q40" i="1" s="1"/>
  <c r="R45" i="1"/>
  <c r="S45" i="1"/>
  <c r="S40" i="1" s="1"/>
  <c r="T45" i="1"/>
  <c r="T40" i="1" s="1"/>
  <c r="U45" i="1"/>
  <c r="N45" i="1"/>
  <c r="M47" i="1"/>
  <c r="M48" i="1"/>
  <c r="M46" i="1"/>
  <c r="E45" i="1"/>
  <c r="AC41" i="1"/>
  <c r="U41" i="1"/>
  <c r="N41" i="1"/>
  <c r="N40" i="1" s="1"/>
  <c r="E41" i="1"/>
  <c r="E40" i="1" s="1"/>
  <c r="D384" i="1"/>
  <c r="D296" i="1"/>
  <c r="AC297" i="1"/>
  <c r="O297" i="1"/>
  <c r="P297" i="1"/>
  <c r="Q297" i="1"/>
  <c r="R297" i="1"/>
  <c r="S297" i="1"/>
  <c r="T297" i="1"/>
  <c r="U297" i="1"/>
  <c r="U296" i="1" s="1"/>
  <c r="N297" i="1"/>
  <c r="M297" i="1" s="1"/>
  <c r="AB297" i="1" s="1"/>
  <c r="I296" i="1"/>
  <c r="J296" i="1"/>
  <c r="K296" i="1"/>
  <c r="L296" i="1"/>
  <c r="H296" i="1"/>
  <c r="E296" i="1"/>
  <c r="E297" i="1"/>
  <c r="I116" i="1"/>
  <c r="I176" i="1"/>
  <c r="U40" i="1" l="1"/>
  <c r="AC438" i="1"/>
  <c r="AC441" i="1"/>
  <c r="M45" i="1"/>
  <c r="AB45" i="1" s="1"/>
  <c r="M442" i="1"/>
  <c r="AB442" i="1" s="1"/>
  <c r="N441" i="1"/>
  <c r="M441" i="1" s="1"/>
  <c r="AB441" i="1" s="1"/>
  <c r="N296" i="1"/>
  <c r="M41" i="1"/>
  <c r="M439" i="1"/>
  <c r="AB439" i="1" s="1"/>
  <c r="AB41" i="1"/>
  <c r="N435" i="1"/>
  <c r="U436" i="1"/>
  <c r="U435" i="1" s="1"/>
  <c r="N436" i="1"/>
  <c r="M436" i="1" s="1"/>
  <c r="M437" i="1"/>
  <c r="L435" i="1"/>
  <c r="K435" i="1"/>
  <c r="J435" i="1"/>
  <c r="I435" i="1"/>
  <c r="H435" i="1"/>
  <c r="D435" i="1"/>
  <c r="AC436" i="1"/>
  <c r="E436" i="1"/>
  <c r="E435" i="1" s="1"/>
  <c r="AC435" i="1" l="1"/>
  <c r="M435" i="1"/>
  <c r="AB435" i="1" s="1"/>
  <c r="AB436" i="1"/>
  <c r="I391" i="1"/>
  <c r="J391" i="1"/>
  <c r="K391" i="1"/>
  <c r="L391" i="1"/>
  <c r="H391" i="1"/>
  <c r="D391" i="1"/>
  <c r="AC395" i="1"/>
  <c r="AB395" i="1"/>
  <c r="I380" i="1" l="1"/>
  <c r="J380" i="1"/>
  <c r="K380" i="1"/>
  <c r="L380" i="1"/>
  <c r="H380" i="1"/>
  <c r="I215" i="1" l="1"/>
  <c r="J215" i="1"/>
  <c r="K215" i="1"/>
  <c r="L215" i="1"/>
  <c r="H215" i="1"/>
  <c r="D215" i="1"/>
  <c r="AC218" i="1"/>
  <c r="AC216" i="1"/>
  <c r="O215" i="1"/>
  <c r="P215" i="1"/>
  <c r="Q215" i="1"/>
  <c r="R215" i="1"/>
  <c r="S215" i="1"/>
  <c r="T215" i="1"/>
  <c r="U216" i="1"/>
  <c r="N216" i="1"/>
  <c r="E216" i="1"/>
  <c r="M219" i="1"/>
  <c r="U218" i="1"/>
  <c r="N218" i="1"/>
  <c r="E218" i="1"/>
  <c r="I430" i="1"/>
  <c r="H430" i="1"/>
  <c r="AC202" i="1"/>
  <c r="I199" i="1"/>
  <c r="J199" i="1"/>
  <c r="K199" i="1"/>
  <c r="L199" i="1"/>
  <c r="H199" i="1"/>
  <c r="D199" i="1"/>
  <c r="O199" i="1"/>
  <c r="P199" i="1"/>
  <c r="Q199" i="1"/>
  <c r="R199" i="1"/>
  <c r="S199" i="1"/>
  <c r="T199" i="1"/>
  <c r="M203" i="1"/>
  <c r="U202" i="1"/>
  <c r="N202" i="1"/>
  <c r="E202" i="1"/>
  <c r="E199" i="1" s="1"/>
  <c r="AC200" i="1"/>
  <c r="U200" i="1"/>
  <c r="N200" i="1"/>
  <c r="K430" i="1"/>
  <c r="L430" i="1"/>
  <c r="J430" i="1"/>
  <c r="D430" i="1"/>
  <c r="AC431" i="1"/>
  <c r="O431" i="1"/>
  <c r="O430" i="1" s="1"/>
  <c r="P431" i="1"/>
  <c r="P430" i="1" s="1"/>
  <c r="Q431" i="1"/>
  <c r="Q430" i="1" s="1"/>
  <c r="R431" i="1"/>
  <c r="R430" i="1" s="1"/>
  <c r="S431" i="1"/>
  <c r="S430" i="1" s="1"/>
  <c r="T431" i="1"/>
  <c r="T430" i="1" s="1"/>
  <c r="U431" i="1"/>
  <c r="U430" i="1" s="1"/>
  <c r="N431" i="1"/>
  <c r="N430" i="1" s="1"/>
  <c r="M433" i="1"/>
  <c r="M434" i="1"/>
  <c r="M432" i="1"/>
  <c r="E431" i="1"/>
  <c r="E430" i="1" s="1"/>
  <c r="I274" i="1"/>
  <c r="J274" i="1"/>
  <c r="K274" i="1"/>
  <c r="L274" i="1"/>
  <c r="H274" i="1"/>
  <c r="D274" i="1"/>
  <c r="AC277" i="1"/>
  <c r="AC275" i="1"/>
  <c r="M278" i="1"/>
  <c r="U277" i="1"/>
  <c r="N277" i="1"/>
  <c r="E277" i="1"/>
  <c r="U275" i="1"/>
  <c r="N275" i="1"/>
  <c r="E275" i="1"/>
  <c r="N274" i="1" l="1"/>
  <c r="U274" i="1"/>
  <c r="M430" i="1"/>
  <c r="AB430" i="1" s="1"/>
  <c r="E274" i="1"/>
  <c r="U199" i="1"/>
  <c r="M275" i="1"/>
  <c r="AB275" i="1" s="1"/>
  <c r="M277" i="1"/>
  <c r="AB277" i="1" s="1"/>
  <c r="M200" i="1"/>
  <c r="AB200" i="1" s="1"/>
  <c r="M202" i="1"/>
  <c r="AB202" i="1" s="1"/>
  <c r="M218" i="1"/>
  <c r="AB218" i="1" s="1"/>
  <c r="M216" i="1"/>
  <c r="AB216" i="1" s="1"/>
  <c r="E215" i="1"/>
  <c r="AC430" i="1"/>
  <c r="U215" i="1"/>
  <c r="N199" i="1"/>
  <c r="N215" i="1"/>
  <c r="M431" i="1"/>
  <c r="AB431" i="1" s="1"/>
  <c r="N359" i="1"/>
  <c r="I147" i="1" l="1"/>
  <c r="J147" i="1"/>
  <c r="K147" i="1"/>
  <c r="L147" i="1"/>
  <c r="H147" i="1"/>
  <c r="D147" i="1"/>
  <c r="D136" i="1"/>
  <c r="L116" i="1"/>
  <c r="K116" i="1"/>
  <c r="J116" i="1"/>
  <c r="H116" i="1"/>
  <c r="D116" i="1"/>
  <c r="M423" i="1"/>
  <c r="M424" i="1"/>
  <c r="M425" i="1"/>
  <c r="I421" i="1"/>
  <c r="J421" i="1"/>
  <c r="K421" i="1"/>
  <c r="L421" i="1"/>
  <c r="H421" i="1"/>
  <c r="D421" i="1"/>
  <c r="AC421" i="1" l="1"/>
  <c r="AC122" i="1"/>
  <c r="U122" i="1"/>
  <c r="N122" i="1"/>
  <c r="M124" i="1"/>
  <c r="AB124" i="1" s="1"/>
  <c r="M123" i="1"/>
  <c r="AB123" i="1" s="1"/>
  <c r="E122" i="1"/>
  <c r="D304" i="1"/>
  <c r="J304" i="1"/>
  <c r="K304" i="1"/>
  <c r="L304" i="1"/>
  <c r="I304" i="1"/>
  <c r="H304" i="1"/>
  <c r="AC305" i="1"/>
  <c r="O304" i="1"/>
  <c r="P304" i="1"/>
  <c r="Q304" i="1"/>
  <c r="R304" i="1"/>
  <c r="S304" i="1"/>
  <c r="T304" i="1"/>
  <c r="U305" i="1"/>
  <c r="N305" i="1"/>
  <c r="E305" i="1"/>
  <c r="AC308" i="1"/>
  <c r="U308" i="1"/>
  <c r="N308" i="1"/>
  <c r="M309" i="1"/>
  <c r="E308" i="1"/>
  <c r="AC422" i="1"/>
  <c r="O422" i="1"/>
  <c r="P422" i="1"/>
  <c r="Q422" i="1"/>
  <c r="R422" i="1"/>
  <c r="S422" i="1"/>
  <c r="T422" i="1"/>
  <c r="U422" i="1"/>
  <c r="U421" i="1" s="1"/>
  <c r="N422" i="1"/>
  <c r="E422" i="1"/>
  <c r="M122" i="1" l="1"/>
  <c r="AB122" i="1" s="1"/>
  <c r="U304" i="1"/>
  <c r="N421" i="1"/>
  <c r="M421" i="1" s="1"/>
  <c r="M422" i="1"/>
  <c r="AB422" i="1" s="1"/>
  <c r="E421" i="1"/>
  <c r="M308" i="1"/>
  <c r="AB308" i="1" s="1"/>
  <c r="N304" i="1"/>
  <c r="M305" i="1"/>
  <c r="AB305" i="1" s="1"/>
  <c r="M389" i="1"/>
  <c r="AB389" i="1" s="1"/>
  <c r="AC388" i="1"/>
  <c r="N388" i="1"/>
  <c r="O388" i="1"/>
  <c r="P388" i="1"/>
  <c r="Q388" i="1"/>
  <c r="R388" i="1"/>
  <c r="S388" i="1"/>
  <c r="T388" i="1"/>
  <c r="U388" i="1"/>
  <c r="I384" i="1"/>
  <c r="J384" i="1"/>
  <c r="K384" i="1"/>
  <c r="L384" i="1"/>
  <c r="H384" i="1"/>
  <c r="E388" i="1"/>
  <c r="M304" i="1" l="1"/>
  <c r="AB421" i="1"/>
  <c r="M388" i="1"/>
  <c r="AB388" i="1" s="1"/>
  <c r="M367" i="1"/>
  <c r="M132" i="1"/>
  <c r="M106" i="1"/>
  <c r="M101" i="1"/>
  <c r="M98" i="1"/>
  <c r="M90" i="1"/>
  <c r="M88" i="1"/>
  <c r="E158" i="1"/>
  <c r="E156" i="1"/>
  <c r="D155" i="1"/>
  <c r="AC413" i="1"/>
  <c r="AC410" i="1"/>
  <c r="AC407" i="1"/>
  <c r="AC404" i="1"/>
  <c r="AC401" i="1"/>
  <c r="AC397" i="1"/>
  <c r="AC392" i="1"/>
  <c r="AC385" i="1"/>
  <c r="AC381" i="1"/>
  <c r="AC378" i="1"/>
  <c r="AC368" i="1"/>
  <c r="AC367" i="1"/>
  <c r="AC351" i="1"/>
  <c r="AC329" i="1"/>
  <c r="AC326" i="1"/>
  <c r="AC317" i="1"/>
  <c r="AC283" i="1"/>
  <c r="AC280" i="1"/>
  <c r="AC266" i="1"/>
  <c r="AC264" i="1"/>
  <c r="AC258" i="1"/>
  <c r="AC255" i="1"/>
  <c r="AC243" i="1"/>
  <c r="AC240" i="1"/>
  <c r="AC233" i="1"/>
  <c r="AC230" i="1"/>
  <c r="AC224" i="1"/>
  <c r="AC221" i="1"/>
  <c r="AC213" i="1"/>
  <c r="AC209" i="1"/>
  <c r="AC186" i="1"/>
  <c r="AC183" i="1"/>
  <c r="AC179" i="1"/>
  <c r="AC177" i="1"/>
  <c r="AC173" i="1"/>
  <c r="AC170" i="1"/>
  <c r="AC166" i="1"/>
  <c r="AC163" i="1"/>
  <c r="AC161" i="1"/>
  <c r="AC158" i="1"/>
  <c r="AC156" i="1"/>
  <c r="AC153" i="1"/>
  <c r="AC151" i="1"/>
  <c r="AC148" i="1"/>
  <c r="AC134" i="1"/>
  <c r="AC132" i="1"/>
  <c r="AC129" i="1"/>
  <c r="AC127" i="1"/>
  <c r="AC119" i="1"/>
  <c r="AC117" i="1"/>
  <c r="AC114" i="1"/>
  <c r="AC112" i="1"/>
  <c r="AC109" i="1"/>
  <c r="AC107" i="1"/>
  <c r="AC106" i="1"/>
  <c r="AC103" i="1"/>
  <c r="AC101" i="1"/>
  <c r="AC98" i="1"/>
  <c r="AC95" i="1"/>
  <c r="AC93" i="1"/>
  <c r="AC90" i="1"/>
  <c r="AC88" i="1"/>
  <c r="AC82" i="1"/>
  <c r="AC78" i="1"/>
  <c r="AC69" i="1"/>
  <c r="AC67" i="1"/>
  <c r="AC62" i="1"/>
  <c r="AC59" i="1"/>
  <c r="AC54" i="1"/>
  <c r="AC50" i="1"/>
  <c r="AC38" i="1"/>
  <c r="AC36" i="1"/>
  <c r="AC33" i="1"/>
  <c r="AC31" i="1"/>
  <c r="AC29" i="1"/>
  <c r="AC27" i="1"/>
  <c r="AC23" i="1"/>
  <c r="AC21" i="1"/>
  <c r="AC19" i="1"/>
  <c r="AC16" i="1"/>
  <c r="AC384" i="1"/>
  <c r="AC380" i="1"/>
  <c r="AC377" i="1"/>
  <c r="AC375" i="1"/>
  <c r="AC362" i="1"/>
  <c r="AC359" i="1"/>
  <c r="AC356" i="1"/>
  <c r="AC350" i="1"/>
  <c r="AC348" i="1"/>
  <c r="AC346" i="1"/>
  <c r="AC342" i="1"/>
  <c r="AC339" i="1"/>
  <c r="AC336" i="1"/>
  <c r="AC333" i="1"/>
  <c r="AC331" i="1"/>
  <c r="AC325" i="1"/>
  <c r="AC323" i="1"/>
  <c r="AC320" i="1"/>
  <c r="AC312" i="1"/>
  <c r="AC310" i="1"/>
  <c r="AC304" i="1"/>
  <c r="AC300" i="1"/>
  <c r="AC296" i="1"/>
  <c r="AC294" i="1"/>
  <c r="AC291" i="1"/>
  <c r="AC289" i="1"/>
  <c r="AC287" i="1"/>
  <c r="AC274" i="1"/>
  <c r="AC272" i="1"/>
  <c r="AC270" i="1"/>
  <c r="AC268" i="1"/>
  <c r="AC250" i="1"/>
  <c r="AC246" i="1"/>
  <c r="AC236" i="1"/>
  <c r="AC227" i="1"/>
  <c r="AC215" i="1"/>
  <c r="AC206" i="1"/>
  <c r="AC204" i="1"/>
  <c r="AC199" i="1"/>
  <c r="AC196" i="1"/>
  <c r="AC193" i="1"/>
  <c r="AC191" i="1"/>
  <c r="AC188" i="1"/>
  <c r="AC147" i="1"/>
  <c r="AC145" i="1"/>
  <c r="AC142" i="1"/>
  <c r="AC131" i="1"/>
  <c r="AC111" i="1"/>
  <c r="AC73" i="1"/>
  <c r="AC71" i="1"/>
  <c r="AC49" i="1"/>
  <c r="AC40" i="1"/>
  <c r="M333" i="1"/>
  <c r="M193" i="1"/>
  <c r="M191" i="1"/>
  <c r="M145" i="1"/>
  <c r="M142" i="1"/>
  <c r="M131" i="1"/>
  <c r="M40" i="1"/>
  <c r="AB40" i="1" s="1"/>
  <c r="M241" i="1"/>
  <c r="M242" i="1"/>
  <c r="M244" i="1"/>
  <c r="M245" i="1"/>
  <c r="O243" i="1"/>
  <c r="P243" i="1"/>
  <c r="Q243" i="1"/>
  <c r="R243" i="1"/>
  <c r="S243" i="1"/>
  <c r="T243" i="1"/>
  <c r="U243" i="1"/>
  <c r="N243" i="1"/>
  <c r="O240" i="1"/>
  <c r="P240" i="1"/>
  <c r="Q240" i="1"/>
  <c r="R240" i="1"/>
  <c r="S240" i="1"/>
  <c r="T240" i="1"/>
  <c r="U240" i="1"/>
  <c r="N240" i="1"/>
  <c r="E243" i="1"/>
  <c r="E240" i="1"/>
  <c r="D239" i="1"/>
  <c r="I239" i="1"/>
  <c r="J239" i="1"/>
  <c r="K239" i="1"/>
  <c r="L239" i="1"/>
  <c r="H239" i="1"/>
  <c r="AC417" i="1"/>
  <c r="E417" i="1"/>
  <c r="E416" i="1" s="1"/>
  <c r="U417" i="1"/>
  <c r="U416" i="1" s="1"/>
  <c r="N417" i="1"/>
  <c r="M418" i="1"/>
  <c r="AB418" i="1" s="1"/>
  <c r="M419" i="1"/>
  <c r="AB419" i="1" s="1"/>
  <c r="M420" i="1"/>
  <c r="AB420" i="1" s="1"/>
  <c r="H416" i="1"/>
  <c r="I416" i="1"/>
  <c r="J416" i="1"/>
  <c r="K416" i="1"/>
  <c r="L416" i="1"/>
  <c r="O416" i="1"/>
  <c r="P416" i="1"/>
  <c r="Q416" i="1"/>
  <c r="R416" i="1"/>
  <c r="S416" i="1"/>
  <c r="T416" i="1"/>
  <c r="D416" i="1"/>
  <c r="M167" i="1"/>
  <c r="AB167" i="1" s="1"/>
  <c r="M168" i="1"/>
  <c r="AB168" i="1" s="1"/>
  <c r="U166" i="1"/>
  <c r="N166" i="1"/>
  <c r="H160" i="1"/>
  <c r="I160" i="1"/>
  <c r="J160" i="1"/>
  <c r="K160" i="1"/>
  <c r="L160" i="1"/>
  <c r="O160" i="1"/>
  <c r="P160" i="1"/>
  <c r="Q160" i="1"/>
  <c r="R160" i="1"/>
  <c r="S160" i="1"/>
  <c r="T160" i="1"/>
  <c r="D160" i="1"/>
  <c r="E166" i="1"/>
  <c r="M138" i="1"/>
  <c r="AB138" i="1" s="1"/>
  <c r="M139" i="1"/>
  <c r="AB139" i="1" s="1"/>
  <c r="M141" i="1"/>
  <c r="AB141" i="1" s="1"/>
  <c r="H140" i="1"/>
  <c r="H136" i="1" s="1"/>
  <c r="I140" i="1"/>
  <c r="I136" i="1" s="1"/>
  <c r="J140" i="1"/>
  <c r="J136" i="1" s="1"/>
  <c r="K140" i="1"/>
  <c r="L140" i="1"/>
  <c r="N140" i="1"/>
  <c r="O140" i="1"/>
  <c r="P140" i="1"/>
  <c r="Q140" i="1"/>
  <c r="R140" i="1"/>
  <c r="S140" i="1"/>
  <c r="T140" i="1"/>
  <c r="U140" i="1"/>
  <c r="K137" i="1"/>
  <c r="L137" i="1"/>
  <c r="AC137" i="1" s="1"/>
  <c r="N137" i="1"/>
  <c r="O137" i="1"/>
  <c r="P137" i="1"/>
  <c r="Q137" i="1"/>
  <c r="R137" i="1"/>
  <c r="S137" i="1"/>
  <c r="T137" i="1"/>
  <c r="U137" i="1"/>
  <c r="E137" i="1"/>
  <c r="E140" i="1"/>
  <c r="J279" i="1"/>
  <c r="M243" i="1" l="1"/>
  <c r="M137" i="1"/>
  <c r="AB137" i="1" s="1"/>
  <c r="M140" i="1"/>
  <c r="AB140" i="1" s="1"/>
  <c r="M166" i="1"/>
  <c r="M417" i="1"/>
  <c r="AB417" i="1" s="1"/>
  <c r="M240" i="1"/>
  <c r="AB240" i="1" s="1"/>
  <c r="AC160" i="1"/>
  <c r="AC239" i="1"/>
  <c r="E155" i="1"/>
  <c r="AC140" i="1"/>
  <c r="E239" i="1"/>
  <c r="N416" i="1"/>
  <c r="M416" i="1" s="1"/>
  <c r="AB416" i="1" s="1"/>
  <c r="AB243" i="1"/>
  <c r="AC416" i="1"/>
  <c r="E136" i="1"/>
  <c r="AB166" i="1"/>
  <c r="K136" i="1"/>
  <c r="N136" i="1"/>
  <c r="U136" i="1"/>
  <c r="L136" i="1"/>
  <c r="AC136" i="1" s="1"/>
  <c r="I426" i="1"/>
  <c r="J426" i="1"/>
  <c r="K426" i="1"/>
  <c r="L426" i="1"/>
  <c r="H426" i="1"/>
  <c r="D426" i="1"/>
  <c r="AC427" i="1"/>
  <c r="O427" i="1"/>
  <c r="O426" i="1" s="1"/>
  <c r="P427" i="1"/>
  <c r="P426" i="1" s="1"/>
  <c r="Q427" i="1"/>
  <c r="Q426" i="1" s="1"/>
  <c r="R427" i="1"/>
  <c r="R426" i="1" s="1"/>
  <c r="S427" i="1"/>
  <c r="S426" i="1" s="1"/>
  <c r="T427" i="1"/>
  <c r="T426" i="1" s="1"/>
  <c r="U427" i="1"/>
  <c r="U426" i="1" s="1"/>
  <c r="N427" i="1"/>
  <c r="M429" i="1"/>
  <c r="M428" i="1"/>
  <c r="E427" i="1"/>
  <c r="E426" i="1" s="1"/>
  <c r="M136" i="1" l="1"/>
  <c r="AB136" i="1" s="1"/>
  <c r="M427" i="1"/>
  <c r="AB427" i="1" s="1"/>
  <c r="AC426" i="1"/>
  <c r="N426" i="1"/>
  <c r="D97" i="1"/>
  <c r="O97" i="1"/>
  <c r="P97" i="1"/>
  <c r="Q97" i="1"/>
  <c r="R97" i="1"/>
  <c r="S97" i="1"/>
  <c r="T97" i="1"/>
  <c r="U103" i="1"/>
  <c r="U97" i="1" s="1"/>
  <c r="N103" i="1"/>
  <c r="M104" i="1"/>
  <c r="J97" i="1"/>
  <c r="K97" i="1"/>
  <c r="L97" i="1"/>
  <c r="I97" i="1"/>
  <c r="H97" i="1"/>
  <c r="E103" i="1"/>
  <c r="M426" i="1" l="1"/>
  <c r="N97" i="1"/>
  <c r="M97" i="1" s="1"/>
  <c r="M103" i="1"/>
  <c r="AB103" i="1" s="1"/>
  <c r="AC97" i="1"/>
  <c r="N255" i="1"/>
  <c r="U255" i="1"/>
  <c r="E255" i="1"/>
  <c r="D254" i="1"/>
  <c r="N233" i="1"/>
  <c r="U233" i="1"/>
  <c r="U230" i="1"/>
  <c r="N230" i="1"/>
  <c r="K229" i="1"/>
  <c r="L229" i="1"/>
  <c r="J229" i="1"/>
  <c r="I229" i="1"/>
  <c r="H229" i="1"/>
  <c r="E233" i="1"/>
  <c r="E230" i="1"/>
  <c r="D229" i="1"/>
  <c r="H126" i="1"/>
  <c r="D126" i="1"/>
  <c r="U129" i="1"/>
  <c r="N129" i="1"/>
  <c r="J126" i="1"/>
  <c r="K126" i="1"/>
  <c r="L126" i="1"/>
  <c r="O126" i="1"/>
  <c r="P126" i="1"/>
  <c r="Q126" i="1"/>
  <c r="R126" i="1"/>
  <c r="S126" i="1"/>
  <c r="T126" i="1"/>
  <c r="I126" i="1"/>
  <c r="U127" i="1"/>
  <c r="U126" i="1" s="1"/>
  <c r="N127" i="1"/>
  <c r="E129" i="1"/>
  <c r="E127" i="1"/>
  <c r="AB426" i="1" l="1"/>
  <c r="M233" i="1"/>
  <c r="AB233" i="1" s="1"/>
  <c r="M129" i="1"/>
  <c r="AB129" i="1" s="1"/>
  <c r="M230" i="1"/>
  <c r="AB230" i="1" s="1"/>
  <c r="N126" i="1"/>
  <c r="M126" i="1" s="1"/>
  <c r="M127" i="1"/>
  <c r="AB127" i="1" s="1"/>
  <c r="M255" i="1"/>
  <c r="AB255" i="1" s="1"/>
  <c r="AC229" i="1"/>
  <c r="AC126" i="1"/>
  <c r="AC254" i="1"/>
  <c r="E126" i="1"/>
  <c r="E229" i="1"/>
  <c r="M130" i="1"/>
  <c r="AB130" i="1" s="1"/>
  <c r="M235" i="1"/>
  <c r="AB235" i="1" s="1"/>
  <c r="M234" i="1"/>
  <c r="AB234" i="1" s="1"/>
  <c r="M259" i="1"/>
  <c r="M260" i="1"/>
  <c r="O258" i="1"/>
  <c r="O254" i="1" s="1"/>
  <c r="P258" i="1"/>
  <c r="P254" i="1" s="1"/>
  <c r="Q258" i="1"/>
  <c r="Q254" i="1" s="1"/>
  <c r="R258" i="1"/>
  <c r="R254" i="1" s="1"/>
  <c r="S258" i="1"/>
  <c r="S254" i="1" s="1"/>
  <c r="T258" i="1"/>
  <c r="T254" i="1" s="1"/>
  <c r="U258" i="1"/>
  <c r="U254" i="1" s="1"/>
  <c r="N258" i="1"/>
  <c r="N254" i="1" s="1"/>
  <c r="E258" i="1"/>
  <c r="E254" i="1" s="1"/>
  <c r="M408" i="1"/>
  <c r="AB408" i="1" s="1"/>
  <c r="U407" i="1"/>
  <c r="N407" i="1"/>
  <c r="E407" i="1"/>
  <c r="M407" i="1" l="1"/>
  <c r="AB407" i="1" s="1"/>
  <c r="M254" i="1"/>
  <c r="M258" i="1"/>
  <c r="AB258" i="1" s="1"/>
  <c r="AB126" i="1"/>
  <c r="I155" i="1"/>
  <c r="J155" i="1"/>
  <c r="K155" i="1"/>
  <c r="L155" i="1"/>
  <c r="H155" i="1"/>
  <c r="M159" i="1"/>
  <c r="O158" i="1"/>
  <c r="P158" i="1"/>
  <c r="Q158" i="1"/>
  <c r="R158" i="1"/>
  <c r="S158" i="1"/>
  <c r="T158" i="1"/>
  <c r="U158" i="1"/>
  <c r="N158" i="1"/>
  <c r="AC157" i="1"/>
  <c r="O156" i="1"/>
  <c r="P156" i="1"/>
  <c r="Q156" i="1"/>
  <c r="R156" i="1"/>
  <c r="S156" i="1"/>
  <c r="T156" i="1"/>
  <c r="U156" i="1"/>
  <c r="N156" i="1"/>
  <c r="M156" i="1" l="1"/>
  <c r="AB156" i="1" s="1"/>
  <c r="M158" i="1"/>
  <c r="AB158" i="1" s="1"/>
  <c r="R155" i="1"/>
  <c r="AC155" i="1"/>
  <c r="AB254" i="1"/>
  <c r="S155" i="1"/>
  <c r="O155" i="1"/>
  <c r="U155" i="1"/>
  <c r="Q155" i="1"/>
  <c r="T155" i="1"/>
  <c r="P155" i="1"/>
  <c r="N155" i="1"/>
  <c r="E78" i="1"/>
  <c r="E82" i="1"/>
  <c r="M415" i="1"/>
  <c r="AB415" i="1" s="1"/>
  <c r="M414" i="1"/>
  <c r="AB414" i="1" s="1"/>
  <c r="M411" i="1"/>
  <c r="AB411" i="1" s="1"/>
  <c r="M406" i="1"/>
  <c r="AB406" i="1" s="1"/>
  <c r="M405" i="1"/>
  <c r="AB405" i="1" s="1"/>
  <c r="M402" i="1"/>
  <c r="AB402" i="1" s="1"/>
  <c r="M399" i="1"/>
  <c r="AB399" i="1" s="1"/>
  <c r="M398" i="1"/>
  <c r="AB398" i="1" s="1"/>
  <c r="M394" i="1"/>
  <c r="AB394" i="1" s="1"/>
  <c r="M393" i="1"/>
  <c r="AB393" i="1" s="1"/>
  <c r="M387" i="1"/>
  <c r="AB387" i="1" s="1"/>
  <c r="M386" i="1"/>
  <c r="AB386" i="1" s="1"/>
  <c r="M383" i="1"/>
  <c r="AB383" i="1" s="1"/>
  <c r="M382" i="1"/>
  <c r="AB382" i="1" s="1"/>
  <c r="M379" i="1"/>
  <c r="AB379" i="1" s="1"/>
  <c r="M374" i="1"/>
  <c r="AB374" i="1" s="1"/>
  <c r="M373" i="1"/>
  <c r="AB373" i="1" s="1"/>
  <c r="M372" i="1"/>
  <c r="AB372" i="1" s="1"/>
  <c r="M371" i="1"/>
  <c r="AB371" i="1" s="1"/>
  <c r="M370" i="1"/>
  <c r="AB370" i="1" s="1"/>
  <c r="M369" i="1"/>
  <c r="AB369" i="1" s="1"/>
  <c r="M365" i="1"/>
  <c r="AB365" i="1" s="1"/>
  <c r="M364" i="1"/>
  <c r="AB364" i="1" s="1"/>
  <c r="M363" i="1"/>
  <c r="AB363" i="1" s="1"/>
  <c r="M361" i="1"/>
  <c r="AB361" i="1" s="1"/>
  <c r="M360" i="1"/>
  <c r="AB360" i="1" s="1"/>
  <c r="M358" i="1"/>
  <c r="AB358" i="1" s="1"/>
  <c r="M357" i="1"/>
  <c r="AB357" i="1" s="1"/>
  <c r="M355" i="1"/>
  <c r="AB355" i="1" s="1"/>
  <c r="M354" i="1"/>
  <c r="AB354" i="1" s="1"/>
  <c r="M353" i="1"/>
  <c r="AB353" i="1" s="1"/>
  <c r="M352" i="1"/>
  <c r="AB352" i="1" s="1"/>
  <c r="M349" i="1"/>
  <c r="AB349" i="1" s="1"/>
  <c r="M347" i="1"/>
  <c r="AB347" i="1" s="1"/>
  <c r="M345" i="1"/>
  <c r="AB345" i="1" s="1"/>
  <c r="M344" i="1"/>
  <c r="AB344" i="1" s="1"/>
  <c r="M343" i="1"/>
  <c r="AB343" i="1" s="1"/>
  <c r="M341" i="1"/>
  <c r="AB341" i="1" s="1"/>
  <c r="M340" i="1"/>
  <c r="AB340" i="1" s="1"/>
  <c r="M338" i="1"/>
  <c r="AB338" i="1" s="1"/>
  <c r="M337" i="1"/>
  <c r="AB337" i="1" s="1"/>
  <c r="M335" i="1"/>
  <c r="AB335" i="1" s="1"/>
  <c r="M334" i="1"/>
  <c r="AB334" i="1" s="1"/>
  <c r="M332" i="1"/>
  <c r="AB332" i="1" s="1"/>
  <c r="M330" i="1"/>
  <c r="AB330" i="1" s="1"/>
  <c r="M328" i="1"/>
  <c r="AB328" i="1" s="1"/>
  <c r="M327" i="1"/>
  <c r="AB327" i="1" s="1"/>
  <c r="M324" i="1"/>
  <c r="AB324" i="1" s="1"/>
  <c r="M322" i="1"/>
  <c r="AB322" i="1" s="1"/>
  <c r="M321" i="1"/>
  <c r="AB321" i="1" s="1"/>
  <c r="M319" i="1"/>
  <c r="AB319" i="1" s="1"/>
  <c r="M318" i="1"/>
  <c r="AB318" i="1" s="1"/>
  <c r="M315" i="1"/>
  <c r="AB315" i="1" s="1"/>
  <c r="M314" i="1"/>
  <c r="AB314" i="1" s="1"/>
  <c r="M313" i="1"/>
  <c r="AB313" i="1" s="1"/>
  <c r="M311" i="1"/>
  <c r="AB311" i="1" s="1"/>
  <c r="M307" i="1"/>
  <c r="AB307" i="1" s="1"/>
  <c r="M306" i="1"/>
  <c r="AB306" i="1" s="1"/>
  <c r="M303" i="1"/>
  <c r="AB303" i="1" s="1"/>
  <c r="M302" i="1"/>
  <c r="AB302" i="1" s="1"/>
  <c r="M301" i="1"/>
  <c r="AB301" i="1" s="1"/>
  <c r="M298" i="1"/>
  <c r="AB298" i="1" s="1"/>
  <c r="M295" i="1"/>
  <c r="AB295" i="1" s="1"/>
  <c r="M293" i="1"/>
  <c r="AB293" i="1" s="1"/>
  <c r="M292" i="1"/>
  <c r="AB292" i="1" s="1"/>
  <c r="M290" i="1"/>
  <c r="AB290" i="1" s="1"/>
  <c r="M288" i="1"/>
  <c r="AB288" i="1" s="1"/>
  <c r="M285" i="1"/>
  <c r="AB285" i="1" s="1"/>
  <c r="M284" i="1"/>
  <c r="AB284" i="1" s="1"/>
  <c r="M282" i="1"/>
  <c r="AB282" i="1" s="1"/>
  <c r="M281" i="1"/>
  <c r="AB281" i="1" s="1"/>
  <c r="M276" i="1"/>
  <c r="AB276" i="1" s="1"/>
  <c r="M273" i="1"/>
  <c r="AB273" i="1" s="1"/>
  <c r="M271" i="1"/>
  <c r="AB271" i="1" s="1"/>
  <c r="M269" i="1"/>
  <c r="AB269" i="1" s="1"/>
  <c r="M267" i="1"/>
  <c r="AB267" i="1" s="1"/>
  <c r="M265" i="1"/>
  <c r="AB265" i="1" s="1"/>
  <c r="M257" i="1"/>
  <c r="AB257" i="1" s="1"/>
  <c r="M256" i="1"/>
  <c r="AB256" i="1" s="1"/>
  <c r="M253" i="1"/>
  <c r="AB253" i="1" s="1"/>
  <c r="M252" i="1"/>
  <c r="AB252" i="1" s="1"/>
  <c r="M251" i="1"/>
  <c r="AB251" i="1" s="1"/>
  <c r="M249" i="1"/>
  <c r="AB249" i="1" s="1"/>
  <c r="M248" i="1"/>
  <c r="AB248" i="1" s="1"/>
  <c r="M247" i="1"/>
  <c r="AB247" i="1" s="1"/>
  <c r="M238" i="1"/>
  <c r="AB238" i="1" s="1"/>
  <c r="M237" i="1"/>
  <c r="AB237" i="1" s="1"/>
  <c r="M232" i="1"/>
  <c r="AB232" i="1" s="1"/>
  <c r="M231" i="1"/>
  <c r="AB231" i="1" s="1"/>
  <c r="M228" i="1"/>
  <c r="AB228" i="1" s="1"/>
  <c r="M226" i="1"/>
  <c r="AB226" i="1" s="1"/>
  <c r="M225" i="1"/>
  <c r="AB225" i="1" s="1"/>
  <c r="M223" i="1"/>
  <c r="AB223" i="1" s="1"/>
  <c r="M222" i="1"/>
  <c r="AB222" i="1" s="1"/>
  <c r="M217" i="1"/>
  <c r="AB217" i="1" s="1"/>
  <c r="M214" i="1"/>
  <c r="AB214" i="1" s="1"/>
  <c r="M212" i="1"/>
  <c r="AB212" i="1" s="1"/>
  <c r="M211" i="1"/>
  <c r="AB211" i="1" s="1"/>
  <c r="M210" i="1"/>
  <c r="AB210" i="1" s="1"/>
  <c r="M207" i="1"/>
  <c r="AB207" i="1" s="1"/>
  <c r="M205" i="1"/>
  <c r="AB205" i="1" s="1"/>
  <c r="M201" i="1"/>
  <c r="AB201" i="1" s="1"/>
  <c r="M198" i="1"/>
  <c r="AB198" i="1" s="1"/>
  <c r="M197" i="1"/>
  <c r="AB197" i="1" s="1"/>
  <c r="M194" i="1"/>
  <c r="AB194" i="1" s="1"/>
  <c r="M192" i="1"/>
  <c r="AB192" i="1" s="1"/>
  <c r="M190" i="1"/>
  <c r="AB190" i="1" s="1"/>
  <c r="M189" i="1"/>
  <c r="AB189" i="1" s="1"/>
  <c r="M187" i="1"/>
  <c r="AB187" i="1" s="1"/>
  <c r="M185" i="1"/>
  <c r="AB185" i="1" s="1"/>
  <c r="M184" i="1"/>
  <c r="AB184" i="1" s="1"/>
  <c r="M180" i="1"/>
  <c r="AB180" i="1" s="1"/>
  <c r="M178" i="1"/>
  <c r="AB178" i="1" s="1"/>
  <c r="M175" i="1"/>
  <c r="AB175" i="1" s="1"/>
  <c r="M174" i="1"/>
  <c r="AB174" i="1" s="1"/>
  <c r="M172" i="1"/>
  <c r="AB172" i="1" s="1"/>
  <c r="M171" i="1"/>
  <c r="AB171" i="1" s="1"/>
  <c r="M165" i="1"/>
  <c r="AB165" i="1" s="1"/>
  <c r="M164" i="1"/>
  <c r="AB164" i="1" s="1"/>
  <c r="M162" i="1"/>
  <c r="AB162" i="1" s="1"/>
  <c r="M157" i="1"/>
  <c r="AB157" i="1" s="1"/>
  <c r="M154" i="1"/>
  <c r="AB154" i="1" s="1"/>
  <c r="M152" i="1"/>
  <c r="AB152" i="1" s="1"/>
  <c r="M150" i="1"/>
  <c r="AB150" i="1" s="1"/>
  <c r="M149" i="1"/>
  <c r="AB149" i="1" s="1"/>
  <c r="M146" i="1"/>
  <c r="AB146" i="1" s="1"/>
  <c r="M144" i="1"/>
  <c r="AB144" i="1" s="1"/>
  <c r="M143" i="1"/>
  <c r="AB143" i="1" s="1"/>
  <c r="M135" i="1"/>
  <c r="AB135" i="1" s="1"/>
  <c r="M133" i="1"/>
  <c r="AB133" i="1" s="1"/>
  <c r="M128" i="1"/>
  <c r="AB128" i="1" s="1"/>
  <c r="M121" i="1"/>
  <c r="AB121" i="1" s="1"/>
  <c r="M120" i="1"/>
  <c r="AB120" i="1" s="1"/>
  <c r="M118" i="1"/>
  <c r="AB118" i="1" s="1"/>
  <c r="M115" i="1"/>
  <c r="AB115" i="1" s="1"/>
  <c r="M113" i="1"/>
  <c r="AB113" i="1" s="1"/>
  <c r="M110" i="1"/>
  <c r="AB110" i="1" s="1"/>
  <c r="M108" i="1"/>
  <c r="AB108" i="1" s="1"/>
  <c r="M102" i="1"/>
  <c r="AB102" i="1" s="1"/>
  <c r="M100" i="1"/>
  <c r="AB100" i="1" s="1"/>
  <c r="M99" i="1"/>
  <c r="AB99" i="1" s="1"/>
  <c r="M96" i="1"/>
  <c r="AB96" i="1" s="1"/>
  <c r="M94" i="1"/>
  <c r="AB94" i="1" s="1"/>
  <c r="M91" i="1"/>
  <c r="AB91" i="1" s="1"/>
  <c r="M89" i="1"/>
  <c r="AB89" i="1" s="1"/>
  <c r="M86" i="1"/>
  <c r="AB86" i="1" s="1"/>
  <c r="M85" i="1"/>
  <c r="AB85" i="1" s="1"/>
  <c r="M84" i="1"/>
  <c r="AB84" i="1" s="1"/>
  <c r="M83" i="1"/>
  <c r="AB83" i="1" s="1"/>
  <c r="M81" i="1"/>
  <c r="AB81" i="1" s="1"/>
  <c r="M80" i="1"/>
  <c r="AB80" i="1" s="1"/>
  <c r="M79" i="1"/>
  <c r="AB79" i="1" s="1"/>
  <c r="M76" i="1"/>
  <c r="AB76" i="1" s="1"/>
  <c r="M75" i="1"/>
  <c r="AB75" i="1" s="1"/>
  <c r="M74" i="1"/>
  <c r="AB74" i="1" s="1"/>
  <c r="M72" i="1"/>
  <c r="AB72" i="1" s="1"/>
  <c r="M70" i="1"/>
  <c r="AB70" i="1" s="1"/>
  <c r="M68" i="1"/>
  <c r="AB68" i="1" s="1"/>
  <c r="M65" i="1"/>
  <c r="AB65" i="1" s="1"/>
  <c r="M64" i="1"/>
  <c r="AB64" i="1" s="1"/>
  <c r="M63" i="1"/>
  <c r="AB63" i="1" s="1"/>
  <c r="M61" i="1"/>
  <c r="AB61" i="1" s="1"/>
  <c r="M60" i="1"/>
  <c r="AB60" i="1" s="1"/>
  <c r="M57" i="1"/>
  <c r="AB57" i="1" s="1"/>
  <c r="M56" i="1"/>
  <c r="AB56" i="1" s="1"/>
  <c r="M55" i="1"/>
  <c r="AB55" i="1" s="1"/>
  <c r="M53" i="1"/>
  <c r="AB53" i="1" s="1"/>
  <c r="M52" i="1"/>
  <c r="AB52" i="1" s="1"/>
  <c r="M51" i="1"/>
  <c r="AB51" i="1" s="1"/>
  <c r="M44" i="1"/>
  <c r="AB44" i="1" s="1"/>
  <c r="M43" i="1"/>
  <c r="AB43" i="1" s="1"/>
  <c r="M42" i="1"/>
  <c r="AB42" i="1" s="1"/>
  <c r="M39" i="1"/>
  <c r="AB39" i="1" s="1"/>
  <c r="M37" i="1"/>
  <c r="AB37" i="1" s="1"/>
  <c r="M34" i="1"/>
  <c r="AB34" i="1" s="1"/>
  <c r="M32" i="1"/>
  <c r="AB32" i="1" s="1"/>
  <c r="M30" i="1"/>
  <c r="AB30" i="1" s="1"/>
  <c r="M28" i="1"/>
  <c r="AB28" i="1" s="1"/>
  <c r="M25" i="1"/>
  <c r="AB25" i="1" s="1"/>
  <c r="M24" i="1"/>
  <c r="AB24" i="1" s="1"/>
  <c r="M22" i="1"/>
  <c r="AB22" i="1" s="1"/>
  <c r="M20" i="1"/>
  <c r="AB20" i="1" s="1"/>
  <c r="M18" i="1"/>
  <c r="AB18" i="1" s="1"/>
  <c r="M17" i="1"/>
  <c r="AB17" i="1" s="1"/>
  <c r="M15" i="1"/>
  <c r="AB15" i="1" s="1"/>
  <c r="M14" i="1"/>
  <c r="AB14" i="1" s="1"/>
  <c r="N397" i="1"/>
  <c r="U397" i="1"/>
  <c r="U396" i="1" s="1"/>
  <c r="AB367" i="1"/>
  <c r="AB106" i="1"/>
  <c r="D396" i="1"/>
  <c r="H396" i="1"/>
  <c r="I396" i="1"/>
  <c r="J396" i="1"/>
  <c r="K396" i="1"/>
  <c r="L396" i="1"/>
  <c r="E397" i="1"/>
  <c r="D400" i="1"/>
  <c r="H400" i="1"/>
  <c r="I400" i="1"/>
  <c r="J400" i="1"/>
  <c r="K400" i="1"/>
  <c r="L400" i="1"/>
  <c r="U404" i="1"/>
  <c r="U403" i="1" s="1"/>
  <c r="N404" i="1"/>
  <c r="H403" i="1"/>
  <c r="I403" i="1"/>
  <c r="J403" i="1"/>
  <c r="K403" i="1"/>
  <c r="L403" i="1"/>
  <c r="D403" i="1"/>
  <c r="E404" i="1"/>
  <c r="O410" i="1"/>
  <c r="O409" i="1" s="1"/>
  <c r="P410" i="1"/>
  <c r="P409" i="1" s="1"/>
  <c r="Q410" i="1"/>
  <c r="Q409" i="1" s="1"/>
  <c r="R410" i="1"/>
  <c r="R409" i="1" s="1"/>
  <c r="S410" i="1"/>
  <c r="S409" i="1" s="1"/>
  <c r="T410" i="1"/>
  <c r="T409" i="1" s="1"/>
  <c r="U410" i="1"/>
  <c r="U409" i="1" s="1"/>
  <c r="N410" i="1"/>
  <c r="K409" i="1"/>
  <c r="L409" i="1"/>
  <c r="J409" i="1"/>
  <c r="D409" i="1"/>
  <c r="E410" i="1"/>
  <c r="H409" i="1"/>
  <c r="I409" i="1"/>
  <c r="AC409" i="1" l="1"/>
  <c r="N403" i="1"/>
  <c r="M403" i="1" s="1"/>
  <c r="M404" i="1"/>
  <c r="AB404" i="1" s="1"/>
  <c r="N396" i="1"/>
  <c r="M396" i="1" s="1"/>
  <c r="M397" i="1"/>
  <c r="AB397" i="1" s="1"/>
  <c r="N409" i="1"/>
  <c r="M409" i="1" s="1"/>
  <c r="M410" i="1"/>
  <c r="AB410" i="1" s="1"/>
  <c r="E409" i="1"/>
  <c r="E396" i="1"/>
  <c r="M155" i="1"/>
  <c r="AB155" i="1" s="1"/>
  <c r="E403" i="1"/>
  <c r="AC403" i="1"/>
  <c r="AC400" i="1"/>
  <c r="AC396" i="1"/>
  <c r="E77" i="1"/>
  <c r="I412" i="1"/>
  <c r="J412" i="1"/>
  <c r="K412" i="1"/>
  <c r="L412" i="1"/>
  <c r="O412" i="1"/>
  <c r="P412" i="1"/>
  <c r="Q412" i="1"/>
  <c r="R412" i="1"/>
  <c r="S412" i="1"/>
  <c r="T412" i="1"/>
  <c r="H412" i="1"/>
  <c r="D412" i="1"/>
  <c r="I77" i="1"/>
  <c r="J77" i="1"/>
  <c r="K77" i="1"/>
  <c r="L77" i="1"/>
  <c r="H77" i="1"/>
  <c r="O82" i="1"/>
  <c r="P82" i="1"/>
  <c r="Q82" i="1"/>
  <c r="R82" i="1"/>
  <c r="S82" i="1"/>
  <c r="T82" i="1"/>
  <c r="U82" i="1"/>
  <c r="N82" i="1"/>
  <c r="D77" i="1"/>
  <c r="N78" i="1"/>
  <c r="O78" i="1"/>
  <c r="P78" i="1"/>
  <c r="Q78" i="1"/>
  <c r="R78" i="1"/>
  <c r="S78" i="1"/>
  <c r="T78" i="1"/>
  <c r="U78" i="1"/>
  <c r="N413" i="1"/>
  <c r="U413" i="1"/>
  <c r="U412" i="1" s="1"/>
  <c r="E413" i="1"/>
  <c r="I220" i="1"/>
  <c r="J220" i="1"/>
  <c r="K220" i="1"/>
  <c r="L220" i="1"/>
  <c r="H220" i="1"/>
  <c r="D220" i="1"/>
  <c r="O224" i="1"/>
  <c r="P224" i="1"/>
  <c r="Q224" i="1"/>
  <c r="R224" i="1"/>
  <c r="S224" i="1"/>
  <c r="T224" i="1"/>
  <c r="U224" i="1"/>
  <c r="N224" i="1"/>
  <c r="E224" i="1"/>
  <c r="O221" i="1"/>
  <c r="P221" i="1"/>
  <c r="Q221" i="1"/>
  <c r="R221" i="1"/>
  <c r="S221" i="1"/>
  <c r="T221" i="1"/>
  <c r="U221" i="1"/>
  <c r="N221" i="1"/>
  <c r="E221" i="1"/>
  <c r="AB409" i="1" l="1"/>
  <c r="AB403" i="1"/>
  <c r="M221" i="1"/>
  <c r="AB221" i="1" s="1"/>
  <c r="AC77" i="1"/>
  <c r="M82" i="1"/>
  <c r="AB82" i="1" s="1"/>
  <c r="M224" i="1"/>
  <c r="AB224" i="1" s="1"/>
  <c r="M413" i="1"/>
  <c r="AB413" i="1" s="1"/>
  <c r="M78" i="1"/>
  <c r="AB78" i="1" s="1"/>
  <c r="AB396" i="1"/>
  <c r="AC412" i="1"/>
  <c r="AC220" i="1"/>
  <c r="R77" i="1"/>
  <c r="T77" i="1"/>
  <c r="P77" i="1"/>
  <c r="S77" i="1"/>
  <c r="O77" i="1"/>
  <c r="E412" i="1"/>
  <c r="N77" i="1"/>
  <c r="N412" i="1"/>
  <c r="E220" i="1"/>
  <c r="T220" i="1"/>
  <c r="P220" i="1"/>
  <c r="S220" i="1"/>
  <c r="O220" i="1"/>
  <c r="N220" i="1"/>
  <c r="R220" i="1"/>
  <c r="U77" i="1"/>
  <c r="Q77" i="1"/>
  <c r="U220" i="1"/>
  <c r="Q220" i="1"/>
  <c r="O95" i="1"/>
  <c r="O92" i="1" s="1"/>
  <c r="P95" i="1"/>
  <c r="P92" i="1" s="1"/>
  <c r="Q95" i="1"/>
  <c r="Q92" i="1" s="1"/>
  <c r="R95" i="1"/>
  <c r="R92" i="1" s="1"/>
  <c r="S95" i="1"/>
  <c r="S92" i="1" s="1"/>
  <c r="T95" i="1"/>
  <c r="T92" i="1" s="1"/>
  <c r="U95" i="1"/>
  <c r="N95" i="1"/>
  <c r="U93" i="1"/>
  <c r="N93" i="1"/>
  <c r="K92" i="1"/>
  <c r="L92" i="1"/>
  <c r="J92" i="1"/>
  <c r="I92" i="1"/>
  <c r="H92" i="1"/>
  <c r="D92" i="1"/>
  <c r="E93" i="1"/>
  <c r="E95" i="1"/>
  <c r="O401" i="1"/>
  <c r="O400" i="1" s="1"/>
  <c r="P401" i="1"/>
  <c r="P400" i="1" s="1"/>
  <c r="Q401" i="1"/>
  <c r="Q400" i="1" s="1"/>
  <c r="R401" i="1"/>
  <c r="R400" i="1" s="1"/>
  <c r="S401" i="1"/>
  <c r="S400" i="1" s="1"/>
  <c r="T401" i="1"/>
  <c r="T400" i="1" s="1"/>
  <c r="U401" i="1"/>
  <c r="U400" i="1" s="1"/>
  <c r="N401" i="1"/>
  <c r="E401" i="1"/>
  <c r="M95" i="1" l="1"/>
  <c r="M412" i="1"/>
  <c r="M401" i="1"/>
  <c r="AB401" i="1" s="1"/>
  <c r="M93" i="1"/>
  <c r="AB93" i="1" s="1"/>
  <c r="AC92" i="1"/>
  <c r="M220" i="1"/>
  <c r="AB220" i="1" s="1"/>
  <c r="M77" i="1"/>
  <c r="AB77" i="1" s="1"/>
  <c r="E400" i="1"/>
  <c r="AB95" i="1"/>
  <c r="N400" i="1"/>
  <c r="M400" i="1" s="1"/>
  <c r="N92" i="1"/>
  <c r="U92" i="1"/>
  <c r="E92" i="1"/>
  <c r="N385" i="1"/>
  <c r="O385" i="1"/>
  <c r="O384" i="1" s="1"/>
  <c r="P385" i="1"/>
  <c r="P384" i="1" s="1"/>
  <c r="Q385" i="1"/>
  <c r="Q384" i="1" s="1"/>
  <c r="R385" i="1"/>
  <c r="R384" i="1" s="1"/>
  <c r="S385" i="1"/>
  <c r="S384" i="1" s="1"/>
  <c r="T385" i="1"/>
  <c r="T384" i="1" s="1"/>
  <c r="U385" i="1"/>
  <c r="U384" i="1" s="1"/>
  <c r="AB412" i="1" l="1"/>
  <c r="M385" i="1"/>
  <c r="N384" i="1"/>
  <c r="M92" i="1"/>
  <c r="AB92" i="1" s="1"/>
  <c r="AB400" i="1"/>
  <c r="K279" i="1"/>
  <c r="L279" i="1"/>
  <c r="I279" i="1"/>
  <c r="H279" i="1"/>
  <c r="E359" i="1" l="1"/>
  <c r="N331" i="1" l="1"/>
  <c r="U331" i="1"/>
  <c r="U339" i="1"/>
  <c r="N339" i="1"/>
  <c r="M339" i="1" l="1"/>
  <c r="M331" i="1"/>
  <c r="U289" i="1"/>
  <c r="U114" i="1" l="1"/>
  <c r="M114" i="1" s="1"/>
  <c r="U179" i="1" l="1"/>
  <c r="N179" i="1"/>
  <c r="U177" i="1"/>
  <c r="N177" i="1"/>
  <c r="K176" i="1"/>
  <c r="L176" i="1"/>
  <c r="J176" i="1"/>
  <c r="H176" i="1"/>
  <c r="D176" i="1"/>
  <c r="E179" i="1"/>
  <c r="E177" i="1"/>
  <c r="N336" i="1"/>
  <c r="M336" i="1" s="1"/>
  <c r="E153" i="1"/>
  <c r="E151" i="1"/>
  <c r="E148" i="1"/>
  <c r="O188" i="1"/>
  <c r="P188" i="1"/>
  <c r="Q188" i="1"/>
  <c r="R188" i="1"/>
  <c r="S188" i="1"/>
  <c r="T188" i="1"/>
  <c r="U188" i="1"/>
  <c r="N188" i="1"/>
  <c r="E188" i="1"/>
  <c r="E186" i="1"/>
  <c r="E183" i="1"/>
  <c r="U153" i="1"/>
  <c r="N153" i="1"/>
  <c r="U151" i="1"/>
  <c r="N151" i="1"/>
  <c r="U148" i="1"/>
  <c r="N148" i="1"/>
  <c r="E142" i="1"/>
  <c r="AB142" i="1" s="1"/>
  <c r="E134" i="1"/>
  <c r="E132" i="1"/>
  <c r="AB132" i="1" s="1"/>
  <c r="E119" i="1"/>
  <c r="E117" i="1"/>
  <c r="U112" i="1"/>
  <c r="U111" i="1" s="1"/>
  <c r="N112" i="1"/>
  <c r="E114" i="1"/>
  <c r="AB114" i="1" s="1"/>
  <c r="E112" i="1"/>
  <c r="E107" i="1"/>
  <c r="E109" i="1"/>
  <c r="E98" i="1"/>
  <c r="AB98" i="1" s="1"/>
  <c r="E101" i="1"/>
  <c r="AB101" i="1" s="1"/>
  <c r="E73" i="1"/>
  <c r="E69" i="1"/>
  <c r="E67" i="1"/>
  <c r="E62" i="1"/>
  <c r="E59" i="1"/>
  <c r="O54" i="1"/>
  <c r="P54" i="1"/>
  <c r="Q54" i="1"/>
  <c r="R54" i="1"/>
  <c r="S54" i="1"/>
  <c r="T54" i="1"/>
  <c r="U54" i="1"/>
  <c r="N54" i="1"/>
  <c r="U50" i="1"/>
  <c r="N50" i="1"/>
  <c r="E54" i="1"/>
  <c r="E50" i="1"/>
  <c r="N27" i="1"/>
  <c r="N29" i="1"/>
  <c r="N31" i="1"/>
  <c r="N33" i="1"/>
  <c r="M33" i="1" s="1"/>
  <c r="E27" i="1"/>
  <c r="E29" i="1"/>
  <c r="E31" i="1"/>
  <c r="E33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O16" i="1"/>
  <c r="P16" i="1"/>
  <c r="Q16" i="1"/>
  <c r="R16" i="1"/>
  <c r="S16" i="1"/>
  <c r="T16" i="1"/>
  <c r="U16" i="1"/>
  <c r="O19" i="1"/>
  <c r="P19" i="1"/>
  <c r="Q19" i="1"/>
  <c r="R19" i="1"/>
  <c r="S19" i="1"/>
  <c r="T19" i="1"/>
  <c r="U19" i="1"/>
  <c r="O21" i="1"/>
  <c r="P21" i="1"/>
  <c r="Q21" i="1"/>
  <c r="R21" i="1"/>
  <c r="S21" i="1"/>
  <c r="T21" i="1"/>
  <c r="U21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N23" i="1"/>
  <c r="N21" i="1"/>
  <c r="E196" i="1"/>
  <c r="O196" i="1"/>
  <c r="P196" i="1"/>
  <c r="Q196" i="1"/>
  <c r="R196" i="1"/>
  <c r="S196" i="1"/>
  <c r="T196" i="1"/>
  <c r="U196" i="1"/>
  <c r="E204" i="1"/>
  <c r="U204" i="1"/>
  <c r="N204" i="1"/>
  <c r="O206" i="1"/>
  <c r="P206" i="1"/>
  <c r="Q206" i="1"/>
  <c r="R206" i="1"/>
  <c r="S206" i="1"/>
  <c r="T206" i="1"/>
  <c r="U206" i="1"/>
  <c r="N206" i="1"/>
  <c r="E206" i="1"/>
  <c r="O208" i="1"/>
  <c r="P208" i="1"/>
  <c r="Q208" i="1"/>
  <c r="R208" i="1"/>
  <c r="S208" i="1"/>
  <c r="T208" i="1"/>
  <c r="N209" i="1"/>
  <c r="E227" i="1"/>
  <c r="O227" i="1"/>
  <c r="P227" i="1"/>
  <c r="Q227" i="1"/>
  <c r="R227" i="1"/>
  <c r="S227" i="1"/>
  <c r="T227" i="1"/>
  <c r="U227" i="1"/>
  <c r="N227" i="1"/>
  <c r="O229" i="1"/>
  <c r="P229" i="1"/>
  <c r="Q229" i="1"/>
  <c r="R229" i="1"/>
  <c r="S229" i="1"/>
  <c r="T229" i="1"/>
  <c r="U229" i="1"/>
  <c r="N229" i="1"/>
  <c r="O236" i="1"/>
  <c r="P236" i="1"/>
  <c r="Q236" i="1"/>
  <c r="R236" i="1"/>
  <c r="S236" i="1"/>
  <c r="T236" i="1"/>
  <c r="U236" i="1"/>
  <c r="V236" i="1"/>
  <c r="V455" i="1" s="1"/>
  <c r="W236" i="1"/>
  <c r="W455" i="1" s="1"/>
  <c r="X236" i="1"/>
  <c r="X455" i="1" s="1"/>
  <c r="Y236" i="1"/>
  <c r="Y455" i="1" s="1"/>
  <c r="Z236" i="1"/>
  <c r="Z455" i="1" s="1"/>
  <c r="AA236" i="1"/>
  <c r="AA455" i="1" s="1"/>
  <c r="N236" i="1"/>
  <c r="E236" i="1"/>
  <c r="O239" i="1"/>
  <c r="P239" i="1"/>
  <c r="Q239" i="1"/>
  <c r="R239" i="1"/>
  <c r="S239" i="1"/>
  <c r="T239" i="1"/>
  <c r="U239" i="1"/>
  <c r="N239" i="1"/>
  <c r="O246" i="1"/>
  <c r="P246" i="1"/>
  <c r="Q246" i="1"/>
  <c r="R246" i="1"/>
  <c r="S246" i="1"/>
  <c r="T246" i="1"/>
  <c r="U246" i="1"/>
  <c r="N246" i="1"/>
  <c r="E246" i="1"/>
  <c r="E250" i="1"/>
  <c r="O264" i="1"/>
  <c r="P264" i="1"/>
  <c r="Q264" i="1"/>
  <c r="R264" i="1"/>
  <c r="S264" i="1"/>
  <c r="T264" i="1"/>
  <c r="U264" i="1"/>
  <c r="O266" i="1"/>
  <c r="P266" i="1"/>
  <c r="Q266" i="1"/>
  <c r="R266" i="1"/>
  <c r="S266" i="1"/>
  <c r="T266" i="1"/>
  <c r="U266" i="1"/>
  <c r="N266" i="1"/>
  <c r="N264" i="1"/>
  <c r="E266" i="1"/>
  <c r="E264" i="1"/>
  <c r="U268" i="1"/>
  <c r="N268" i="1"/>
  <c r="E268" i="1"/>
  <c r="O270" i="1"/>
  <c r="P270" i="1"/>
  <c r="Q270" i="1"/>
  <c r="R270" i="1"/>
  <c r="S270" i="1"/>
  <c r="T270" i="1"/>
  <c r="U270" i="1"/>
  <c r="N270" i="1"/>
  <c r="U272" i="1"/>
  <c r="N272" i="1"/>
  <c r="E270" i="1"/>
  <c r="E272" i="1"/>
  <c r="O280" i="1"/>
  <c r="P280" i="1"/>
  <c r="Q280" i="1"/>
  <c r="R280" i="1"/>
  <c r="S280" i="1"/>
  <c r="T280" i="1"/>
  <c r="U280" i="1"/>
  <c r="N280" i="1"/>
  <c r="O283" i="1"/>
  <c r="P283" i="1"/>
  <c r="Q283" i="1"/>
  <c r="R283" i="1"/>
  <c r="R279" i="1" s="1"/>
  <c r="S283" i="1"/>
  <c r="S279" i="1" s="1"/>
  <c r="T283" i="1"/>
  <c r="T279" i="1" s="1"/>
  <c r="U283" i="1"/>
  <c r="N283" i="1"/>
  <c r="E280" i="1"/>
  <c r="E283" i="1"/>
  <c r="O287" i="1"/>
  <c r="P287" i="1"/>
  <c r="Q287" i="1"/>
  <c r="R287" i="1"/>
  <c r="S287" i="1"/>
  <c r="T287" i="1"/>
  <c r="U287" i="1"/>
  <c r="N287" i="1"/>
  <c r="E287" i="1"/>
  <c r="O289" i="1"/>
  <c r="P289" i="1"/>
  <c r="Q289" i="1"/>
  <c r="R289" i="1"/>
  <c r="S289" i="1"/>
  <c r="T289" i="1"/>
  <c r="N289" i="1"/>
  <c r="M289" i="1" s="1"/>
  <c r="E289" i="1"/>
  <c r="U291" i="1"/>
  <c r="N291" i="1"/>
  <c r="E291" i="1"/>
  <c r="E294" i="1"/>
  <c r="U294" i="1"/>
  <c r="N294" i="1"/>
  <c r="M296" i="1"/>
  <c r="E300" i="1"/>
  <c r="O300" i="1"/>
  <c r="P300" i="1"/>
  <c r="Q300" i="1"/>
  <c r="R300" i="1"/>
  <c r="S300" i="1"/>
  <c r="T300" i="1"/>
  <c r="U300" i="1"/>
  <c r="N300" i="1"/>
  <c r="E304" i="1"/>
  <c r="E310" i="1"/>
  <c r="E312" i="1"/>
  <c r="O310" i="1"/>
  <c r="P310" i="1"/>
  <c r="Q310" i="1"/>
  <c r="R310" i="1"/>
  <c r="S310" i="1"/>
  <c r="T310" i="1"/>
  <c r="U310" i="1"/>
  <c r="N310" i="1"/>
  <c r="O312" i="1"/>
  <c r="P312" i="1"/>
  <c r="Q312" i="1"/>
  <c r="R312" i="1"/>
  <c r="S312" i="1"/>
  <c r="T312" i="1"/>
  <c r="U312" i="1"/>
  <c r="N312" i="1"/>
  <c r="O317" i="1"/>
  <c r="P317" i="1"/>
  <c r="Q317" i="1"/>
  <c r="R317" i="1"/>
  <c r="S317" i="1"/>
  <c r="T317" i="1"/>
  <c r="U317" i="1"/>
  <c r="U316" i="1" s="1"/>
  <c r="N317" i="1"/>
  <c r="U320" i="1"/>
  <c r="N320" i="1"/>
  <c r="E320" i="1"/>
  <c r="E323" i="1"/>
  <c r="U323" i="1"/>
  <c r="N323" i="1"/>
  <c r="O326" i="1"/>
  <c r="P326" i="1"/>
  <c r="Q326" i="1"/>
  <c r="R326" i="1"/>
  <c r="S326" i="1"/>
  <c r="T326" i="1"/>
  <c r="U326" i="1"/>
  <c r="O329" i="1"/>
  <c r="P329" i="1"/>
  <c r="Q329" i="1"/>
  <c r="R329" i="1"/>
  <c r="S329" i="1"/>
  <c r="T329" i="1"/>
  <c r="U329" i="1"/>
  <c r="N329" i="1"/>
  <c r="E329" i="1"/>
  <c r="E326" i="1"/>
  <c r="E331" i="1"/>
  <c r="AB331" i="1" s="1"/>
  <c r="E333" i="1"/>
  <c r="AB333" i="1" s="1"/>
  <c r="E336" i="1"/>
  <c r="E339" i="1"/>
  <c r="AB339" i="1" s="1"/>
  <c r="E342" i="1"/>
  <c r="E368" i="1"/>
  <c r="E362" i="1"/>
  <c r="E116" i="1" l="1"/>
  <c r="M287" i="1"/>
  <c r="AB287" i="1" s="1"/>
  <c r="M264" i="1"/>
  <c r="AB264" i="1" s="1"/>
  <c r="M246" i="1"/>
  <c r="AB246" i="1" s="1"/>
  <c r="M215" i="1"/>
  <c r="AB215" i="1" s="1"/>
  <c r="M23" i="1"/>
  <c r="M54" i="1"/>
  <c r="AB54" i="1" s="1"/>
  <c r="M50" i="1"/>
  <c r="AB50" i="1" s="1"/>
  <c r="AB33" i="1"/>
  <c r="AB336" i="1"/>
  <c r="M317" i="1"/>
  <c r="M312" i="1"/>
  <c r="AB312" i="1" s="1"/>
  <c r="M310" i="1"/>
  <c r="AB310" i="1" s="1"/>
  <c r="AB296" i="1"/>
  <c r="AB289" i="1"/>
  <c r="M272" i="1"/>
  <c r="AB272" i="1" s="1"/>
  <c r="M266" i="1"/>
  <c r="AB266" i="1" s="1"/>
  <c r="M236" i="1"/>
  <c r="AB236" i="1" s="1"/>
  <c r="M21" i="1"/>
  <c r="AB21" i="1" s="1"/>
  <c r="M112" i="1"/>
  <c r="AB112" i="1" s="1"/>
  <c r="M177" i="1"/>
  <c r="AB177" i="1" s="1"/>
  <c r="M179" i="1"/>
  <c r="AB179" i="1" s="1"/>
  <c r="M151" i="1"/>
  <c r="AB151" i="1" s="1"/>
  <c r="M329" i="1"/>
  <c r="AB329" i="1" s="1"/>
  <c r="M300" i="1"/>
  <c r="AB300" i="1" s="1"/>
  <c r="M283" i="1"/>
  <c r="AB283" i="1" s="1"/>
  <c r="M280" i="1"/>
  <c r="AB280" i="1" s="1"/>
  <c r="M148" i="1"/>
  <c r="AB148" i="1" s="1"/>
  <c r="M153" i="1"/>
  <c r="AB153" i="1" s="1"/>
  <c r="M239" i="1"/>
  <c r="AB239" i="1" s="1"/>
  <c r="M274" i="1"/>
  <c r="AB274" i="1" s="1"/>
  <c r="M229" i="1"/>
  <c r="AB229" i="1" s="1"/>
  <c r="M227" i="1"/>
  <c r="AB227" i="1" s="1"/>
  <c r="M188" i="1"/>
  <c r="AB188" i="1" s="1"/>
  <c r="M268" i="1"/>
  <c r="AB268" i="1" s="1"/>
  <c r="M206" i="1"/>
  <c r="AB206" i="1" s="1"/>
  <c r="M204" i="1"/>
  <c r="AB204" i="1" s="1"/>
  <c r="M199" i="1"/>
  <c r="AB199" i="1" s="1"/>
  <c r="M323" i="1"/>
  <c r="AB323" i="1" s="1"/>
  <c r="M320" i="1"/>
  <c r="AB320" i="1" s="1"/>
  <c r="AB304" i="1"/>
  <c r="M294" i="1"/>
  <c r="AB294" i="1" s="1"/>
  <c r="M291" i="1"/>
  <c r="AB291" i="1" s="1"/>
  <c r="M270" i="1"/>
  <c r="AB270" i="1" s="1"/>
  <c r="AC176" i="1"/>
  <c r="E97" i="1"/>
  <c r="AB97" i="1" s="1"/>
  <c r="U279" i="1"/>
  <c r="Q279" i="1"/>
  <c r="N316" i="1"/>
  <c r="M316" i="1" s="1"/>
  <c r="N279" i="1"/>
  <c r="N111" i="1"/>
  <c r="M111" i="1" s="1"/>
  <c r="P279" i="1"/>
  <c r="O279" i="1"/>
  <c r="U176" i="1"/>
  <c r="N176" i="1"/>
  <c r="E176" i="1"/>
  <c r="E66" i="1"/>
  <c r="U147" i="1"/>
  <c r="R263" i="1"/>
  <c r="S263" i="1"/>
  <c r="E49" i="1"/>
  <c r="E105" i="1"/>
  <c r="E325" i="1"/>
  <c r="N263" i="1"/>
  <c r="U11" i="1"/>
  <c r="Q11" i="1"/>
  <c r="N26" i="1"/>
  <c r="E131" i="1"/>
  <c r="AB131" i="1" s="1"/>
  <c r="E147" i="1"/>
  <c r="O263" i="1"/>
  <c r="E26" i="1"/>
  <c r="U325" i="1"/>
  <c r="E279" i="1"/>
  <c r="E263" i="1"/>
  <c r="P263" i="1"/>
  <c r="U263" i="1"/>
  <c r="Q263" i="1"/>
  <c r="T263" i="1"/>
  <c r="N147" i="1"/>
  <c r="E111" i="1"/>
  <c r="E58" i="1"/>
  <c r="E182" i="1"/>
  <c r="T11" i="1"/>
  <c r="P11" i="1"/>
  <c r="S11" i="1"/>
  <c r="O11" i="1"/>
  <c r="R11" i="1"/>
  <c r="U186" i="1"/>
  <c r="N186" i="1"/>
  <c r="M279" i="1" l="1"/>
  <c r="AB279" i="1" s="1"/>
  <c r="M186" i="1"/>
  <c r="AB186" i="1" s="1"/>
  <c r="AB111" i="1"/>
  <c r="M263" i="1"/>
  <c r="AB263" i="1" s="1"/>
  <c r="M147" i="1"/>
  <c r="AB147" i="1" s="1"/>
  <c r="M176" i="1"/>
  <c r="AB176" i="1" s="1"/>
  <c r="L169" i="1"/>
  <c r="M376" i="1"/>
  <c r="AB376" i="1" s="1"/>
  <c r="U213" i="1"/>
  <c r="N213" i="1"/>
  <c r="U209" i="1"/>
  <c r="M209" i="1" s="1"/>
  <c r="I316" i="1"/>
  <c r="J316" i="1"/>
  <c r="K316" i="1"/>
  <c r="L316" i="1"/>
  <c r="H316" i="1"/>
  <c r="D316" i="1"/>
  <c r="E317" i="1"/>
  <c r="AB317" i="1" s="1"/>
  <c r="N173" i="1"/>
  <c r="U173" i="1"/>
  <c r="E173" i="1"/>
  <c r="U170" i="1"/>
  <c r="N170" i="1"/>
  <c r="I169" i="1"/>
  <c r="J169" i="1"/>
  <c r="K169" i="1"/>
  <c r="H169" i="1"/>
  <c r="E170" i="1"/>
  <c r="D169" i="1"/>
  <c r="O392" i="1"/>
  <c r="O391" i="1" s="1"/>
  <c r="P392" i="1"/>
  <c r="P391" i="1" s="1"/>
  <c r="Q392" i="1"/>
  <c r="Q391" i="1" s="1"/>
  <c r="R392" i="1"/>
  <c r="R391" i="1" s="1"/>
  <c r="S392" i="1"/>
  <c r="S391" i="1" s="1"/>
  <c r="T392" i="1"/>
  <c r="T391" i="1" s="1"/>
  <c r="U392" i="1"/>
  <c r="U391" i="1" s="1"/>
  <c r="N392" i="1"/>
  <c r="N391" i="1" s="1"/>
  <c r="E392" i="1"/>
  <c r="E391" i="1" s="1"/>
  <c r="K208" i="1"/>
  <c r="L208" i="1"/>
  <c r="J208" i="1"/>
  <c r="I208" i="1"/>
  <c r="H208" i="1"/>
  <c r="D208" i="1"/>
  <c r="E213" i="1"/>
  <c r="E209" i="1"/>
  <c r="M170" i="1" l="1"/>
  <c r="AB170" i="1" s="1"/>
  <c r="M173" i="1"/>
  <c r="AB173" i="1" s="1"/>
  <c r="AC169" i="1"/>
  <c r="AB209" i="1"/>
  <c r="M392" i="1"/>
  <c r="AB392" i="1" s="1"/>
  <c r="M213" i="1"/>
  <c r="AB213" i="1" s="1"/>
  <c r="AC391" i="1"/>
  <c r="AC208" i="1"/>
  <c r="AC316" i="1"/>
  <c r="N208" i="1"/>
  <c r="U208" i="1"/>
  <c r="N169" i="1"/>
  <c r="E169" i="1"/>
  <c r="E208" i="1"/>
  <c r="U169" i="1"/>
  <c r="E316" i="1"/>
  <c r="AB316" i="1" s="1"/>
  <c r="N109" i="1"/>
  <c r="O109" i="1"/>
  <c r="P109" i="1"/>
  <c r="Q109" i="1"/>
  <c r="R109" i="1"/>
  <c r="S109" i="1"/>
  <c r="T109" i="1"/>
  <c r="N107" i="1"/>
  <c r="O107" i="1"/>
  <c r="P107" i="1"/>
  <c r="Q107" i="1"/>
  <c r="R107" i="1"/>
  <c r="S107" i="1"/>
  <c r="T107" i="1"/>
  <c r="U109" i="1"/>
  <c r="U107" i="1"/>
  <c r="U378" i="1"/>
  <c r="U377" i="1" s="1"/>
  <c r="N378" i="1"/>
  <c r="U359" i="1"/>
  <c r="U356" i="1"/>
  <c r="N356" i="1"/>
  <c r="U351" i="1"/>
  <c r="U350" i="1" s="1"/>
  <c r="N351" i="1"/>
  <c r="U348" i="1"/>
  <c r="N348" i="1"/>
  <c r="U346" i="1"/>
  <c r="N346" i="1"/>
  <c r="U342" i="1"/>
  <c r="N342" i="1"/>
  <c r="U161" i="1"/>
  <c r="N161" i="1"/>
  <c r="U163" i="1"/>
  <c r="N163" i="1"/>
  <c r="E161" i="1"/>
  <c r="E163" i="1"/>
  <c r="E385" i="1"/>
  <c r="E351" i="1"/>
  <c r="AB385" i="1" l="1"/>
  <c r="E384" i="1"/>
  <c r="M391" i="1"/>
  <c r="M163" i="1"/>
  <c r="AB163" i="1" s="1"/>
  <c r="M161" i="1"/>
  <c r="AB161" i="1" s="1"/>
  <c r="M351" i="1"/>
  <c r="AB351" i="1" s="1"/>
  <c r="M107" i="1"/>
  <c r="AB107" i="1" s="1"/>
  <c r="M109" i="1"/>
  <c r="AB109" i="1" s="1"/>
  <c r="E160" i="1"/>
  <c r="M169" i="1"/>
  <c r="M342" i="1"/>
  <c r="AB342" i="1" s="1"/>
  <c r="M348" i="1"/>
  <c r="M356" i="1"/>
  <c r="AB169" i="1"/>
  <c r="M208" i="1"/>
  <c r="AB208" i="1" s="1"/>
  <c r="M384" i="1"/>
  <c r="M346" i="1"/>
  <c r="M359" i="1"/>
  <c r="AB359" i="1" s="1"/>
  <c r="U160" i="1"/>
  <c r="N160" i="1"/>
  <c r="M378" i="1"/>
  <c r="E350" i="1"/>
  <c r="N377" i="1"/>
  <c r="M377" i="1" s="1"/>
  <c r="AB377" i="1" s="1"/>
  <c r="N350" i="1"/>
  <c r="M350" i="1" s="1"/>
  <c r="U105" i="1"/>
  <c r="AB391" i="1" l="1"/>
  <c r="AB384" i="1"/>
  <c r="AB350" i="1"/>
  <c r="M160" i="1"/>
  <c r="AB160" i="1" s="1"/>
  <c r="O381" i="1"/>
  <c r="P381" i="1"/>
  <c r="Q381" i="1"/>
  <c r="R381" i="1"/>
  <c r="S381" i="1"/>
  <c r="T381" i="1"/>
  <c r="U381" i="1"/>
  <c r="U380" i="1" s="1"/>
  <c r="N381" i="1"/>
  <c r="E381" i="1"/>
  <c r="M381" i="1" l="1"/>
  <c r="AB381" i="1" s="1"/>
  <c r="N380" i="1"/>
  <c r="M380" i="1" l="1"/>
  <c r="O378" i="1"/>
  <c r="P378" i="1"/>
  <c r="Q378" i="1"/>
  <c r="R378" i="1"/>
  <c r="S378" i="1"/>
  <c r="T378" i="1"/>
  <c r="E378" i="1"/>
  <c r="AB378" i="1" s="1"/>
  <c r="J263" i="1"/>
  <c r="D366" i="1"/>
  <c r="O368" i="1"/>
  <c r="P368" i="1"/>
  <c r="Q368" i="1"/>
  <c r="R368" i="1"/>
  <c r="S368" i="1"/>
  <c r="T368" i="1"/>
  <c r="U368" i="1"/>
  <c r="U366" i="1" s="1"/>
  <c r="N368" i="1"/>
  <c r="O31" i="1"/>
  <c r="P31" i="1"/>
  <c r="Q31" i="1"/>
  <c r="R31" i="1"/>
  <c r="S31" i="1"/>
  <c r="T31" i="1"/>
  <c r="U31" i="1"/>
  <c r="AB380" i="1" l="1"/>
  <c r="AC263" i="1"/>
  <c r="M31" i="1"/>
  <c r="AB31" i="1" s="1"/>
  <c r="M368" i="1"/>
  <c r="AB368" i="1" s="1"/>
  <c r="AC366" i="1"/>
  <c r="N366" i="1"/>
  <c r="M366" i="1" s="1"/>
  <c r="E366" i="1"/>
  <c r="AB366" i="1" l="1"/>
  <c r="U250" i="1"/>
  <c r="N250" i="1"/>
  <c r="M250" i="1" l="1"/>
  <c r="AB250" i="1" s="1"/>
  <c r="N326" i="1"/>
  <c r="M326" i="1" s="1"/>
  <c r="N325" i="1" l="1"/>
  <c r="M325" i="1" s="1"/>
  <c r="AB325" i="1" s="1"/>
  <c r="AB326" i="1"/>
  <c r="V381" i="1"/>
  <c r="V458" i="1" s="1"/>
  <c r="W381" i="1"/>
  <c r="W458" i="1" s="1"/>
  <c r="X381" i="1"/>
  <c r="X458" i="1" s="1"/>
  <c r="Y381" i="1"/>
  <c r="Y458" i="1" s="1"/>
  <c r="Z381" i="1"/>
  <c r="Z458" i="1" s="1"/>
  <c r="AA381" i="1"/>
  <c r="AA458" i="1" s="1"/>
  <c r="O375" i="1" l="1"/>
  <c r="P375" i="1"/>
  <c r="Q375" i="1"/>
  <c r="R375" i="1"/>
  <c r="S375" i="1"/>
  <c r="T375" i="1"/>
  <c r="U375" i="1"/>
  <c r="N375" i="1"/>
  <c r="E375" i="1"/>
  <c r="M375" i="1" l="1"/>
  <c r="D105" i="1"/>
  <c r="J105" i="1"/>
  <c r="AB375" i="1" l="1"/>
  <c r="AC105" i="1"/>
  <c r="N183" i="1"/>
  <c r="O183" i="1"/>
  <c r="P183" i="1"/>
  <c r="Q183" i="1"/>
  <c r="R183" i="1"/>
  <c r="S183" i="1"/>
  <c r="T183" i="1"/>
  <c r="U183" i="1"/>
  <c r="U182" i="1" s="1"/>
  <c r="K182" i="1"/>
  <c r="L182" i="1"/>
  <c r="J182" i="1"/>
  <c r="AC182" i="1" l="1"/>
  <c r="M183" i="1"/>
  <c r="AB183" i="1" s="1"/>
  <c r="N182" i="1"/>
  <c r="M182" i="1" s="1"/>
  <c r="AB182" i="1" s="1"/>
  <c r="O362" i="1"/>
  <c r="P362" i="1"/>
  <c r="Q362" i="1"/>
  <c r="R362" i="1"/>
  <c r="S362" i="1"/>
  <c r="T362" i="1"/>
  <c r="U362" i="1"/>
  <c r="N362" i="1"/>
  <c r="M362" i="1" l="1"/>
  <c r="AC279" i="1"/>
  <c r="O117" i="1"/>
  <c r="P117" i="1"/>
  <c r="Q117" i="1"/>
  <c r="R117" i="1"/>
  <c r="S117" i="1"/>
  <c r="T117" i="1"/>
  <c r="U117" i="1"/>
  <c r="N117" i="1"/>
  <c r="O119" i="1"/>
  <c r="P119" i="1"/>
  <c r="Q119" i="1"/>
  <c r="R119" i="1"/>
  <c r="S119" i="1"/>
  <c r="T119" i="1"/>
  <c r="U119" i="1"/>
  <c r="N119" i="1"/>
  <c r="N116" i="1" l="1"/>
  <c r="T116" i="1"/>
  <c r="R116" i="1"/>
  <c r="P116" i="1"/>
  <c r="U116" i="1"/>
  <c r="S116" i="1"/>
  <c r="Q116" i="1"/>
  <c r="O116" i="1"/>
  <c r="M119" i="1"/>
  <c r="AB119" i="1" s="1"/>
  <c r="AB362" i="1"/>
  <c r="AC116" i="1"/>
  <c r="M117" i="1"/>
  <c r="AB117" i="1" s="1"/>
  <c r="N12" i="1"/>
  <c r="N16" i="1"/>
  <c r="M16" i="1" s="1"/>
  <c r="J11" i="1"/>
  <c r="I11" i="1"/>
  <c r="H11" i="1"/>
  <c r="D11" i="1"/>
  <c r="N105" i="1"/>
  <c r="M105" i="1" s="1"/>
  <c r="AB105" i="1" s="1"/>
  <c r="M13" i="1"/>
  <c r="M116" i="1" l="1"/>
  <c r="AB116" i="1" s="1"/>
  <c r="AB13" i="1"/>
  <c r="N59" i="1"/>
  <c r="O59" i="1"/>
  <c r="P59" i="1"/>
  <c r="Q59" i="1"/>
  <c r="R59" i="1"/>
  <c r="S59" i="1"/>
  <c r="T59" i="1"/>
  <c r="U59" i="1"/>
  <c r="O62" i="1"/>
  <c r="P62" i="1"/>
  <c r="Q62" i="1"/>
  <c r="R62" i="1"/>
  <c r="S62" i="1"/>
  <c r="T62" i="1"/>
  <c r="U62" i="1"/>
  <c r="N62" i="1"/>
  <c r="D58" i="1"/>
  <c r="AC58" i="1" s="1"/>
  <c r="O356" i="1"/>
  <c r="P356" i="1"/>
  <c r="Q356" i="1"/>
  <c r="R356" i="1"/>
  <c r="S356" i="1"/>
  <c r="T356" i="1"/>
  <c r="E356" i="1"/>
  <c r="O350" i="1"/>
  <c r="P350" i="1"/>
  <c r="Q350" i="1"/>
  <c r="R350" i="1"/>
  <c r="S350" i="1"/>
  <c r="T350" i="1"/>
  <c r="O153" i="1"/>
  <c r="P153" i="1"/>
  <c r="Q153" i="1"/>
  <c r="R153" i="1"/>
  <c r="S153" i="1"/>
  <c r="T153" i="1"/>
  <c r="O348" i="1"/>
  <c r="P348" i="1"/>
  <c r="Q348" i="1"/>
  <c r="R348" i="1"/>
  <c r="S348" i="1"/>
  <c r="T348" i="1"/>
  <c r="E348" i="1"/>
  <c r="AB348" i="1" s="1"/>
  <c r="M62" i="1" l="1"/>
  <c r="AB62" i="1" s="1"/>
  <c r="M59" i="1"/>
  <c r="AB59" i="1" s="1"/>
  <c r="AB356" i="1"/>
  <c r="U58" i="1"/>
  <c r="N38" i="1"/>
  <c r="U38" i="1"/>
  <c r="O36" i="1"/>
  <c r="P36" i="1"/>
  <c r="Q36" i="1"/>
  <c r="R36" i="1"/>
  <c r="S36" i="1"/>
  <c r="T36" i="1"/>
  <c r="U36" i="1"/>
  <c r="N36" i="1"/>
  <c r="J35" i="1"/>
  <c r="I35" i="1"/>
  <c r="H35" i="1"/>
  <c r="E38" i="1"/>
  <c r="D35" i="1"/>
  <c r="AC35" i="1" s="1"/>
  <c r="E36" i="1"/>
  <c r="E346" i="1"/>
  <c r="AB346" i="1" s="1"/>
  <c r="N134" i="1"/>
  <c r="E23" i="1"/>
  <c r="AB23" i="1" s="1"/>
  <c r="M38" i="1" l="1"/>
  <c r="AB38" i="1" s="1"/>
  <c r="M134" i="1"/>
  <c r="AB134" i="1" s="1"/>
  <c r="M36" i="1"/>
  <c r="AB36" i="1" s="1"/>
  <c r="U35" i="1"/>
  <c r="N35" i="1"/>
  <c r="E35" i="1"/>
  <c r="M35" i="1" l="1"/>
  <c r="AB35" i="1" s="1"/>
  <c r="U27" i="1"/>
  <c r="U29" i="1"/>
  <c r="M29" i="1" s="1"/>
  <c r="U49" i="1"/>
  <c r="M49" i="1" s="1"/>
  <c r="AB49" i="1" s="1"/>
  <c r="U67" i="1"/>
  <c r="U69" i="1"/>
  <c r="M69" i="1" s="1"/>
  <c r="U71" i="1"/>
  <c r="U73" i="1"/>
  <c r="M73" i="1" s="1"/>
  <c r="AB73" i="1" s="1"/>
  <c r="U87" i="1"/>
  <c r="N19" i="1"/>
  <c r="M19" i="1" s="1"/>
  <c r="N58" i="1"/>
  <c r="M58" i="1" s="1"/>
  <c r="AB58" i="1" s="1"/>
  <c r="N67" i="1"/>
  <c r="N71" i="1"/>
  <c r="N196" i="1"/>
  <c r="M67" i="1" l="1"/>
  <c r="AB67" i="1" s="1"/>
  <c r="M196" i="1"/>
  <c r="M87" i="1"/>
  <c r="M27" i="1"/>
  <c r="AB27" i="1" s="1"/>
  <c r="M71" i="1"/>
  <c r="AB29" i="1"/>
  <c r="AB69" i="1"/>
  <c r="U26" i="1"/>
  <c r="N11" i="1"/>
  <c r="M12" i="1"/>
  <c r="N66" i="1"/>
  <c r="N455" i="1" s="1"/>
  <c r="U66" i="1"/>
  <c r="U455" i="1" s="1"/>
  <c r="AC12" i="1"/>
  <c r="M455" i="1" l="1"/>
  <c r="AB196" i="1"/>
  <c r="M66" i="1"/>
  <c r="AB66" i="1" s="1"/>
  <c r="M26" i="1"/>
  <c r="AB26" i="1" s="1"/>
  <c r="M11" i="1"/>
  <c r="E191" i="1" l="1"/>
  <c r="AB191" i="1" s="1"/>
  <c r="E193" i="1"/>
  <c r="AB193" i="1" l="1"/>
  <c r="J87" i="1"/>
  <c r="K11" i="1" l="1"/>
  <c r="L11" i="1"/>
  <c r="O29" i="1"/>
  <c r="P29" i="1"/>
  <c r="Q29" i="1"/>
  <c r="R29" i="1"/>
  <c r="S29" i="1"/>
  <c r="T29" i="1"/>
  <c r="O27" i="1"/>
  <c r="P27" i="1"/>
  <c r="Q27" i="1"/>
  <c r="R27" i="1"/>
  <c r="S27" i="1"/>
  <c r="T27" i="1"/>
  <c r="J26" i="1"/>
  <c r="J455" i="1" s="1"/>
  <c r="K26" i="1"/>
  <c r="L26" i="1"/>
  <c r="I26" i="1"/>
  <c r="H26" i="1"/>
  <c r="D26" i="1"/>
  <c r="AC26" i="1" l="1"/>
  <c r="R26" i="1"/>
  <c r="S26" i="1"/>
  <c r="O26" i="1"/>
  <c r="P26" i="1"/>
  <c r="T26" i="1"/>
  <c r="Q26" i="1"/>
  <c r="AC11" i="1"/>
  <c r="O67" i="1"/>
  <c r="P67" i="1"/>
  <c r="Q67" i="1"/>
  <c r="R67" i="1"/>
  <c r="S67" i="1"/>
  <c r="T67" i="1"/>
  <c r="D66" i="1"/>
  <c r="I66" i="1"/>
  <c r="K66" i="1"/>
  <c r="K455" i="1" s="1"/>
  <c r="L66" i="1"/>
  <c r="L455" i="1" s="1"/>
  <c r="H66" i="1"/>
  <c r="O69" i="1"/>
  <c r="P69" i="1"/>
  <c r="Q69" i="1"/>
  <c r="R69" i="1"/>
  <c r="S69" i="1"/>
  <c r="T69" i="1"/>
  <c r="E19" i="1"/>
  <c r="AB19" i="1" s="1"/>
  <c r="E12" i="1"/>
  <c r="AB12" i="1" s="1"/>
  <c r="E16" i="1"/>
  <c r="AB16" i="1" s="1"/>
  <c r="AC66" i="1" l="1"/>
  <c r="E11" i="1"/>
  <c r="T66" i="1"/>
  <c r="R66" i="1"/>
  <c r="P66" i="1"/>
  <c r="S66" i="1"/>
  <c r="Q66" i="1"/>
  <c r="O66" i="1"/>
  <c r="E145" i="1"/>
  <c r="AB145" i="1" l="1"/>
  <c r="AB11" i="1"/>
  <c r="I87" i="1"/>
  <c r="I455" i="1" s="1"/>
  <c r="H87" i="1"/>
  <c r="H455" i="1" s="1"/>
  <c r="E90" i="1"/>
  <c r="AB90" i="1" s="1"/>
  <c r="E88" i="1"/>
  <c r="AB88" i="1" s="1"/>
  <c r="D87" i="1"/>
  <c r="D455" i="1" s="1"/>
  <c r="AC87" i="1" l="1"/>
  <c r="AC455" i="1" s="1"/>
  <c r="E87" i="1"/>
  <c r="O111" i="1"/>
  <c r="P111" i="1"/>
  <c r="Q111" i="1"/>
  <c r="Q455" i="1" s="1"/>
  <c r="R111" i="1"/>
  <c r="S111" i="1"/>
  <c r="T111" i="1"/>
  <c r="O87" i="1"/>
  <c r="P87" i="1"/>
  <c r="Q87" i="1"/>
  <c r="R87" i="1"/>
  <c r="S87" i="1"/>
  <c r="T87" i="1"/>
  <c r="O73" i="1"/>
  <c r="P73" i="1"/>
  <c r="Q73" i="1"/>
  <c r="R73" i="1"/>
  <c r="S73" i="1"/>
  <c r="T73" i="1"/>
  <c r="E71" i="1"/>
  <c r="AB71" i="1" s="1"/>
  <c r="T458" i="1" l="1"/>
  <c r="S455" i="1"/>
  <c r="O455" i="1"/>
  <c r="R455" i="1"/>
  <c r="E455" i="1"/>
  <c r="T455" i="1"/>
  <c r="P455" i="1"/>
  <c r="P458" i="1"/>
  <c r="O458" i="1"/>
  <c r="Q458" i="1"/>
  <c r="S458" i="1"/>
  <c r="R458" i="1"/>
  <c r="AB87" i="1"/>
  <c r="AB455" i="1" s="1"/>
  <c r="A40" i="1"/>
</calcChain>
</file>

<file path=xl/sharedStrings.xml><?xml version="1.0" encoding="utf-8"?>
<sst xmlns="http://schemas.openxmlformats.org/spreadsheetml/2006/main" count="1390" uniqueCount="507">
  <si>
    <t>№
п/п</t>
  </si>
  <si>
    <t>ФОИВ</t>
  </si>
  <si>
    <t>ИТОГО</t>
  </si>
  <si>
    <t>Подключено пользователей</t>
  </si>
  <si>
    <t>Ввод данных</t>
  </si>
  <si>
    <t>Согласование</t>
  </si>
  <si>
    <t>Утверждение</t>
  </si>
  <si>
    <t>Просмотр</t>
  </si>
  <si>
    <t>Координатор</t>
  </si>
  <si>
    <t>Администратор НСИ</t>
  </si>
  <si>
    <t>Отказано в подключении пользователей</t>
  </si>
  <si>
    <t>в том числе:</t>
  </si>
  <si>
    <t>1.1</t>
  </si>
  <si>
    <t>1.2</t>
  </si>
  <si>
    <t>1.3</t>
  </si>
  <si>
    <t xml:space="preserve">Базовый перечень </t>
  </si>
  <si>
    <t>Ведомственный перечень</t>
  </si>
  <si>
    <t>Функционал системы "Электронный бюджет" на подключение к которому представлена заявка</t>
  </si>
  <si>
    <t>Заявка на подключение
(количество пользователей)</t>
  </si>
  <si>
    <t>Представлено в МОУ ФК</t>
  </si>
  <si>
    <t>Согласие на обработку персональных данных (количество пользователей)</t>
  </si>
  <si>
    <t>Документ определяющий ответственного за техническое обеспечение работы с компонентами системы ЭБ
(да/нет)</t>
  </si>
  <si>
    <t>Файл действующего сертификата ключа проверки ЭП каждого подключаемого пользователя (количество пользователей)</t>
  </si>
  <si>
    <t>в том числе с приложением</t>
  </si>
  <si>
    <t>да</t>
  </si>
  <si>
    <t>нет</t>
  </si>
  <si>
    <t>Всего</t>
  </si>
  <si>
    <t>не требуется</t>
  </si>
  <si>
    <r>
      <t>Копия распорядительного документа или доверенность на право действовать от имени ФОГВ
(да/нет</t>
    </r>
    <r>
      <rPr>
        <b/>
        <sz val="10"/>
        <color indexed="8"/>
        <rFont val="Times New Roman"/>
        <family val="1"/>
        <charset val="204"/>
      </rPr>
      <t>/не требуется)</t>
    </r>
  </si>
  <si>
    <t>Выдано СКЗИ</t>
  </si>
  <si>
    <t>Установлено СКЗИ</t>
  </si>
  <si>
    <t>Отказано в выдаче СКЗИ</t>
  </si>
  <si>
    <t>Обработано заявок на выдачу СКЗИ</t>
  </si>
  <si>
    <t>Обработано заявок на подключение</t>
  </si>
  <si>
    <t>Заявок на подключение в обработке
(гр.5-гр.13)</t>
  </si>
  <si>
    <t xml:space="preserve">Заявок на СКЗИ в обработке (гр.4 - гр.10-гр.12 )
</t>
  </si>
  <si>
    <t>Заявка на СКЗИ (количество пользователей)</t>
  </si>
  <si>
    <t>2.1</t>
  </si>
  <si>
    <t>3.1</t>
  </si>
  <si>
    <t>Реестр соглашений (договоров)</t>
  </si>
  <si>
    <t>Реестр государственных заданий</t>
  </si>
  <si>
    <t>2</t>
  </si>
  <si>
    <t>Выданные полномочия</t>
  </si>
  <si>
    <t>Полномочия</t>
  </si>
  <si>
    <t>Сводный реестр</t>
  </si>
  <si>
    <t xml:space="preserve">Всего подключено пользователей 
</t>
  </si>
  <si>
    <t xml:space="preserve">Всего отказано в подключении пользователей 
</t>
  </si>
  <si>
    <t>Всего обработано заявок (количество пользователей)
(гр.14+гр.15)</t>
  </si>
  <si>
    <t>4.1</t>
  </si>
  <si>
    <t>4.2</t>
  </si>
  <si>
    <t>4.3</t>
  </si>
  <si>
    <t>5</t>
  </si>
  <si>
    <t>5.1</t>
  </si>
  <si>
    <t>5.2</t>
  </si>
  <si>
    <t>6</t>
  </si>
  <si>
    <t>6.1</t>
  </si>
  <si>
    <t>3</t>
  </si>
  <si>
    <t>5.3</t>
  </si>
  <si>
    <t>6.2</t>
  </si>
  <si>
    <t>7</t>
  </si>
  <si>
    <t>7.1</t>
  </si>
  <si>
    <t>8</t>
  </si>
  <si>
    <t>8.1</t>
  </si>
  <si>
    <t>9</t>
  </si>
  <si>
    <t>9.1</t>
  </si>
  <si>
    <t>9.2</t>
  </si>
  <si>
    <t>9.3</t>
  </si>
  <si>
    <t>10</t>
  </si>
  <si>
    <t>10.1</t>
  </si>
  <si>
    <t>10.2</t>
  </si>
  <si>
    <t>10.3</t>
  </si>
  <si>
    <t>11</t>
  </si>
  <si>
    <t>11.1</t>
  </si>
  <si>
    <t>12</t>
  </si>
  <si>
    <t>12.1</t>
  </si>
  <si>
    <t>13</t>
  </si>
  <si>
    <t>13.1</t>
  </si>
  <si>
    <t>13.2</t>
  </si>
  <si>
    <t>14</t>
  </si>
  <si>
    <t>15</t>
  </si>
  <si>
    <t>15.1</t>
  </si>
  <si>
    <t>16</t>
  </si>
  <si>
    <t>16.1</t>
  </si>
  <si>
    <t>17</t>
  </si>
  <si>
    <t>17.1</t>
  </si>
  <si>
    <t>18</t>
  </si>
  <si>
    <t>18.1</t>
  </si>
  <si>
    <t>19</t>
  </si>
  <si>
    <t>19.1</t>
  </si>
  <si>
    <t>19.2</t>
  </si>
  <si>
    <t>20</t>
  </si>
  <si>
    <t>20.1</t>
  </si>
  <si>
    <t>20.2</t>
  </si>
  <si>
    <t>17.04.2015</t>
  </si>
  <si>
    <t>14.05.2015</t>
  </si>
  <si>
    <t>11.2</t>
  </si>
  <si>
    <t>21</t>
  </si>
  <si>
    <t>21.1</t>
  </si>
  <si>
    <t>Аппарат Совета Федерации Федерального собрания Российской Федерации</t>
  </si>
  <si>
    <t>22</t>
  </si>
  <si>
    <t>22.1</t>
  </si>
  <si>
    <t>24.04.2015</t>
  </si>
  <si>
    <t>12.05.2015</t>
  </si>
  <si>
    <t>1.4</t>
  </si>
  <si>
    <t>1.5</t>
  </si>
  <si>
    <t>21.05.2015</t>
  </si>
  <si>
    <t>1.6</t>
  </si>
  <si>
    <t>7.2</t>
  </si>
  <si>
    <t>19.05.2015</t>
  </si>
  <si>
    <t>20.04.2015</t>
  </si>
  <si>
    <t>22.2</t>
  </si>
  <si>
    <t>2.2</t>
  </si>
  <si>
    <t>15.05.2015</t>
  </si>
  <si>
    <t>23</t>
  </si>
  <si>
    <t>24</t>
  </si>
  <si>
    <t>24.1</t>
  </si>
  <si>
    <t>25</t>
  </si>
  <si>
    <t>25.1</t>
  </si>
  <si>
    <t>25.2</t>
  </si>
  <si>
    <t>26</t>
  </si>
  <si>
    <t>27</t>
  </si>
  <si>
    <t>26.1</t>
  </si>
  <si>
    <t>27.1</t>
  </si>
  <si>
    <t>28</t>
  </si>
  <si>
    <t>29</t>
  </si>
  <si>
    <t>Уполномоченный по правам человека в Российской Федерации</t>
  </si>
  <si>
    <t>23.1</t>
  </si>
  <si>
    <t>29.1</t>
  </si>
  <si>
    <t>30</t>
  </si>
  <si>
    <t>30.1</t>
  </si>
  <si>
    <t>Банк России</t>
  </si>
  <si>
    <t>31</t>
  </si>
  <si>
    <t>Росавиация</t>
  </si>
  <si>
    <t>31.1</t>
  </si>
  <si>
    <t>31.2</t>
  </si>
  <si>
    <t>32</t>
  </si>
  <si>
    <t>32.1</t>
  </si>
  <si>
    <t>28.05.2015</t>
  </si>
  <si>
    <t>5.4</t>
  </si>
  <si>
    <t>5.5</t>
  </si>
  <si>
    <t>5.6</t>
  </si>
  <si>
    <t>МИД России</t>
  </si>
  <si>
    <t>Минкавказ России</t>
  </si>
  <si>
    <t>33</t>
  </si>
  <si>
    <t>33.1</t>
  </si>
  <si>
    <t>34</t>
  </si>
  <si>
    <t>34.1</t>
  </si>
  <si>
    <t>35</t>
  </si>
  <si>
    <t>35.1</t>
  </si>
  <si>
    <t>35.2</t>
  </si>
  <si>
    <t>35.3</t>
  </si>
  <si>
    <t>36</t>
  </si>
  <si>
    <t>1.7</t>
  </si>
  <si>
    <t>28.1</t>
  </si>
  <si>
    <t>28.2</t>
  </si>
  <si>
    <t>36.1</t>
  </si>
  <si>
    <t>20.05.2015</t>
  </si>
  <si>
    <t>05.06.2015</t>
  </si>
  <si>
    <t>22.3</t>
  </si>
  <si>
    <t>37</t>
  </si>
  <si>
    <t>37.1</t>
  </si>
  <si>
    <t>37.2</t>
  </si>
  <si>
    <t>38</t>
  </si>
  <si>
    <t>Министерство обороны</t>
  </si>
  <si>
    <t>38.1</t>
  </si>
  <si>
    <t>39</t>
  </si>
  <si>
    <t>39.1</t>
  </si>
  <si>
    <t>Большой театр</t>
  </si>
  <si>
    <t>39.2</t>
  </si>
  <si>
    <t>40</t>
  </si>
  <si>
    <t>Следственный комитет</t>
  </si>
  <si>
    <t>40.1</t>
  </si>
  <si>
    <t>40.2</t>
  </si>
  <si>
    <t>41</t>
  </si>
  <si>
    <t>Федеральное агентство по делам национальностей</t>
  </si>
  <si>
    <t>41.1</t>
  </si>
  <si>
    <t>41.2</t>
  </si>
  <si>
    <t>42</t>
  </si>
  <si>
    <t>42.1</t>
  </si>
  <si>
    <t>Росмолодежь</t>
  </si>
  <si>
    <t>42.2</t>
  </si>
  <si>
    <t>42.3</t>
  </si>
  <si>
    <t>43</t>
  </si>
  <si>
    <t>Ростехнадзор</t>
  </si>
  <si>
    <t>43.1</t>
  </si>
  <si>
    <t>43.2</t>
  </si>
  <si>
    <t>43.3</t>
  </si>
  <si>
    <t>44</t>
  </si>
  <si>
    <t>Федеральная служба по тарифам</t>
  </si>
  <si>
    <t>44.1</t>
  </si>
  <si>
    <t>44.2</t>
  </si>
  <si>
    <t>45</t>
  </si>
  <si>
    <t>Конституционный суд Российской Федерации</t>
  </si>
  <si>
    <t>45.1</t>
  </si>
  <si>
    <t>46</t>
  </si>
  <si>
    <t>47</t>
  </si>
  <si>
    <t>Главное управление специальных программ Президента Российской Федерации</t>
  </si>
  <si>
    <t>47.1</t>
  </si>
  <si>
    <t>48</t>
  </si>
  <si>
    <t>НИЦ "Курчатовский институт"</t>
  </si>
  <si>
    <t>481.</t>
  </si>
  <si>
    <t>49</t>
  </si>
  <si>
    <t>49.1</t>
  </si>
  <si>
    <t>50</t>
  </si>
  <si>
    <t>Генеральная прокуратура Российской Федерации</t>
  </si>
  <si>
    <t>50.1</t>
  </si>
  <si>
    <t>50.2</t>
  </si>
  <si>
    <t>51</t>
  </si>
  <si>
    <t>Фонд содействия развитию малых форм предприятий в научно-технической сфере</t>
  </si>
  <si>
    <t>ФСИН России</t>
  </si>
  <si>
    <t>51.1</t>
  </si>
  <si>
    <t>52</t>
  </si>
  <si>
    <t>52.1</t>
  </si>
  <si>
    <t>53</t>
  </si>
  <si>
    <t>27.3</t>
  </si>
  <si>
    <t>27.2</t>
  </si>
  <si>
    <t>04.06.2015</t>
  </si>
  <si>
    <t>РФФИ</t>
  </si>
  <si>
    <t>53.1</t>
  </si>
  <si>
    <t>53.4</t>
  </si>
  <si>
    <t>54</t>
  </si>
  <si>
    <t>Государственный Эрмитаж</t>
  </si>
  <si>
    <t>54.1</t>
  </si>
  <si>
    <t>55</t>
  </si>
  <si>
    <t>ФГОУ ВПО Российская академия живописи, ваяния и зодчества Ильи Глазунова</t>
  </si>
  <si>
    <t>55.1</t>
  </si>
  <si>
    <t>56</t>
  </si>
  <si>
    <t>56.1</t>
  </si>
  <si>
    <t>Российский гуманитарный научный фонд</t>
  </si>
  <si>
    <t>56.2</t>
  </si>
  <si>
    <t>56.3</t>
  </si>
  <si>
    <t>57</t>
  </si>
  <si>
    <t>57.1</t>
  </si>
  <si>
    <t>ФГБОУ ВПО Санкт-Петербургский государственный университет</t>
  </si>
  <si>
    <t>58</t>
  </si>
  <si>
    <t>58.1</t>
  </si>
  <si>
    <t>Минприроды России</t>
  </si>
  <si>
    <t>Ростуризм</t>
  </si>
  <si>
    <t>59</t>
  </si>
  <si>
    <t>59.1</t>
  </si>
  <si>
    <t>60</t>
  </si>
  <si>
    <t>60.1</t>
  </si>
  <si>
    <t>ФМБА России</t>
  </si>
  <si>
    <t>60.2</t>
  </si>
  <si>
    <t>61</t>
  </si>
  <si>
    <t>61.1</t>
  </si>
  <si>
    <t>61.2</t>
  </si>
  <si>
    <t>62</t>
  </si>
  <si>
    <t>62.1</t>
  </si>
  <si>
    <t>63</t>
  </si>
  <si>
    <t>63.1</t>
  </si>
  <si>
    <t>64</t>
  </si>
  <si>
    <t>64.1</t>
  </si>
  <si>
    <t>Предложения по закупкам</t>
  </si>
  <si>
    <t>10.06.2015</t>
  </si>
  <si>
    <t>10.06.2015 утро</t>
  </si>
  <si>
    <t>10.06.2015 вечер</t>
  </si>
  <si>
    <t>45.2</t>
  </si>
  <si>
    <t>65</t>
  </si>
  <si>
    <t>13.05.2015</t>
  </si>
  <si>
    <t>11.06.2015</t>
  </si>
  <si>
    <t>18.2</t>
  </si>
  <si>
    <t>Российская академия художеств</t>
  </si>
  <si>
    <t>65.1</t>
  </si>
  <si>
    <t>66</t>
  </si>
  <si>
    <t>66.1</t>
  </si>
  <si>
    <t>Минтруд России</t>
  </si>
  <si>
    <t>66.2</t>
  </si>
  <si>
    <t>Росимущество</t>
  </si>
  <si>
    <t>67</t>
  </si>
  <si>
    <t>67.1</t>
  </si>
  <si>
    <t>67.2</t>
  </si>
  <si>
    <t>68</t>
  </si>
  <si>
    <t>68.1</t>
  </si>
  <si>
    <t>Фонд социального страхования Российской Федерации</t>
  </si>
  <si>
    <t>46.1</t>
  </si>
  <si>
    <t>Министерство Финансов Российской Федерации</t>
  </si>
  <si>
    <t>Федеральная служба по регулированию алкогольного рынка</t>
  </si>
  <si>
    <t>Федеральное казначейство Российской Федерации</t>
  </si>
  <si>
    <t>Министерство культуры Российской Федерации</t>
  </si>
  <si>
    <t>Федеральная таможенная служба</t>
  </si>
  <si>
    <t>Министерство строительства и жилищно-коммунального хозяйстсва Российской Федерации</t>
  </si>
  <si>
    <t>Министерство юстиции Российской Федерации</t>
  </si>
  <si>
    <t>Федеральная служба охраны Российской Федерации</t>
  </si>
  <si>
    <t>ФАНО России</t>
  </si>
  <si>
    <t>68.2</t>
  </si>
  <si>
    <t>69</t>
  </si>
  <si>
    <t>14.1</t>
  </si>
  <si>
    <t>Росаккредитация</t>
  </si>
  <si>
    <t>69.1</t>
  </si>
  <si>
    <t>1.8</t>
  </si>
  <si>
    <t>1.9</t>
  </si>
  <si>
    <t>70</t>
  </si>
  <si>
    <t>70.1</t>
  </si>
  <si>
    <t>3.2</t>
  </si>
  <si>
    <t>71</t>
  </si>
  <si>
    <t>71.1</t>
  </si>
  <si>
    <t>22.4</t>
  </si>
  <si>
    <t>15.2</t>
  </si>
  <si>
    <t>72</t>
  </si>
  <si>
    <t>Аппарат Государственной Думы</t>
  </si>
  <si>
    <t>72.1</t>
  </si>
  <si>
    <t>72.2</t>
  </si>
  <si>
    <t>73</t>
  </si>
  <si>
    <t>73.1</t>
  </si>
  <si>
    <t>16.06.2015</t>
  </si>
  <si>
    <t>6.3</t>
  </si>
  <si>
    <t>6.4</t>
  </si>
  <si>
    <t>6.5</t>
  </si>
  <si>
    <t>16.2</t>
  </si>
  <si>
    <t>16.3</t>
  </si>
  <si>
    <t>57.2</t>
  </si>
  <si>
    <t>59.2</t>
  </si>
  <si>
    <t>59.3</t>
  </si>
  <si>
    <t>63.2</t>
  </si>
  <si>
    <t>63.3</t>
  </si>
  <si>
    <t>65.2</t>
  </si>
  <si>
    <t>68.3</t>
  </si>
  <si>
    <t>71.2</t>
  </si>
  <si>
    <t>71.3</t>
  </si>
  <si>
    <t>71.4</t>
  </si>
  <si>
    <t>17.06.2015</t>
  </si>
  <si>
    <t>14.2</t>
  </si>
  <si>
    <t>Министерство внутренних дел Российской Федерации</t>
  </si>
  <si>
    <t>21.04.2015</t>
  </si>
  <si>
    <t>50.3</t>
  </si>
  <si>
    <t>50.4</t>
  </si>
  <si>
    <t>74</t>
  </si>
  <si>
    <t>74.1</t>
  </si>
  <si>
    <t>74.2</t>
  </si>
  <si>
    <t>74.3</t>
  </si>
  <si>
    <t>2.3</t>
  </si>
  <si>
    <t>Министерство сельского хозяйства Российской Федерации</t>
  </si>
  <si>
    <t>Федеральная служба государственной статистики</t>
  </si>
  <si>
    <t>Центральная избирательная комиссия Российской Федерации</t>
  </si>
  <si>
    <t>75</t>
  </si>
  <si>
    <t>Федеральная миграционная служба</t>
  </si>
  <si>
    <t>15.06.2015</t>
  </si>
  <si>
    <t>Федеральная служба по надзору в сфере связи, информационных технологий и массовых коммуникаций</t>
  </si>
  <si>
    <t>Федеральная служба по гидрометрологии и мониторингу окружающей среды</t>
  </si>
  <si>
    <t>Министерство спорта Российской Федерации</t>
  </si>
  <si>
    <t>76</t>
  </si>
  <si>
    <t>77</t>
  </si>
  <si>
    <t>78</t>
  </si>
  <si>
    <t>Федеральная служба государственной регистрации, кадастра и картографии</t>
  </si>
  <si>
    <t xml:space="preserve">Федеральная служба по интеллектуальной собственности </t>
  </si>
  <si>
    <t>Министерство Российской Федерации по делам гражданской обороны, чрезвычайным ситуациям и ликвидации стихийных бедствий</t>
  </si>
  <si>
    <t>Федеральная служба по труду и занятости</t>
  </si>
  <si>
    <t>Федеральная служба по финансовому мониторингу</t>
  </si>
  <si>
    <t>Государственная Фельдъегерская служба Российской Федерации</t>
  </si>
  <si>
    <t>Федеральная служба по контролю за оборотом наркотиков</t>
  </si>
  <si>
    <t>Федеральное агентство по обустройству государственной границы</t>
  </si>
  <si>
    <t>Федеральное агентство связи</t>
  </si>
  <si>
    <t>Федеральная служба по надзору в сфере здравоохранения</t>
  </si>
  <si>
    <t>Федеральная служба судебных приставов</t>
  </si>
  <si>
    <t>Федеральная служба по ветеринарному и фитосанитарному надзору</t>
  </si>
  <si>
    <t>Верховный суд Российской Федерации</t>
  </si>
  <si>
    <t>Федеральная налоговая служба Российской Федерации</t>
  </si>
  <si>
    <t>Федеральная служба по техническому и экспортному контролю</t>
  </si>
  <si>
    <t>Служба внешней разведки</t>
  </si>
  <si>
    <t>76.1</t>
  </si>
  <si>
    <t>18.06.2015</t>
  </si>
  <si>
    <t>13.3</t>
  </si>
  <si>
    <t>Федеральная служба по военно-техническому сотрудничеству</t>
  </si>
  <si>
    <t>Дата поступлеия документов в МОУ ФК</t>
  </si>
  <si>
    <t>Федеральное казначейство</t>
  </si>
  <si>
    <t>Федеральное казначейств</t>
  </si>
  <si>
    <t>2.4</t>
  </si>
  <si>
    <t>75.1</t>
  </si>
  <si>
    <t>75.2</t>
  </si>
  <si>
    <t>75.3</t>
  </si>
  <si>
    <t>75.4</t>
  </si>
  <si>
    <t>75.5</t>
  </si>
  <si>
    <t>75.6</t>
  </si>
  <si>
    <t>77.1</t>
  </si>
  <si>
    <t>Российская академия наук</t>
  </si>
  <si>
    <t>19.06.2015</t>
  </si>
  <si>
    <t>78.1</t>
  </si>
  <si>
    <t>78.2</t>
  </si>
  <si>
    <t>79</t>
  </si>
  <si>
    <t>Московский государственный университет имени М.В.Ломоносова</t>
  </si>
  <si>
    <t>79.1</t>
  </si>
  <si>
    <t>79.2</t>
  </si>
  <si>
    <t>24.2</t>
  </si>
  <si>
    <t>24.3</t>
  </si>
  <si>
    <t>18.06.2105</t>
  </si>
  <si>
    <t>Министерство энергетики Российской Федерации</t>
  </si>
  <si>
    <t>02.06.2015</t>
  </si>
  <si>
    <t>35.4</t>
  </si>
  <si>
    <t>Федеральное агентство по государственным резервам</t>
  </si>
  <si>
    <t>80</t>
  </si>
  <si>
    <t>80.1</t>
  </si>
  <si>
    <t>80.2</t>
  </si>
  <si>
    <t>21.05.215</t>
  </si>
  <si>
    <t>19.06.2105</t>
  </si>
  <si>
    <t>25.3</t>
  </si>
  <si>
    <t>25.4</t>
  </si>
  <si>
    <t>Федеральная служба по надзору в сфере природопользования</t>
  </si>
  <si>
    <t>Пенсионный фонд Российской Федерации</t>
  </si>
  <si>
    <t>Министерство промышленности и торговли Российской Федерации</t>
  </si>
  <si>
    <t>11.06.2105</t>
  </si>
  <si>
    <t>не</t>
  </si>
  <si>
    <t>81</t>
  </si>
  <si>
    <t>Федеральное космическое агентство</t>
  </si>
  <si>
    <t>82</t>
  </si>
  <si>
    <t>Министерство Российской Федерации по делам Крыма</t>
  </si>
  <si>
    <t>Министерство образования и науки Российской Федерации</t>
  </si>
  <si>
    <t>83</t>
  </si>
  <si>
    <t>84</t>
  </si>
  <si>
    <t>85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</si>
  <si>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</si>
  <si>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Государственный фонд кинофильмов Российской Федерации</t>
  </si>
  <si>
    <t>26.05.2015</t>
  </si>
  <si>
    <t>26.2</t>
  </si>
  <si>
    <t>Федеральная налоговая служба</t>
  </si>
  <si>
    <t>73.2</t>
  </si>
  <si>
    <t>81.1</t>
  </si>
  <si>
    <t>82.1</t>
  </si>
  <si>
    <t>83.1</t>
  </si>
  <si>
    <t>84.1</t>
  </si>
  <si>
    <t>85.1</t>
  </si>
  <si>
    <t>25.05.2015</t>
  </si>
  <si>
    <t>Базовый перечень</t>
  </si>
  <si>
    <t>12.2</t>
  </si>
  <si>
    <t>22.06.2015</t>
  </si>
  <si>
    <t>03.06.2015</t>
  </si>
  <si>
    <t>37.3</t>
  </si>
  <si>
    <t>37.4</t>
  </si>
  <si>
    <t>Феддеральное агентство по недропользованию</t>
  </si>
  <si>
    <t>Федеральное агентство по недропользованию</t>
  </si>
  <si>
    <t>10.4</t>
  </si>
  <si>
    <t>10.5</t>
  </si>
  <si>
    <t>10.6</t>
  </si>
  <si>
    <t>10.7</t>
  </si>
  <si>
    <t>83.2</t>
  </si>
  <si>
    <t>Да</t>
  </si>
  <si>
    <t>85.2</t>
  </si>
  <si>
    <t>81.2</t>
  </si>
  <si>
    <t>23.2</t>
  </si>
  <si>
    <t>ФГБОУ ВПО "Российская академия народного хозяйства и государственной службы при Президенте Российской Федерации"</t>
  </si>
  <si>
    <t>23.06.2015</t>
  </si>
  <si>
    <t>83.3</t>
  </si>
  <si>
    <t>44.3</t>
  </si>
  <si>
    <t>44.4</t>
  </si>
  <si>
    <t>Федеральня служба по тарифам</t>
  </si>
  <si>
    <t>39.3</t>
  </si>
  <si>
    <t>39.4</t>
  </si>
  <si>
    <t>17.2</t>
  </si>
  <si>
    <t>29.04.2015</t>
  </si>
  <si>
    <t>13.4</t>
  </si>
  <si>
    <t>86</t>
  </si>
  <si>
    <t>Федеральное агентство железнодорожного транспорта</t>
  </si>
  <si>
    <t>24.06.2015</t>
  </si>
  <si>
    <t>87</t>
  </si>
  <si>
    <t>Федеральное агентство морского и речного транспорта</t>
  </si>
  <si>
    <t>88</t>
  </si>
  <si>
    <t>87.1</t>
  </si>
  <si>
    <t>88.1</t>
  </si>
  <si>
    <t>89</t>
  </si>
  <si>
    <t>89.1</t>
  </si>
  <si>
    <t>88.2</t>
  </si>
  <si>
    <t>Управление Делами президента Российской Федерации</t>
  </si>
  <si>
    <t>23.06.2105</t>
  </si>
  <si>
    <t>19.3</t>
  </si>
  <si>
    <t>24.4</t>
  </si>
  <si>
    <t>24.5</t>
  </si>
  <si>
    <t>86.1</t>
  </si>
  <si>
    <t>86.2</t>
  </si>
  <si>
    <t>86.3</t>
  </si>
  <si>
    <t>41.3</t>
  </si>
  <si>
    <t>41.4</t>
  </si>
  <si>
    <t>79.3</t>
  </si>
  <si>
    <t>87.2</t>
  </si>
  <si>
    <t>87.3</t>
  </si>
  <si>
    <t>57.3</t>
  </si>
  <si>
    <t>16.4</t>
  </si>
  <si>
    <t>16.5</t>
  </si>
  <si>
    <t>Федеральная служба по надзору в сфере образования и науки</t>
  </si>
  <si>
    <t>25.06.2015</t>
  </si>
  <si>
    <t>08.06.2015</t>
  </si>
  <si>
    <t>49.2</t>
  </si>
  <si>
    <t>Счетная палата</t>
  </si>
  <si>
    <t>89.2</t>
  </si>
  <si>
    <t>89.3</t>
  </si>
  <si>
    <t>32.2</t>
  </si>
  <si>
    <t>Федеральный фонд обязательного медицинского страхования</t>
  </si>
  <si>
    <t>01.06.2015</t>
  </si>
  <si>
    <t>36.2</t>
  </si>
  <si>
    <t>26.06.2015</t>
  </si>
  <si>
    <t>Федеральное агентство водных ресурсов</t>
  </si>
  <si>
    <t>Федеральная служба финансово-бюджетного надзора</t>
  </si>
  <si>
    <t>90</t>
  </si>
  <si>
    <t>Государственная корпорация по атомной энергии "Росатом"</t>
  </si>
  <si>
    <t>4.4</t>
  </si>
  <si>
    <t>4.5</t>
  </si>
  <si>
    <t>4.6</t>
  </si>
  <si>
    <t>90.1</t>
  </si>
  <si>
    <t>91</t>
  </si>
  <si>
    <t>Федеральное дорожное агентство</t>
  </si>
  <si>
    <t>91.1</t>
  </si>
  <si>
    <t>92</t>
  </si>
  <si>
    <t>Министерство транспорта Российской Федерации</t>
  </si>
  <si>
    <t>92.1</t>
  </si>
  <si>
    <t>92.2</t>
  </si>
  <si>
    <t>92.3</t>
  </si>
  <si>
    <t>44.5</t>
  </si>
  <si>
    <t>Сведения о подключения пользователей федеральных органов государственной власти и органов управления государственными внебюджетными фондами Российской Федерации
 к системе "Электронный бюджет" по состоянию на 26.06.2015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</si>
</sst>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FFD966"/>
      </patternFill>
    </fill>
    <fill>
      <patternFill patternType="solid">
        <fgColor rgb="FF92D050"/>
        <bgColor indexed="4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43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D966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D96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43"/>
      </patternFill>
    </fill>
    <fill>
      <patternFill patternType="solid">
        <fgColor rgb="FFFF0000"/>
        <bgColor rgb="FFFFD966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2" fillId="0" borderId="0" xfId="0" applyFont="1"/>
    <xf numFmtId="0" fontId="0" fillId="3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/>
    <xf numFmtId="0" fontId="5" fillId="3" borderId="1" xfId="0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0" fillId="3" borderId="0" xfId="0" applyFont="1" applyFill="1"/>
    <xf numFmtId="0" fontId="0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0" fillId="0" borderId="0" xfId="0" applyAlignment="1">
      <alignment horizontal="left" vertical="center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12" fillId="13" borderId="1" xfId="0" applyFont="1" applyFill="1" applyBorder="1" applyAlignment="1" applyProtection="1">
      <alignment horizontal="left" vertical="center" wrapText="1"/>
    </xf>
    <xf numFmtId="1" fontId="15" fillId="13" borderId="1" xfId="0" applyNumberFormat="1" applyFont="1" applyFill="1" applyBorder="1" applyAlignment="1" applyProtection="1">
      <alignment horizontal="center" vertical="center"/>
    </xf>
    <xf numFmtId="1" fontId="15" fillId="11" borderId="1" xfId="0" applyNumberFormat="1" applyFont="1" applyFill="1" applyBorder="1" applyAlignment="1" applyProtection="1">
      <alignment horizontal="center" vertical="center"/>
    </xf>
    <xf numFmtId="49" fontId="13" fillId="8" borderId="1" xfId="0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left" vertical="center" wrapText="1"/>
    </xf>
    <xf numFmtId="1" fontId="15" fillId="2" borderId="1" xfId="0" applyNumberFormat="1" applyFont="1" applyFill="1" applyBorder="1" applyAlignment="1" applyProtection="1">
      <alignment horizontal="center" vertical="center"/>
    </xf>
    <xf numFmtId="1" fontId="15" fillId="6" borderId="1" xfId="0" applyNumberFormat="1" applyFont="1" applyFill="1" applyBorder="1" applyAlignment="1" applyProtection="1">
      <alignment horizontal="center" vertical="center"/>
    </xf>
    <xf numFmtId="49" fontId="13" fillId="8" borderId="4" xfId="0" applyNumberFormat="1" applyFont="1" applyFill="1" applyBorder="1" applyAlignment="1" applyProtection="1">
      <alignment horizontal="center" vertical="center"/>
    </xf>
    <xf numFmtId="1" fontId="16" fillId="11" borderId="1" xfId="0" applyNumberFormat="1" applyFont="1" applyFill="1" applyBorder="1" applyAlignment="1" applyProtection="1">
      <alignment horizontal="center" vertical="center"/>
    </xf>
    <xf numFmtId="49" fontId="17" fillId="14" borderId="1" xfId="0" applyNumberFormat="1" applyFont="1" applyFill="1" applyBorder="1" applyAlignment="1" applyProtection="1">
      <alignment horizontal="center" vertical="center"/>
    </xf>
    <xf numFmtId="1" fontId="16" fillId="13" borderId="1" xfId="0" applyNumberFormat="1" applyFont="1" applyFill="1" applyBorder="1" applyAlignment="1" applyProtection="1">
      <alignment horizontal="center" vertical="center"/>
    </xf>
    <xf numFmtId="1" fontId="18" fillId="13" borderId="1" xfId="0" applyNumberFormat="1" applyFont="1" applyFill="1" applyBorder="1" applyAlignment="1" applyProtection="1">
      <alignment horizontal="center" vertical="center"/>
    </xf>
    <xf numFmtId="49" fontId="17" fillId="7" borderId="1" xfId="0" applyNumberFormat="1" applyFont="1" applyFill="1" applyBorder="1" applyAlignment="1" applyProtection="1">
      <alignment horizontal="center" vertical="center"/>
    </xf>
    <xf numFmtId="1" fontId="16" fillId="4" borderId="1" xfId="0" applyNumberFormat="1" applyFont="1" applyFill="1" applyBorder="1" applyAlignment="1" applyProtection="1">
      <alignment horizontal="center" vertical="center"/>
    </xf>
    <xf numFmtId="1" fontId="16" fillId="2" borderId="1" xfId="0" applyNumberFormat="1" applyFont="1" applyFill="1" applyBorder="1" applyAlignment="1" applyProtection="1">
      <alignment horizontal="center" vertical="center"/>
    </xf>
    <xf numFmtId="1" fontId="18" fillId="6" borderId="1" xfId="0" applyNumberFormat="1" applyFont="1" applyFill="1" applyBorder="1" applyAlignment="1" applyProtection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1" fontId="8" fillId="13" borderId="1" xfId="0" applyNumberFormat="1" applyFont="1" applyFill="1" applyBorder="1" applyAlignment="1" applyProtection="1">
      <alignment horizontal="center" vertical="center"/>
    </xf>
    <xf numFmtId="1" fontId="18" fillId="11" borderId="1" xfId="0" applyNumberFormat="1" applyFont="1" applyFill="1" applyBorder="1" applyAlignment="1" applyProtection="1">
      <alignment horizontal="center" vertical="center"/>
    </xf>
    <xf numFmtId="1" fontId="8" fillId="11" borderId="1" xfId="0" applyNumberFormat="1" applyFont="1" applyFill="1" applyBorder="1" applyAlignment="1" applyProtection="1">
      <alignment horizontal="center" vertical="center"/>
    </xf>
    <xf numFmtId="1" fontId="15" fillId="4" borderId="1" xfId="0" applyNumberFormat="1" applyFont="1" applyFill="1" applyBorder="1" applyAlignment="1" applyProtection="1">
      <alignment horizontal="center" vertical="center"/>
    </xf>
    <xf numFmtId="1" fontId="8" fillId="6" borderId="1" xfId="0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 wrapText="1"/>
    </xf>
    <xf numFmtId="1" fontId="8" fillId="5" borderId="1" xfId="0" applyNumberFormat="1" applyFont="1" applyFill="1" applyBorder="1" applyAlignment="1" applyProtection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left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2" fillId="13" borderId="4" xfId="0" applyFont="1" applyFill="1" applyBorder="1" applyAlignment="1" applyProtection="1">
      <alignment vertical="center" wrapText="1"/>
    </xf>
    <xf numFmtId="0" fontId="12" fillId="5" borderId="4" xfId="0" applyFont="1" applyFill="1" applyBorder="1" applyAlignment="1" applyProtection="1">
      <alignment vertical="center" wrapText="1"/>
    </xf>
    <xf numFmtId="0" fontId="12" fillId="11" borderId="4" xfId="0" applyFont="1" applyFill="1" applyBorder="1" applyAlignment="1" applyProtection="1">
      <alignment vertical="center" wrapText="1"/>
    </xf>
    <xf numFmtId="0" fontId="12" fillId="5" borderId="4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>
      <alignment horizontal="center" vertical="center"/>
    </xf>
    <xf numFmtId="1" fontId="15" fillId="13" borderId="5" xfId="0" applyNumberFormat="1" applyFont="1" applyFill="1" applyBorder="1" applyAlignment="1" applyProtection="1">
      <alignment horizontal="center" vertical="center"/>
    </xf>
    <xf numFmtId="1" fontId="15" fillId="4" borderId="5" xfId="0" applyNumberFormat="1" applyFont="1" applyFill="1" applyBorder="1" applyAlignment="1" applyProtection="1">
      <alignment horizontal="center" vertical="center"/>
    </xf>
    <xf numFmtId="1" fontId="15" fillId="2" borderId="5" xfId="0" applyNumberFormat="1" applyFont="1" applyFill="1" applyBorder="1" applyAlignment="1" applyProtection="1">
      <alignment horizontal="center" vertical="center"/>
    </xf>
    <xf numFmtId="1" fontId="15" fillId="11" borderId="5" xfId="0" applyNumberFormat="1" applyFont="1" applyFill="1" applyBorder="1" applyAlignment="1" applyProtection="1">
      <alignment horizontal="center" vertical="center"/>
    </xf>
    <xf numFmtId="0" fontId="14" fillId="13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1" fontId="15" fillId="4" borderId="8" xfId="0" applyNumberFormat="1" applyFont="1" applyFill="1" applyBorder="1" applyAlignment="1" applyProtection="1">
      <alignment horizontal="center" vertical="center"/>
    </xf>
    <xf numFmtId="0" fontId="14" fillId="11" borderId="8" xfId="0" applyFont="1" applyFill="1" applyBorder="1" applyAlignment="1" applyProtection="1">
      <alignment horizontal="center" vertical="center" wrapText="1"/>
    </xf>
    <xf numFmtId="3" fontId="18" fillId="4" borderId="8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1" fontId="16" fillId="6" borderId="8" xfId="0" applyNumberFormat="1" applyFont="1" applyFill="1" applyBorder="1" applyAlignment="1" applyProtection="1">
      <alignment horizontal="center" vertical="center"/>
    </xf>
    <xf numFmtId="0" fontId="14" fillId="13" borderId="4" xfId="0" applyFont="1" applyFill="1" applyBorder="1" applyAlignment="1" applyProtection="1">
      <alignment vertical="center" wrapText="1"/>
    </xf>
    <xf numFmtId="0" fontId="14" fillId="11" borderId="4" xfId="0" applyFont="1" applyFill="1" applyBorder="1" applyAlignment="1" applyProtection="1">
      <alignment vertical="center" wrapText="1"/>
    </xf>
    <xf numFmtId="49" fontId="17" fillId="12" borderId="4" xfId="0" applyNumberFormat="1" applyFont="1" applyFill="1" applyBorder="1" applyAlignment="1" applyProtection="1">
      <alignment vertical="center"/>
    </xf>
    <xf numFmtId="1" fontId="16" fillId="4" borderId="5" xfId="0" applyNumberFormat="1" applyFont="1" applyFill="1" applyBorder="1" applyAlignment="1" applyProtection="1">
      <alignment horizontal="center" vertical="center"/>
    </xf>
    <xf numFmtId="1" fontId="16" fillId="2" borderId="5" xfId="0" applyNumberFormat="1" applyFont="1" applyFill="1" applyBorder="1" applyAlignment="1" applyProtection="1">
      <alignment horizontal="center" vertical="center"/>
    </xf>
    <xf numFmtId="1" fontId="15" fillId="13" borderId="8" xfId="0" applyNumberFormat="1" applyFont="1" applyFill="1" applyBorder="1" applyAlignment="1" applyProtection="1">
      <alignment horizontal="center" vertical="center"/>
    </xf>
    <xf numFmtId="1" fontId="15" fillId="11" borderId="8" xfId="0" applyNumberFormat="1" applyFont="1" applyFill="1" applyBorder="1" applyAlignment="1" applyProtection="1">
      <alignment horizontal="center" vertical="center"/>
    </xf>
    <xf numFmtId="1" fontId="15" fillId="2" borderId="8" xfId="0" applyNumberFormat="1" applyFont="1" applyFill="1" applyBorder="1" applyAlignment="1" applyProtection="1">
      <alignment horizontal="center" vertical="center"/>
    </xf>
    <xf numFmtId="1" fontId="16" fillId="13" borderId="8" xfId="0" applyNumberFormat="1" applyFont="1" applyFill="1" applyBorder="1" applyAlignment="1" applyProtection="1">
      <alignment horizontal="center" vertical="center"/>
    </xf>
    <xf numFmtId="1" fontId="16" fillId="4" borderId="8" xfId="0" applyNumberFormat="1" applyFont="1" applyFill="1" applyBorder="1" applyAlignment="1" applyProtection="1">
      <alignment horizontal="center" vertical="center"/>
    </xf>
    <xf numFmtId="1" fontId="15" fillId="13" borderId="4" xfId="0" applyNumberFormat="1" applyFont="1" applyFill="1" applyBorder="1" applyAlignment="1" applyProtection="1">
      <alignment horizontal="center" vertical="center"/>
    </xf>
    <xf numFmtId="1" fontId="15" fillId="11" borderId="4" xfId="0" applyNumberFormat="1" applyFont="1" applyFill="1" applyBorder="1" applyAlignment="1" applyProtection="1">
      <alignment horizontal="center" vertical="center"/>
    </xf>
    <xf numFmtId="1" fontId="15" fillId="2" borderId="4" xfId="0" applyNumberFormat="1" applyFont="1" applyFill="1" applyBorder="1" applyAlignment="1" applyProtection="1">
      <alignment horizontal="center" vertical="center"/>
    </xf>
    <xf numFmtId="1" fontId="16" fillId="13" borderId="4" xfId="0" applyNumberFormat="1" applyFont="1" applyFill="1" applyBorder="1" applyAlignment="1" applyProtection="1">
      <alignment horizontal="center" vertical="center"/>
    </xf>
    <xf numFmtId="1" fontId="16" fillId="4" borderId="4" xfId="0" applyNumberFormat="1" applyFont="1" applyFill="1" applyBorder="1" applyAlignment="1" applyProtection="1">
      <alignment horizontal="center" vertical="center"/>
    </xf>
    <xf numFmtId="1" fontId="15" fillId="4" borderId="4" xfId="0" applyNumberFormat="1" applyFont="1" applyFill="1" applyBorder="1" applyAlignment="1" applyProtection="1">
      <alignment horizontal="center" vertical="center"/>
    </xf>
    <xf numFmtId="1" fontId="15" fillId="13" borderId="9" xfId="0" applyNumberFormat="1" applyFont="1" applyFill="1" applyBorder="1" applyAlignment="1" applyProtection="1">
      <alignment horizontal="center" vertical="center"/>
    </xf>
    <xf numFmtId="1" fontId="15" fillId="13" borderId="10" xfId="0" applyNumberFormat="1" applyFont="1" applyFill="1" applyBorder="1" applyAlignment="1" applyProtection="1">
      <alignment horizontal="center" vertical="center"/>
    </xf>
    <xf numFmtId="1" fontId="15" fillId="11" borderId="9" xfId="0" applyNumberFormat="1" applyFont="1" applyFill="1" applyBorder="1" applyAlignment="1" applyProtection="1">
      <alignment horizontal="center" vertical="center"/>
    </xf>
    <xf numFmtId="1" fontId="15" fillId="11" borderId="10" xfId="0" applyNumberFormat="1" applyFont="1" applyFill="1" applyBorder="1" applyAlignment="1" applyProtection="1">
      <alignment horizontal="center" vertical="center"/>
    </xf>
    <xf numFmtId="1" fontId="15" fillId="2" borderId="9" xfId="0" applyNumberFormat="1" applyFont="1" applyFill="1" applyBorder="1" applyAlignment="1" applyProtection="1">
      <alignment horizontal="center" vertical="center"/>
    </xf>
    <xf numFmtId="1" fontId="16" fillId="13" borderId="9" xfId="0" applyNumberFormat="1" applyFont="1" applyFill="1" applyBorder="1" applyAlignment="1" applyProtection="1">
      <alignment horizontal="center" vertical="center"/>
    </xf>
    <xf numFmtId="1" fontId="16" fillId="13" borderId="10" xfId="0" applyNumberFormat="1" applyFont="1" applyFill="1" applyBorder="1" applyAlignment="1" applyProtection="1">
      <alignment horizontal="center" vertical="center"/>
    </xf>
    <xf numFmtId="1" fontId="16" fillId="4" borderId="9" xfId="0" applyNumberFormat="1" applyFont="1" applyFill="1" applyBorder="1" applyAlignment="1" applyProtection="1">
      <alignment horizontal="center" vertical="center"/>
    </xf>
    <xf numFmtId="1" fontId="18" fillId="13" borderId="10" xfId="0" applyNumberFormat="1" applyFont="1" applyFill="1" applyBorder="1" applyAlignment="1" applyProtection="1">
      <alignment horizontal="center" vertical="center"/>
    </xf>
    <xf numFmtId="1" fontId="16" fillId="2" borderId="9" xfId="0" applyNumberFormat="1" applyFont="1" applyFill="1" applyBorder="1" applyAlignment="1" applyProtection="1">
      <alignment horizontal="center" vertical="center"/>
    </xf>
    <xf numFmtId="1" fontId="18" fillId="11" borderId="10" xfId="0" applyNumberFormat="1" applyFont="1" applyFill="1" applyBorder="1" applyAlignment="1" applyProtection="1">
      <alignment horizontal="center" vertical="center"/>
    </xf>
    <xf numFmtId="1" fontId="15" fillId="4" borderId="9" xfId="0" applyNumberFormat="1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 wrapText="1"/>
    </xf>
    <xf numFmtId="3" fontId="18" fillId="4" borderId="9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1" fontId="15" fillId="6" borderId="4" xfId="0" applyNumberFormat="1" applyFont="1" applyFill="1" applyBorder="1" applyAlignment="1" applyProtection="1">
      <alignment horizontal="center" vertical="center"/>
    </xf>
    <xf numFmtId="1" fontId="15" fillId="6" borderId="8" xfId="0" applyNumberFormat="1" applyFont="1" applyFill="1" applyBorder="1" applyAlignment="1" applyProtection="1">
      <alignment horizontal="center" vertical="center"/>
    </xf>
    <xf numFmtId="1" fontId="16" fillId="11" borderId="8" xfId="0" applyNumberFormat="1" applyFont="1" applyFill="1" applyBorder="1" applyAlignment="1" applyProtection="1">
      <alignment horizontal="center" vertical="center"/>
    </xf>
    <xf numFmtId="3" fontId="18" fillId="6" borderId="8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 applyProtection="1">
      <alignment horizontal="center" vertical="center" wrapText="1"/>
    </xf>
    <xf numFmtId="1" fontId="18" fillId="6" borderId="1" xfId="0" applyNumberFormat="1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 applyProtection="1">
      <alignment horizontal="center" vertical="center" wrapText="1"/>
    </xf>
    <xf numFmtId="1" fontId="18" fillId="4" borderId="5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 applyProtection="1">
      <alignment horizontal="center" vertical="center" wrapText="1"/>
    </xf>
    <xf numFmtId="1" fontId="14" fillId="4" borderId="4" xfId="0" applyNumberFormat="1" applyFont="1" applyFill="1" applyBorder="1" applyAlignment="1" applyProtection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1" fontId="18" fillId="4" borderId="4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 applyProtection="1">
      <alignment horizontal="left" vertical="center"/>
    </xf>
    <xf numFmtId="0" fontId="18" fillId="13" borderId="8" xfId="0" applyFont="1" applyFill="1" applyBorder="1" applyAlignment="1" applyProtection="1">
      <alignment horizontal="center" vertical="center"/>
    </xf>
    <xf numFmtId="1" fontId="18" fillId="13" borderId="5" xfId="0" applyNumberFormat="1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1" fontId="18" fillId="13" borderId="1" xfId="0" applyNumberFormat="1" applyFont="1" applyFill="1" applyBorder="1" applyAlignment="1">
      <alignment horizontal="center" vertical="center"/>
    </xf>
    <xf numFmtId="1" fontId="18" fillId="13" borderId="4" xfId="0" applyNumberFormat="1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49" fontId="8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left" vertical="center"/>
    </xf>
    <xf numFmtId="0" fontId="18" fillId="13" borderId="8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left" vertical="center"/>
    </xf>
    <xf numFmtId="49" fontId="15" fillId="14" borderId="1" xfId="0" applyNumberFormat="1" applyFont="1" applyFill="1" applyBorder="1" applyAlignment="1" applyProtection="1">
      <alignment horizontal="center" vertical="center"/>
    </xf>
    <xf numFmtId="0" fontId="18" fillId="11" borderId="8" xfId="0" applyFont="1" applyFill="1" applyBorder="1" applyAlignment="1">
      <alignment horizontal="center" vertical="center"/>
    </xf>
    <xf numFmtId="1" fontId="18" fillId="11" borderId="5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1" fontId="18" fillId="11" borderId="1" xfId="0" applyNumberFormat="1" applyFont="1" applyFill="1" applyBorder="1" applyAlignment="1">
      <alignment horizontal="center" vertical="center"/>
    </xf>
    <xf numFmtId="1" fontId="18" fillId="11" borderId="4" xfId="0" applyNumberFormat="1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49" fontId="13" fillId="16" borderId="1" xfId="0" applyNumberFormat="1" applyFont="1" applyFill="1" applyBorder="1" applyAlignment="1" applyProtection="1">
      <alignment horizontal="center" vertical="center"/>
    </xf>
    <xf numFmtId="49" fontId="17" fillId="17" borderId="1" xfId="0" applyNumberFormat="1" applyFont="1" applyFill="1" applyBorder="1" applyAlignment="1" applyProtection="1">
      <alignment horizontal="center" vertical="center"/>
    </xf>
    <xf numFmtId="49" fontId="8" fillId="15" borderId="1" xfId="0" applyNumberFormat="1" applyFont="1" applyFill="1" applyBorder="1" applyAlignment="1" applyProtection="1">
      <alignment horizontal="center" vertical="center"/>
    </xf>
    <xf numFmtId="49" fontId="8" fillId="15" borderId="1" xfId="0" applyNumberFormat="1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vertical="center"/>
    </xf>
    <xf numFmtId="0" fontId="8" fillId="11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/>
    </xf>
    <xf numFmtId="1" fontId="15" fillId="5" borderId="1" xfId="0" applyNumberFormat="1" applyFont="1" applyFill="1" applyBorder="1" applyAlignment="1" applyProtection="1">
      <alignment horizontal="center" vertical="center"/>
    </xf>
    <xf numFmtId="1" fontId="18" fillId="18" borderId="1" xfId="0" applyNumberFormat="1" applyFont="1" applyFill="1" applyBorder="1" applyAlignment="1">
      <alignment horizontal="center" vertical="center"/>
    </xf>
    <xf numFmtId="1" fontId="16" fillId="11" borderId="5" xfId="0" applyNumberFormat="1" applyFont="1" applyFill="1" applyBorder="1" applyAlignment="1" applyProtection="1">
      <alignment horizontal="center" vertical="center"/>
    </xf>
    <xf numFmtId="1" fontId="16" fillId="11" borderId="4" xfId="0" applyNumberFormat="1" applyFont="1" applyFill="1" applyBorder="1" applyAlignment="1" applyProtection="1">
      <alignment horizontal="center" vertical="center"/>
    </xf>
    <xf numFmtId="1" fontId="16" fillId="11" borderId="9" xfId="0" applyNumberFormat="1" applyFont="1" applyFill="1" applyBorder="1" applyAlignment="1" applyProtection="1">
      <alignment horizontal="center" vertical="center"/>
    </xf>
    <xf numFmtId="1" fontId="16" fillId="11" borderId="10" xfId="0" applyNumberFormat="1" applyFont="1" applyFill="1" applyBorder="1" applyAlignment="1" applyProtection="1">
      <alignment horizontal="center" vertical="center"/>
    </xf>
    <xf numFmtId="0" fontId="12" fillId="13" borderId="1" xfId="0" applyFont="1" applyFill="1" applyBorder="1" applyAlignment="1" applyProtection="1">
      <alignment horizontal="left" vertical="top" wrapText="1"/>
    </xf>
    <xf numFmtId="0" fontId="12" fillId="5" borderId="1" xfId="0" applyFont="1" applyFill="1" applyBorder="1" applyAlignment="1" applyProtection="1">
      <alignment horizontal="left" vertical="top" wrapText="1"/>
    </xf>
    <xf numFmtId="0" fontId="0" fillId="11" borderId="0" xfId="0" applyFont="1" applyFill="1" applyAlignment="1">
      <alignment horizontal="left" vertical="center"/>
    </xf>
    <xf numFmtId="0" fontId="8" fillId="11" borderId="4" xfId="0" applyFont="1" applyFill="1" applyBorder="1" applyAlignment="1">
      <alignment horizontal="left" vertical="center"/>
    </xf>
    <xf numFmtId="49" fontId="13" fillId="10" borderId="4" xfId="0" applyNumberFormat="1" applyFont="1" applyFill="1" applyBorder="1" applyAlignment="1" applyProtection="1">
      <alignment vertical="center"/>
    </xf>
    <xf numFmtId="49" fontId="8" fillId="11" borderId="4" xfId="0" applyNumberFormat="1" applyFont="1" applyFill="1" applyBorder="1" applyAlignment="1">
      <alignment vertical="center"/>
    </xf>
    <xf numFmtId="1" fontId="18" fillId="11" borderId="7" xfId="0" applyNumberFormat="1" applyFont="1" applyFill="1" applyBorder="1" applyAlignment="1">
      <alignment horizontal="center" vertical="center"/>
    </xf>
    <xf numFmtId="1" fontId="18" fillId="13" borderId="9" xfId="0" applyNumberFormat="1" applyFont="1" applyFill="1" applyBorder="1" applyAlignment="1">
      <alignment horizontal="center" vertical="center"/>
    </xf>
    <xf numFmtId="1" fontId="18" fillId="13" borderId="10" xfId="0" applyNumberFormat="1" applyFont="1" applyFill="1" applyBorder="1" applyAlignment="1">
      <alignment horizontal="center" vertical="center"/>
    </xf>
    <xf numFmtId="1" fontId="18" fillId="11" borderId="9" xfId="0" applyNumberFormat="1" applyFont="1" applyFill="1" applyBorder="1" applyAlignment="1">
      <alignment horizontal="center" vertical="center"/>
    </xf>
    <xf numFmtId="1" fontId="18" fillId="11" borderId="10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11" borderId="4" xfId="0" applyNumberFormat="1" applyFont="1" applyFill="1" applyBorder="1" applyAlignment="1">
      <alignment horizontal="left" vertical="center"/>
    </xf>
    <xf numFmtId="0" fontId="18" fillId="11" borderId="8" xfId="0" applyFont="1" applyFill="1" applyBorder="1" applyAlignment="1" applyProtection="1">
      <alignment horizontal="center" vertical="center"/>
    </xf>
    <xf numFmtId="0" fontId="8" fillId="13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horizontal="left" vertical="center"/>
    </xf>
    <xf numFmtId="49" fontId="8" fillId="11" borderId="12" xfId="0" applyNumberFormat="1" applyFont="1" applyFill="1" applyBorder="1" applyAlignment="1">
      <alignment vertical="center"/>
    </xf>
    <xf numFmtId="1" fontId="18" fillId="13" borderId="7" xfId="0" applyNumberFormat="1" applyFont="1" applyFill="1" applyBorder="1" applyAlignment="1">
      <alignment horizontal="center" vertical="center"/>
    </xf>
    <xf numFmtId="1" fontId="15" fillId="13" borderId="7" xfId="0" applyNumberFormat="1" applyFont="1" applyFill="1" applyBorder="1" applyAlignment="1" applyProtection="1">
      <alignment horizontal="center" vertical="center"/>
    </xf>
    <xf numFmtId="1" fontId="16" fillId="13" borderId="7" xfId="0" applyNumberFormat="1" applyFont="1" applyFill="1" applyBorder="1" applyAlignment="1" applyProtection="1">
      <alignment horizontal="center" vertical="center"/>
    </xf>
    <xf numFmtId="1" fontId="14" fillId="13" borderId="7" xfId="0" applyNumberFormat="1" applyFont="1" applyFill="1" applyBorder="1" applyAlignment="1" applyProtection="1">
      <alignment horizontal="center" vertical="center" wrapText="1"/>
    </xf>
    <xf numFmtId="0" fontId="18" fillId="13" borderId="11" xfId="0" applyFont="1" applyFill="1" applyBorder="1" applyAlignment="1">
      <alignment horizontal="center" vertical="center"/>
    </xf>
    <xf numFmtId="1" fontId="18" fillId="4" borderId="7" xfId="0" applyNumberFormat="1" applyFont="1" applyFill="1" applyBorder="1" applyAlignment="1">
      <alignment horizontal="center" vertical="center"/>
    </xf>
    <xf numFmtId="1" fontId="18" fillId="13" borderId="8" xfId="0" applyNumberFormat="1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 applyProtection="1">
      <alignment horizontal="center" vertical="center"/>
    </xf>
    <xf numFmtId="1" fontId="15" fillId="4" borderId="7" xfId="0" applyNumberFormat="1" applyFont="1" applyFill="1" applyBorder="1" applyAlignment="1" applyProtection="1">
      <alignment horizontal="center" vertical="center"/>
    </xf>
    <xf numFmtId="1" fontId="15" fillId="11" borderId="7" xfId="0" applyNumberFormat="1" applyFont="1" applyFill="1" applyBorder="1" applyAlignment="1" applyProtection="1">
      <alignment horizontal="center" vertical="center"/>
    </xf>
    <xf numFmtId="1" fontId="14" fillId="11" borderId="7" xfId="0" applyNumberFormat="1" applyFont="1" applyFill="1" applyBorder="1" applyAlignment="1" applyProtection="1">
      <alignment horizontal="center" vertical="center" wrapText="1"/>
    </xf>
    <xf numFmtId="1" fontId="14" fillId="11" borderId="1" xfId="0" applyNumberFormat="1" applyFont="1" applyFill="1" applyBorder="1" applyAlignment="1" applyProtection="1">
      <alignment horizontal="center" vertical="center" wrapText="1"/>
    </xf>
    <xf numFmtId="1" fontId="14" fillId="11" borderId="9" xfId="0" applyNumberFormat="1" applyFont="1" applyFill="1" applyBorder="1" applyAlignment="1" applyProtection="1">
      <alignment horizontal="center" vertical="center" wrapText="1"/>
    </xf>
    <xf numFmtId="1" fontId="14" fillId="11" borderId="10" xfId="0" applyNumberFormat="1" applyFont="1" applyFill="1" applyBorder="1" applyAlignment="1" applyProtection="1">
      <alignment horizontal="center" vertical="center" wrapText="1"/>
    </xf>
    <xf numFmtId="1" fontId="15" fillId="18" borderId="1" xfId="0" applyNumberFormat="1" applyFont="1" applyFill="1" applyBorder="1" applyAlignment="1" applyProtection="1">
      <alignment horizontal="center" vertical="center"/>
    </xf>
    <xf numFmtId="1" fontId="18" fillId="18" borderId="1" xfId="0" applyNumberFormat="1" applyFont="1" applyFill="1" applyBorder="1" applyAlignment="1" applyProtection="1">
      <alignment horizontal="center" vertical="center"/>
    </xf>
    <xf numFmtId="49" fontId="17" fillId="12" borderId="12" xfId="0" applyNumberFormat="1" applyFont="1" applyFill="1" applyBorder="1" applyAlignment="1" applyProtection="1">
      <alignment vertical="center"/>
    </xf>
    <xf numFmtId="1" fontId="15" fillId="2" borderId="7" xfId="0" applyNumberFormat="1" applyFont="1" applyFill="1" applyBorder="1" applyAlignment="1" applyProtection="1">
      <alignment horizontal="center" vertical="center"/>
    </xf>
    <xf numFmtId="0" fontId="14" fillId="13" borderId="1" xfId="0" applyFont="1" applyFill="1" applyBorder="1" applyAlignment="1" applyProtection="1">
      <alignment horizontal="center" vertical="center" wrapText="1"/>
    </xf>
    <xf numFmtId="0" fontId="14" fillId="13" borderId="10" xfId="0" applyFont="1" applyFill="1" applyBorder="1" applyAlignment="1" applyProtection="1">
      <alignment horizontal="center" vertical="center" wrapText="1"/>
    </xf>
    <xf numFmtId="0" fontId="8" fillId="13" borderId="5" xfId="0" applyFont="1" applyFill="1" applyBorder="1" applyAlignment="1">
      <alignment horizontal="center" vertical="center"/>
    </xf>
    <xf numFmtId="0" fontId="12" fillId="11" borderId="4" xfId="0" applyFont="1" applyFill="1" applyBorder="1" applyAlignment="1" applyProtection="1">
      <alignment horizontal="left" vertical="center" wrapText="1"/>
    </xf>
    <xf numFmtId="1" fontId="18" fillId="18" borderId="7" xfId="0" applyNumberFormat="1" applyFont="1" applyFill="1" applyBorder="1" applyAlignment="1">
      <alignment horizontal="center" vertical="center"/>
    </xf>
    <xf numFmtId="1" fontId="18" fillId="18" borderId="5" xfId="0" applyNumberFormat="1" applyFont="1" applyFill="1" applyBorder="1" applyAlignment="1">
      <alignment horizontal="center" vertical="center"/>
    </xf>
    <xf numFmtId="1" fontId="18" fillId="18" borderId="8" xfId="0" applyNumberFormat="1" applyFont="1" applyFill="1" applyBorder="1" applyAlignment="1">
      <alignment horizontal="center" vertical="center"/>
    </xf>
    <xf numFmtId="1" fontId="15" fillId="18" borderId="8" xfId="0" applyNumberFormat="1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center" vertical="center"/>
    </xf>
    <xf numFmtId="0" fontId="18" fillId="18" borderId="8" xfId="0" applyFont="1" applyFill="1" applyBorder="1" applyAlignment="1">
      <alignment horizontal="center" vertical="center"/>
    </xf>
    <xf numFmtId="1" fontId="15" fillId="18" borderId="4" xfId="0" applyNumberFormat="1" applyFont="1" applyFill="1" applyBorder="1" applyAlignment="1" applyProtection="1">
      <alignment horizontal="center" vertical="center"/>
    </xf>
    <xf numFmtId="1" fontId="18" fillId="11" borderId="4" xfId="0" applyNumberFormat="1" applyFont="1" applyFill="1" applyBorder="1" applyAlignment="1" applyProtection="1">
      <alignment horizontal="center" vertical="center"/>
    </xf>
    <xf numFmtId="1" fontId="15" fillId="18" borderId="7" xfId="0" applyNumberFormat="1" applyFont="1" applyFill="1" applyBorder="1" applyAlignment="1" applyProtection="1">
      <alignment horizontal="center" vertical="center"/>
    </xf>
    <xf numFmtId="0" fontId="14" fillId="18" borderId="8" xfId="0" applyFont="1" applyFill="1" applyBorder="1" applyAlignment="1" applyProtection="1">
      <alignment horizontal="center" vertical="center" wrapText="1"/>
    </xf>
    <xf numFmtId="1" fontId="18" fillId="4" borderId="4" xfId="0" applyNumberFormat="1" applyFont="1" applyFill="1" applyBorder="1" applyAlignment="1" applyProtection="1">
      <alignment horizontal="center" vertical="center"/>
    </xf>
    <xf numFmtId="1" fontId="18" fillId="13" borderId="4" xfId="0" applyNumberFormat="1" applyFont="1" applyFill="1" applyBorder="1" applyAlignment="1" applyProtection="1">
      <alignment horizontal="center" vertical="center"/>
    </xf>
    <xf numFmtId="1" fontId="18" fillId="2" borderId="4" xfId="0" applyNumberFormat="1" applyFont="1" applyFill="1" applyBorder="1" applyAlignment="1" applyProtection="1">
      <alignment horizontal="center" vertical="center"/>
    </xf>
    <xf numFmtId="1" fontId="14" fillId="11" borderId="4" xfId="0" applyNumberFormat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13" borderId="7" xfId="0" applyFont="1" applyFill="1" applyBorder="1" applyAlignment="1" applyProtection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/>
    </xf>
    <xf numFmtId="0" fontId="18" fillId="11" borderId="4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center" vertical="center"/>
    </xf>
    <xf numFmtId="0" fontId="18" fillId="18" borderId="4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8" fillId="13" borderId="7" xfId="0" applyFont="1" applyFill="1" applyBorder="1" applyAlignment="1">
      <alignment horizontal="center" vertical="center"/>
    </xf>
    <xf numFmtId="1" fontId="16" fillId="13" borderId="5" xfId="0" applyNumberFormat="1" applyFont="1" applyFill="1" applyBorder="1" applyAlignment="1" applyProtection="1">
      <alignment horizontal="center" vertical="center"/>
    </xf>
    <xf numFmtId="1" fontId="8" fillId="2" borderId="5" xfId="0" applyNumberFormat="1" applyFont="1" applyFill="1" applyBorder="1" applyAlignment="1" applyProtection="1">
      <alignment horizontal="center" vertical="center"/>
    </xf>
    <xf numFmtId="1" fontId="8" fillId="13" borderId="5" xfId="0" applyNumberFormat="1" applyFont="1" applyFill="1" applyBorder="1" applyAlignment="1" applyProtection="1">
      <alignment horizontal="center" vertical="center"/>
    </xf>
    <xf numFmtId="1" fontId="8" fillId="11" borderId="5" xfId="0" applyNumberFormat="1" applyFont="1" applyFill="1" applyBorder="1" applyAlignment="1" applyProtection="1">
      <alignment horizontal="center" vertical="center"/>
    </xf>
    <xf numFmtId="1" fontId="8" fillId="6" borderId="5" xfId="0" applyNumberFormat="1" applyFont="1" applyFill="1" applyBorder="1" applyAlignment="1" applyProtection="1">
      <alignment horizontal="center" vertical="center"/>
    </xf>
    <xf numFmtId="1" fontId="8" fillId="5" borderId="5" xfId="0" applyNumberFormat="1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 wrapText="1"/>
    </xf>
    <xf numFmtId="0" fontId="8" fillId="11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" fontId="15" fillId="6" borderId="9" xfId="0" applyNumberFormat="1" applyFont="1" applyFill="1" applyBorder="1" applyAlignment="1" applyProtection="1">
      <alignment horizontal="center" vertical="center"/>
    </xf>
    <xf numFmtId="1" fontId="15" fillId="6" borderId="10" xfId="0" applyNumberFormat="1" applyFont="1" applyFill="1" applyBorder="1" applyAlignment="1" applyProtection="1">
      <alignment horizontal="center" vertical="center"/>
    </xf>
    <xf numFmtId="1" fontId="18" fillId="6" borderId="10" xfId="0" applyNumberFormat="1" applyFont="1" applyFill="1" applyBorder="1" applyAlignment="1" applyProtection="1">
      <alignment horizontal="center" vertical="center"/>
    </xf>
    <xf numFmtId="1" fontId="16" fillId="6" borderId="10" xfId="0" applyNumberFormat="1" applyFont="1" applyFill="1" applyBorder="1" applyAlignment="1" applyProtection="1">
      <alignment horizontal="center" vertical="center"/>
    </xf>
    <xf numFmtId="1" fontId="14" fillId="6" borderId="10" xfId="0" applyNumberFormat="1" applyFont="1" applyFill="1" applyBorder="1" applyAlignment="1" applyProtection="1">
      <alignment horizontal="center" vertical="center" wrapText="1"/>
    </xf>
    <xf numFmtId="1" fontId="18" fillId="6" borderId="10" xfId="0" applyNumberFormat="1" applyFont="1" applyFill="1" applyBorder="1" applyAlignment="1">
      <alignment horizontal="center" vertical="center"/>
    </xf>
    <xf numFmtId="1" fontId="15" fillId="18" borderId="9" xfId="0" applyNumberFormat="1" applyFont="1" applyFill="1" applyBorder="1" applyAlignment="1" applyProtection="1">
      <alignment horizontal="center" vertical="center"/>
    </xf>
    <xf numFmtId="1" fontId="18" fillId="18" borderId="10" xfId="0" applyNumberFormat="1" applyFont="1" applyFill="1" applyBorder="1" applyAlignment="1">
      <alignment horizontal="center" vertical="center"/>
    </xf>
    <xf numFmtId="1" fontId="18" fillId="6" borderId="9" xfId="0" applyNumberFormat="1" applyFont="1" applyFill="1" applyBorder="1" applyAlignment="1">
      <alignment horizontal="center" vertical="center"/>
    </xf>
    <xf numFmtId="1" fontId="18" fillId="11" borderId="8" xfId="0" applyNumberFormat="1" applyFont="1" applyFill="1" applyBorder="1" applyAlignment="1">
      <alignment horizontal="center" vertical="center"/>
    </xf>
    <xf numFmtId="1" fontId="14" fillId="11" borderId="5" xfId="0" applyNumberFormat="1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13" borderId="5" xfId="0" applyFont="1" applyFill="1" applyBorder="1" applyAlignment="1" applyProtection="1">
      <alignment horizontal="center" vertical="center" wrapText="1"/>
    </xf>
    <xf numFmtId="3" fontId="18" fillId="4" borderId="5" xfId="0" applyNumberFormat="1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horizontal="center" vertical="center"/>
    </xf>
    <xf numFmtId="0" fontId="14" fillId="13" borderId="9" xfId="0" applyFont="1" applyFill="1" applyBorder="1" applyAlignment="1" applyProtection="1">
      <alignment horizontal="center" vertical="center" wrapText="1"/>
    </xf>
    <xf numFmtId="3" fontId="8" fillId="11" borderId="1" xfId="0" applyNumberFormat="1" applyFont="1" applyFill="1" applyBorder="1" applyAlignment="1">
      <alignment horizontal="center" vertical="center"/>
    </xf>
    <xf numFmtId="3" fontId="18" fillId="11" borderId="8" xfId="0" applyNumberFormat="1" applyFont="1" applyFill="1" applyBorder="1" applyAlignment="1">
      <alignment horizontal="center" vertical="center"/>
    </xf>
    <xf numFmtId="3" fontId="18" fillId="11" borderId="1" xfId="0" applyNumberFormat="1" applyFont="1" applyFill="1" applyBorder="1" applyAlignment="1">
      <alignment horizontal="center" vertical="center"/>
    </xf>
    <xf numFmtId="3" fontId="18" fillId="11" borderId="9" xfId="0" applyNumberFormat="1" applyFont="1" applyFill="1" applyBorder="1" applyAlignment="1">
      <alignment horizontal="center" vertical="center"/>
    </xf>
    <xf numFmtId="3" fontId="18" fillId="11" borderId="5" xfId="0" applyNumberFormat="1" applyFont="1" applyFill="1" applyBorder="1" applyAlignment="1">
      <alignment horizontal="center" vertical="center"/>
    </xf>
    <xf numFmtId="3" fontId="18" fillId="11" borderId="4" xfId="0" applyNumberFormat="1" applyFont="1" applyFill="1" applyBorder="1" applyAlignment="1">
      <alignment horizontal="center" vertical="center"/>
    </xf>
    <xf numFmtId="3" fontId="14" fillId="13" borderId="8" xfId="0" applyNumberFormat="1" applyFont="1" applyFill="1" applyBorder="1" applyAlignment="1" applyProtection="1">
      <alignment horizontal="center" vertical="center" wrapText="1"/>
    </xf>
    <xf numFmtId="1" fontId="16" fillId="6" borderId="5" xfId="0" applyNumberFormat="1" applyFont="1" applyFill="1" applyBorder="1" applyAlignment="1" applyProtection="1">
      <alignment horizontal="center" vertical="center"/>
    </xf>
    <xf numFmtId="1" fontId="16" fillId="6" borderId="5" xfId="0" applyNumberFormat="1" applyFont="1" applyFill="1" applyBorder="1" applyAlignment="1" applyProtection="1">
      <alignment horizontal="center" vertical="center"/>
    </xf>
    <xf numFmtId="1" fontId="18" fillId="18" borderId="9" xfId="0" applyNumberFormat="1" applyFont="1" applyFill="1" applyBorder="1" applyAlignment="1">
      <alignment horizontal="center" vertical="center"/>
    </xf>
    <xf numFmtId="1" fontId="8" fillId="13" borderId="5" xfId="0" applyNumberFormat="1" applyFont="1" applyFill="1" applyBorder="1" applyAlignment="1">
      <alignment horizontal="center" vertical="center"/>
    </xf>
    <xf numFmtId="1" fontId="8" fillId="13" borderId="1" xfId="0" applyNumberFormat="1" applyFont="1" applyFill="1" applyBorder="1" applyAlignment="1">
      <alignment horizontal="center" vertical="center"/>
    </xf>
    <xf numFmtId="1" fontId="8" fillId="11" borderId="5" xfId="0" applyNumberFormat="1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1" fontId="13" fillId="13" borderId="5" xfId="0" applyNumberFormat="1" applyFont="1" applyFill="1" applyBorder="1" applyAlignment="1" applyProtection="1">
      <alignment horizontal="center" vertical="center"/>
    </xf>
    <xf numFmtId="1" fontId="13" fillId="13" borderId="1" xfId="0" applyNumberFormat="1" applyFont="1" applyFill="1" applyBorder="1" applyAlignment="1" applyProtection="1">
      <alignment horizontal="center" vertical="center"/>
    </xf>
    <xf numFmtId="1" fontId="13" fillId="11" borderId="5" xfId="0" applyNumberFormat="1" applyFont="1" applyFill="1" applyBorder="1" applyAlignment="1" applyProtection="1">
      <alignment horizontal="center" vertical="center"/>
    </xf>
    <xf numFmtId="1" fontId="13" fillId="11" borderId="1" xfId="0" applyNumberFormat="1" applyFont="1" applyFill="1" applyBorder="1" applyAlignment="1" applyProtection="1">
      <alignment horizontal="center" vertical="center"/>
    </xf>
    <xf numFmtId="1" fontId="13" fillId="2" borderId="5" xfId="0" applyNumberFormat="1" applyFont="1" applyFill="1" applyBorder="1" applyAlignment="1" applyProtection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 vertical="center"/>
    </xf>
    <xf numFmtId="1" fontId="17" fillId="13" borderId="1" xfId="0" applyNumberFormat="1" applyFont="1" applyFill="1" applyBorder="1" applyAlignment="1" applyProtection="1">
      <alignment horizontal="center" vertical="center"/>
    </xf>
    <xf numFmtId="1" fontId="17" fillId="13" borderId="5" xfId="0" applyNumberFormat="1" applyFont="1" applyFill="1" applyBorder="1" applyAlignment="1" applyProtection="1">
      <alignment horizontal="center" vertical="center"/>
    </xf>
    <xf numFmtId="1" fontId="17" fillId="11" borderId="5" xfId="0" applyNumberFormat="1" applyFont="1" applyFill="1" applyBorder="1" applyAlignment="1" applyProtection="1">
      <alignment horizontal="center" vertical="center"/>
    </xf>
    <xf numFmtId="1" fontId="17" fillId="11" borderId="1" xfId="0" applyNumberFormat="1" applyFont="1" applyFill="1" applyBorder="1" applyAlignment="1" applyProtection="1">
      <alignment horizontal="center" vertical="center"/>
    </xf>
    <xf numFmtId="1" fontId="8" fillId="4" borderId="5" xfId="0" applyNumberFormat="1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1" fontId="13" fillId="6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11" borderId="5" xfId="0" applyNumberFormat="1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 applyProtection="1">
      <alignment horizontal="center" vertical="center"/>
    </xf>
    <xf numFmtId="1" fontId="18" fillId="18" borderId="4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0" fontId="14" fillId="13" borderId="8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1" fontId="14" fillId="13" borderId="1" xfId="0" applyNumberFormat="1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left" vertical="center"/>
    </xf>
    <xf numFmtId="49" fontId="8" fillId="11" borderId="4" xfId="0" applyNumberFormat="1" applyFont="1" applyFill="1" applyBorder="1" applyAlignment="1">
      <alignment horizontal="center" vertical="center"/>
    </xf>
    <xf numFmtId="49" fontId="8" fillId="11" borderId="7" xfId="0" applyNumberFormat="1" applyFont="1" applyFill="1" applyBorder="1" applyAlignment="1">
      <alignment horizontal="center" vertical="center"/>
    </xf>
    <xf numFmtId="49" fontId="8" fillId="11" borderId="12" xfId="0" applyNumberFormat="1" applyFont="1" applyFill="1" applyBorder="1" applyAlignment="1">
      <alignment horizontal="center" vertical="center"/>
    </xf>
    <xf numFmtId="49" fontId="17" fillId="12" borderId="4" xfId="0" applyNumberFormat="1" applyFont="1" applyFill="1" applyBorder="1" applyAlignment="1" applyProtection="1">
      <alignment horizontal="center" vertical="center"/>
    </xf>
    <xf numFmtId="49" fontId="17" fillId="12" borderId="7" xfId="0" applyNumberFormat="1" applyFont="1" applyFill="1" applyBorder="1" applyAlignment="1" applyProtection="1">
      <alignment horizontal="center" vertical="center"/>
    </xf>
    <xf numFmtId="49" fontId="17" fillId="12" borderId="12" xfId="0" applyNumberFormat="1" applyFont="1" applyFill="1" applyBorder="1" applyAlignment="1" applyProtection="1">
      <alignment horizontal="center" vertical="center"/>
    </xf>
    <xf numFmtId="14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2" xfId="0" applyNumberFormat="1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 applyProtection="1">
      <alignment horizontal="center" vertical="center"/>
    </xf>
    <xf numFmtId="1" fontId="16" fillId="6" borderId="5" xfId="0" applyNumberFormat="1" applyFont="1" applyFill="1" applyBorder="1" applyAlignment="1" applyProtection="1">
      <alignment horizontal="center" vertical="center"/>
    </xf>
    <xf numFmtId="49" fontId="17" fillId="12" borderId="5" xfId="0" applyNumberFormat="1" applyFont="1" applyFill="1" applyBorder="1" applyAlignment="1" applyProtection="1">
      <alignment horizontal="center" vertical="center"/>
    </xf>
    <xf numFmtId="49" fontId="8" fillId="11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49" fontId="13" fillId="10" borderId="4" xfId="0" applyNumberFormat="1" applyFont="1" applyFill="1" applyBorder="1" applyAlignment="1" applyProtection="1">
      <alignment horizontal="center" vertical="center"/>
    </xf>
    <xf numFmtId="49" fontId="13" fillId="10" borderId="7" xfId="0" applyNumberFormat="1" applyFont="1" applyFill="1" applyBorder="1" applyAlignment="1" applyProtection="1">
      <alignment horizontal="center" vertical="center"/>
    </xf>
    <xf numFmtId="49" fontId="13" fillId="10" borderId="5" xfId="0" applyNumberFormat="1" applyFont="1" applyFill="1" applyBorder="1" applyAlignment="1" applyProtection="1">
      <alignment horizontal="center" vertical="center"/>
    </xf>
    <xf numFmtId="14" fontId="12" fillId="11" borderId="4" xfId="0" applyNumberFormat="1" applyFont="1" applyFill="1" applyBorder="1" applyAlignment="1" applyProtection="1">
      <alignment horizontal="center" vertical="center" wrapText="1"/>
    </xf>
    <xf numFmtId="14" fontId="12" fillId="11" borderId="7" xfId="0" applyNumberFormat="1" applyFont="1" applyFill="1" applyBorder="1" applyAlignment="1" applyProtection="1">
      <alignment horizontal="center" vertical="center" wrapText="1"/>
    </xf>
    <xf numFmtId="49" fontId="8" fillId="11" borderId="4" xfId="0" applyNumberFormat="1" applyFont="1" applyFill="1" applyBorder="1" applyAlignment="1" applyProtection="1">
      <alignment horizontal="center" vertical="center"/>
    </xf>
    <xf numFmtId="49" fontId="8" fillId="11" borderId="7" xfId="0" applyNumberFormat="1" applyFont="1" applyFill="1" applyBorder="1" applyAlignment="1" applyProtection="1">
      <alignment horizontal="center" vertical="center"/>
    </xf>
    <xf numFmtId="49" fontId="8" fillId="11" borderId="12" xfId="0" applyNumberFormat="1" applyFont="1" applyFill="1" applyBorder="1" applyAlignment="1" applyProtection="1">
      <alignment horizontal="center" vertical="center"/>
    </xf>
    <xf numFmtId="49" fontId="15" fillId="12" borderId="4" xfId="0" applyNumberFormat="1" applyFont="1" applyFill="1" applyBorder="1" applyAlignment="1" applyProtection="1">
      <alignment horizontal="center" vertical="center"/>
    </xf>
    <xf numFmtId="49" fontId="15" fillId="12" borderId="7" xfId="0" applyNumberFormat="1" applyFont="1" applyFill="1" applyBorder="1" applyAlignment="1" applyProtection="1">
      <alignment horizontal="center" vertical="center"/>
    </xf>
    <xf numFmtId="49" fontId="15" fillId="12" borderId="12" xfId="0" applyNumberFormat="1" applyFont="1" applyFill="1" applyBorder="1" applyAlignment="1" applyProtection="1">
      <alignment horizontal="center" vertical="center"/>
    </xf>
    <xf numFmtId="49" fontId="13" fillId="10" borderId="12" xfId="0" applyNumberFormat="1" applyFont="1" applyFill="1" applyBorder="1" applyAlignment="1" applyProtection="1">
      <alignment horizontal="center" vertical="center"/>
    </xf>
    <xf numFmtId="14" fontId="12" fillId="11" borderId="5" xfId="0" applyNumberFormat="1" applyFont="1" applyFill="1" applyBorder="1" applyAlignment="1" applyProtection="1">
      <alignment horizontal="center" vertical="center" wrapText="1"/>
    </xf>
    <xf numFmtId="0" fontId="20" fillId="3" borderId="0" xfId="0" applyFont="1" applyFill="1" applyAlignment="1">
      <alignment horizont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8"/>
  <sheetViews>
    <sheetView tabSelected="1" showWhiteSpace="0" zoomScale="75" zoomScaleNormal="75" zoomScalePageLayoutView="50" workbookViewId="0">
      <pane ySplit="10" topLeftCell="A440" activePane="bottomLeft" state="frozen"/>
      <selection pane="bottomLeft" activeCell="B3" sqref="B3:B9"/>
    </sheetView>
  </sheetViews>
  <sheetFormatPr defaultRowHeight="15" x14ac:dyDescent="0.25"/>
  <cols>
    <col min="1" max="1" width="4.28515625" style="14" customWidth="1"/>
    <col min="2" max="2" width="35.7109375" style="13" bestFit="1" customWidth="1"/>
    <col min="3" max="3" width="31" style="9" customWidth="1"/>
    <col min="4" max="4" width="12.85546875" style="18" customWidth="1"/>
    <col min="5" max="6" width="13.140625" style="17" customWidth="1"/>
    <col min="7" max="7" width="16.140625" style="17" customWidth="1"/>
    <col min="8" max="8" width="13.85546875" style="17" customWidth="1"/>
    <col min="9" max="9" width="13.42578125" style="17" customWidth="1"/>
    <col min="10" max="10" width="8.7109375" style="17" customWidth="1"/>
    <col min="11" max="11" width="9.42578125" style="17" customWidth="1"/>
    <col min="12" max="12" width="9.85546875" style="18" customWidth="1"/>
    <col min="13" max="13" width="16.140625" style="17" customWidth="1"/>
    <col min="14" max="14" width="16" style="18" customWidth="1"/>
    <col min="15" max="15" width="9.85546875" style="18" hidden="1" customWidth="1"/>
    <col min="16" max="16" width="11" style="18" hidden="1" customWidth="1"/>
    <col min="17" max="17" width="9.85546875" style="18" hidden="1" customWidth="1"/>
    <col min="18" max="18" width="8.140625" style="18" hidden="1" customWidth="1"/>
    <col min="19" max="19" width="12.7109375" style="18" hidden="1" customWidth="1"/>
    <col min="20" max="20" width="10" style="18" hidden="1" customWidth="1"/>
    <col min="21" max="21" width="13.28515625" style="19" customWidth="1"/>
    <col min="22" max="22" width="9.85546875" style="19" hidden="1" customWidth="1"/>
    <col min="23" max="23" width="11.140625" style="19" hidden="1" customWidth="1"/>
    <col min="24" max="24" width="11.28515625" style="19" hidden="1" customWidth="1"/>
    <col min="25" max="25" width="9.85546875" style="19" hidden="1" customWidth="1"/>
    <col min="26" max="26" width="12.28515625" style="19" hidden="1" customWidth="1"/>
    <col min="27" max="27" width="10.42578125" style="19" hidden="1" customWidth="1"/>
    <col min="28" max="28" width="12" style="19" customWidth="1"/>
    <col min="29" max="29" width="11.5703125" style="19" customWidth="1"/>
  </cols>
  <sheetData>
    <row r="1" spans="1:29" s="2" customFormat="1" ht="40.5" customHeight="1" x14ac:dyDescent="0.3">
      <c r="A1" s="325" t="s">
        <v>506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</row>
    <row r="2" spans="1:29" s="2" customFormat="1" ht="13.5" customHeight="1" x14ac:dyDescent="0.25">
      <c r="A2" s="14"/>
      <c r="B2" s="154" t="s">
        <v>364</v>
      </c>
      <c r="C2" s="8"/>
      <c r="D2" s="16"/>
      <c r="E2" s="144"/>
      <c r="F2" s="17"/>
      <c r="G2" s="17"/>
      <c r="H2" s="17"/>
      <c r="I2" s="17"/>
      <c r="J2" s="17"/>
      <c r="K2" s="17"/>
      <c r="L2" s="16"/>
      <c r="M2" s="17"/>
      <c r="N2" s="16"/>
      <c r="O2" s="16"/>
      <c r="P2" s="16"/>
      <c r="Q2" s="16"/>
      <c r="R2" s="16"/>
      <c r="S2" s="16"/>
      <c r="T2" s="16"/>
      <c r="U2" s="15"/>
      <c r="V2" s="15"/>
      <c r="W2" s="15"/>
      <c r="X2" s="15"/>
      <c r="Y2" s="15"/>
      <c r="Z2" s="15"/>
      <c r="AA2" s="15"/>
      <c r="AB2" s="15"/>
      <c r="AC2" s="15"/>
    </row>
    <row r="3" spans="1:29" s="10" customFormat="1" ht="25.5" customHeight="1" x14ac:dyDescent="0.25">
      <c r="A3" s="307" t="s">
        <v>0</v>
      </c>
      <c r="B3" s="326" t="s">
        <v>1</v>
      </c>
      <c r="C3" s="298" t="s">
        <v>17</v>
      </c>
      <c r="D3" s="303" t="s">
        <v>19</v>
      </c>
      <c r="E3" s="304"/>
      <c r="F3" s="304"/>
      <c r="G3" s="304"/>
      <c r="H3" s="304"/>
      <c r="I3" s="305"/>
      <c r="J3" s="303" t="s">
        <v>32</v>
      </c>
      <c r="K3" s="304"/>
      <c r="L3" s="305"/>
      <c r="M3" s="303" t="s">
        <v>33</v>
      </c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6" t="s">
        <v>34</v>
      </c>
      <c r="AC3" s="309" t="s">
        <v>35</v>
      </c>
    </row>
    <row r="4" spans="1:29" s="4" customFormat="1" ht="17.25" customHeight="1" x14ac:dyDescent="0.25">
      <c r="A4" s="307"/>
      <c r="B4" s="327"/>
      <c r="C4" s="298"/>
      <c r="D4" s="309" t="s">
        <v>36</v>
      </c>
      <c r="E4" s="306" t="s">
        <v>18</v>
      </c>
      <c r="F4" s="297" t="s">
        <v>23</v>
      </c>
      <c r="G4" s="297"/>
      <c r="H4" s="297"/>
      <c r="I4" s="297"/>
      <c r="J4" s="309" t="s">
        <v>29</v>
      </c>
      <c r="K4" s="309" t="s">
        <v>30</v>
      </c>
      <c r="L4" s="309" t="s">
        <v>31</v>
      </c>
      <c r="M4" s="306" t="s">
        <v>47</v>
      </c>
      <c r="N4" s="297" t="s">
        <v>11</v>
      </c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301"/>
      <c r="AC4" s="310"/>
    </row>
    <row r="5" spans="1:29" s="4" customFormat="1" ht="42.75" customHeight="1" x14ac:dyDescent="0.25">
      <c r="A5" s="307"/>
      <c r="B5" s="327"/>
      <c r="C5" s="298"/>
      <c r="D5" s="310"/>
      <c r="E5" s="301"/>
      <c r="F5" s="301" t="s">
        <v>21</v>
      </c>
      <c r="G5" s="301" t="s">
        <v>28</v>
      </c>
      <c r="H5" s="301" t="s">
        <v>22</v>
      </c>
      <c r="I5" s="301" t="s">
        <v>20</v>
      </c>
      <c r="J5" s="310"/>
      <c r="K5" s="310"/>
      <c r="L5" s="310"/>
      <c r="M5" s="301"/>
      <c r="N5" s="297" t="s">
        <v>3</v>
      </c>
      <c r="O5" s="297"/>
      <c r="P5" s="297"/>
      <c r="Q5" s="297"/>
      <c r="R5" s="297"/>
      <c r="S5" s="297"/>
      <c r="T5" s="297"/>
      <c r="U5" s="297" t="s">
        <v>10</v>
      </c>
      <c r="V5" s="297"/>
      <c r="W5" s="297"/>
      <c r="X5" s="297"/>
      <c r="Y5" s="297"/>
      <c r="Z5" s="297"/>
      <c r="AA5" s="297"/>
      <c r="AB5" s="301"/>
      <c r="AC5" s="310"/>
    </row>
    <row r="6" spans="1:29" s="4" customFormat="1" ht="12.75" customHeight="1" x14ac:dyDescent="0.25">
      <c r="A6" s="308"/>
      <c r="B6" s="327"/>
      <c r="C6" s="298"/>
      <c r="D6" s="310"/>
      <c r="E6" s="301"/>
      <c r="F6" s="301"/>
      <c r="G6" s="301"/>
      <c r="H6" s="301"/>
      <c r="I6" s="301"/>
      <c r="J6" s="310"/>
      <c r="K6" s="310"/>
      <c r="L6" s="310"/>
      <c r="M6" s="301"/>
      <c r="N6" s="299" t="s">
        <v>45</v>
      </c>
      <c r="O6" s="300" t="s">
        <v>42</v>
      </c>
      <c r="P6" s="300"/>
      <c r="Q6" s="300"/>
      <c r="R6" s="300"/>
      <c r="S6" s="300"/>
      <c r="T6" s="300"/>
      <c r="U6" s="299" t="s">
        <v>46</v>
      </c>
      <c r="V6" s="300" t="s">
        <v>43</v>
      </c>
      <c r="W6" s="300"/>
      <c r="X6" s="300"/>
      <c r="Y6" s="300"/>
      <c r="Z6" s="300"/>
      <c r="AA6" s="300"/>
      <c r="AB6" s="301"/>
      <c r="AC6" s="310"/>
    </row>
    <row r="7" spans="1:29" s="4" customFormat="1" ht="15.75" customHeight="1" x14ac:dyDescent="0.25">
      <c r="A7" s="308"/>
      <c r="B7" s="327"/>
      <c r="C7" s="298"/>
      <c r="D7" s="310"/>
      <c r="E7" s="301"/>
      <c r="F7" s="301"/>
      <c r="G7" s="301"/>
      <c r="H7" s="301"/>
      <c r="I7" s="301"/>
      <c r="J7" s="310"/>
      <c r="K7" s="310"/>
      <c r="L7" s="310"/>
      <c r="M7" s="301"/>
      <c r="N7" s="299"/>
      <c r="O7" s="300" t="s">
        <v>4</v>
      </c>
      <c r="P7" s="300" t="s">
        <v>5</v>
      </c>
      <c r="Q7" s="300" t="s">
        <v>6</v>
      </c>
      <c r="R7" s="300" t="s">
        <v>7</v>
      </c>
      <c r="S7" s="300" t="s">
        <v>9</v>
      </c>
      <c r="T7" s="300" t="s">
        <v>8</v>
      </c>
      <c r="U7" s="299"/>
      <c r="V7" s="300" t="s">
        <v>4</v>
      </c>
      <c r="W7" s="300" t="s">
        <v>5</v>
      </c>
      <c r="X7" s="300" t="s">
        <v>6</v>
      </c>
      <c r="Y7" s="300" t="s">
        <v>7</v>
      </c>
      <c r="Z7" s="300" t="s">
        <v>9</v>
      </c>
      <c r="AA7" s="300" t="s">
        <v>8</v>
      </c>
      <c r="AB7" s="301"/>
      <c r="AC7" s="310"/>
    </row>
    <row r="8" spans="1:29" s="4" customFormat="1" ht="15" customHeight="1" x14ac:dyDescent="0.25">
      <c r="A8" s="308"/>
      <c r="B8" s="327"/>
      <c r="C8" s="298"/>
      <c r="D8" s="310"/>
      <c r="E8" s="301"/>
      <c r="F8" s="301"/>
      <c r="G8" s="301"/>
      <c r="H8" s="301"/>
      <c r="I8" s="301"/>
      <c r="J8" s="310"/>
      <c r="K8" s="310"/>
      <c r="L8" s="310"/>
      <c r="M8" s="301"/>
      <c r="N8" s="299"/>
      <c r="O8" s="300"/>
      <c r="P8" s="300"/>
      <c r="Q8" s="300"/>
      <c r="R8" s="300"/>
      <c r="S8" s="300"/>
      <c r="T8" s="300"/>
      <c r="U8" s="299"/>
      <c r="V8" s="300"/>
      <c r="W8" s="300"/>
      <c r="X8" s="300"/>
      <c r="Y8" s="300"/>
      <c r="Z8" s="300"/>
      <c r="AA8" s="300"/>
      <c r="AB8" s="301"/>
      <c r="AC8" s="310"/>
    </row>
    <row r="9" spans="1:29" s="4" customFormat="1" ht="46.5" customHeight="1" x14ac:dyDescent="0.25">
      <c r="A9" s="308"/>
      <c r="B9" s="328"/>
      <c r="C9" s="298"/>
      <c r="D9" s="311"/>
      <c r="E9" s="302"/>
      <c r="F9" s="302"/>
      <c r="G9" s="302"/>
      <c r="H9" s="302"/>
      <c r="I9" s="302"/>
      <c r="J9" s="311"/>
      <c r="K9" s="311"/>
      <c r="L9" s="311"/>
      <c r="M9" s="302"/>
      <c r="N9" s="299"/>
      <c r="O9" s="300"/>
      <c r="P9" s="300"/>
      <c r="Q9" s="300"/>
      <c r="R9" s="300"/>
      <c r="S9" s="300"/>
      <c r="T9" s="300"/>
      <c r="U9" s="299"/>
      <c r="V9" s="300"/>
      <c r="W9" s="300"/>
      <c r="X9" s="300"/>
      <c r="Y9" s="300"/>
      <c r="Z9" s="300"/>
      <c r="AA9" s="300"/>
      <c r="AB9" s="302"/>
      <c r="AC9" s="311"/>
    </row>
    <row r="10" spans="1:29" s="3" customFormat="1" ht="11.25" x14ac:dyDescent="0.2">
      <c r="A10" s="7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15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16</v>
      </c>
      <c r="AC10" s="6">
        <v>17</v>
      </c>
    </row>
    <row r="11" spans="1:29" s="11" customFormat="1" ht="30" customHeight="1" x14ac:dyDescent="0.2">
      <c r="A11" s="136">
        <v>1</v>
      </c>
      <c r="B11" s="23" t="s">
        <v>276</v>
      </c>
      <c r="C11" s="70" t="s">
        <v>26</v>
      </c>
      <c r="D11" s="75">
        <f>SUM(D23,D21,D19,D16,D12)</f>
        <v>5</v>
      </c>
      <c r="E11" s="58">
        <f>SUM(E23,E21,E19,E16,E12)</f>
        <v>27</v>
      </c>
      <c r="F11" s="24" t="s">
        <v>25</v>
      </c>
      <c r="G11" s="24" t="s">
        <v>27</v>
      </c>
      <c r="H11" s="24">
        <f>SUM(H12,H16,H19,H21,H23)</f>
        <v>10</v>
      </c>
      <c r="I11" s="80">
        <f>SUM(I12,I16,I19,I21,I23)</f>
        <v>10</v>
      </c>
      <c r="J11" s="86">
        <f>SUM(J12,J16,J19,J21,J23)</f>
        <v>5</v>
      </c>
      <c r="K11" s="58">
        <f t="shared" ref="K11:L11" si="0">K12+K16+K19</f>
        <v>0</v>
      </c>
      <c r="L11" s="80">
        <f t="shared" si="0"/>
        <v>0</v>
      </c>
      <c r="M11" s="86">
        <f>SUM(N11,U11)</f>
        <v>27</v>
      </c>
      <c r="N11" s="24">
        <f>SUM(N23,N21,N19,N16,N12)</f>
        <v>24</v>
      </c>
      <c r="O11" s="24">
        <f t="shared" ref="O11:U11" si="1">SUM(O23,O21,O19,O16,O12)</f>
        <v>12</v>
      </c>
      <c r="P11" s="24">
        <f t="shared" si="1"/>
        <v>2</v>
      </c>
      <c r="Q11" s="24">
        <f t="shared" si="1"/>
        <v>6</v>
      </c>
      <c r="R11" s="24">
        <f t="shared" si="1"/>
        <v>15</v>
      </c>
      <c r="S11" s="24">
        <f t="shared" si="1"/>
        <v>0</v>
      </c>
      <c r="T11" s="24">
        <f t="shared" si="1"/>
        <v>0</v>
      </c>
      <c r="U11" s="87">
        <f t="shared" si="1"/>
        <v>3</v>
      </c>
      <c r="V11" s="257">
        <v>0</v>
      </c>
      <c r="W11" s="258">
        <v>0</v>
      </c>
      <c r="X11" s="258">
        <v>0</v>
      </c>
      <c r="Y11" s="258">
        <v>0</v>
      </c>
      <c r="Z11" s="258">
        <v>0</v>
      </c>
      <c r="AA11" s="258">
        <v>0</v>
      </c>
      <c r="AB11" s="80">
        <f>E11-M11</f>
        <v>0</v>
      </c>
      <c r="AC11" s="75">
        <f>D11-J11-L11</f>
        <v>0</v>
      </c>
    </row>
    <row r="12" spans="1:29" s="11" customFormat="1" ht="20.100000000000001" customHeight="1" x14ac:dyDescent="0.2">
      <c r="A12" s="312" t="s">
        <v>101</v>
      </c>
      <c r="B12" s="314"/>
      <c r="C12" s="71"/>
      <c r="D12" s="76">
        <v>5</v>
      </c>
      <c r="E12" s="61">
        <f>SUM(E13:E15)</f>
        <v>15</v>
      </c>
      <c r="F12" s="25"/>
      <c r="G12" s="25"/>
      <c r="H12" s="25">
        <v>5</v>
      </c>
      <c r="I12" s="81">
        <v>5</v>
      </c>
      <c r="J12" s="88">
        <v>5</v>
      </c>
      <c r="K12" s="61">
        <v>0</v>
      </c>
      <c r="L12" s="81">
        <v>0</v>
      </c>
      <c r="M12" s="88">
        <f t="shared" ref="M12:M98" si="2">SUM(N12,U12)</f>
        <v>15</v>
      </c>
      <c r="N12" s="25">
        <f>SUM(N13,N14,N15)</f>
        <v>15</v>
      </c>
      <c r="O12" s="25">
        <f t="shared" ref="O12:AA12" si="3">SUM(O13,O14,O15)</f>
        <v>12</v>
      </c>
      <c r="P12" s="25">
        <f t="shared" si="3"/>
        <v>2</v>
      </c>
      <c r="Q12" s="25">
        <f t="shared" si="3"/>
        <v>6</v>
      </c>
      <c r="R12" s="25">
        <f t="shared" si="3"/>
        <v>15</v>
      </c>
      <c r="S12" s="25">
        <f t="shared" si="3"/>
        <v>0</v>
      </c>
      <c r="T12" s="25">
        <f t="shared" si="3"/>
        <v>0</v>
      </c>
      <c r="U12" s="89">
        <f t="shared" si="3"/>
        <v>0</v>
      </c>
      <c r="V12" s="259">
        <f t="shared" si="3"/>
        <v>0</v>
      </c>
      <c r="W12" s="260">
        <f t="shared" si="3"/>
        <v>0</v>
      </c>
      <c r="X12" s="260">
        <f t="shared" si="3"/>
        <v>0</v>
      </c>
      <c r="Y12" s="260">
        <f t="shared" si="3"/>
        <v>0</v>
      </c>
      <c r="Z12" s="260">
        <f t="shared" si="3"/>
        <v>0</v>
      </c>
      <c r="AA12" s="260">
        <f t="shared" si="3"/>
        <v>0</v>
      </c>
      <c r="AB12" s="81">
        <f>E12-M12</f>
        <v>0</v>
      </c>
      <c r="AC12" s="76">
        <f>D12-J12-L12</f>
        <v>0</v>
      </c>
    </row>
    <row r="13" spans="1:29" s="11" customFormat="1" ht="30" customHeight="1" x14ac:dyDescent="0.2">
      <c r="A13" s="26" t="s">
        <v>12</v>
      </c>
      <c r="B13" s="27" t="s">
        <v>276</v>
      </c>
      <c r="C13" s="54" t="s">
        <v>44</v>
      </c>
      <c r="D13" s="77"/>
      <c r="E13" s="60">
        <v>5</v>
      </c>
      <c r="F13" s="28"/>
      <c r="G13" s="28"/>
      <c r="H13" s="28"/>
      <c r="I13" s="82"/>
      <c r="J13" s="90"/>
      <c r="K13" s="60"/>
      <c r="L13" s="82"/>
      <c r="M13" s="226">
        <f t="shared" si="2"/>
        <v>5</v>
      </c>
      <c r="N13" s="29">
        <v>5</v>
      </c>
      <c r="O13" s="28">
        <v>2</v>
      </c>
      <c r="P13" s="28">
        <v>2</v>
      </c>
      <c r="Q13" s="28">
        <v>2</v>
      </c>
      <c r="R13" s="28">
        <v>5</v>
      </c>
      <c r="S13" s="28">
        <v>0</v>
      </c>
      <c r="T13" s="28">
        <v>0</v>
      </c>
      <c r="U13" s="227">
        <v>0</v>
      </c>
      <c r="V13" s="261">
        <v>0</v>
      </c>
      <c r="W13" s="262">
        <v>0</v>
      </c>
      <c r="X13" s="262">
        <v>0</v>
      </c>
      <c r="Y13" s="262">
        <v>0</v>
      </c>
      <c r="Z13" s="262">
        <v>0</v>
      </c>
      <c r="AA13" s="262">
        <v>0</v>
      </c>
      <c r="AB13" s="101">
        <f>E13-M13</f>
        <v>0</v>
      </c>
      <c r="AC13" s="102"/>
    </row>
    <row r="14" spans="1:29" s="11" customFormat="1" ht="30" customHeight="1" x14ac:dyDescent="0.2">
      <c r="A14" s="26" t="s">
        <v>13</v>
      </c>
      <c r="B14" s="27" t="s">
        <v>276</v>
      </c>
      <c r="C14" s="54" t="s">
        <v>39</v>
      </c>
      <c r="D14" s="77"/>
      <c r="E14" s="60">
        <v>5</v>
      </c>
      <c r="F14" s="28"/>
      <c r="G14" s="28"/>
      <c r="H14" s="28"/>
      <c r="I14" s="82"/>
      <c r="J14" s="90"/>
      <c r="K14" s="60"/>
      <c r="L14" s="82"/>
      <c r="M14" s="226">
        <f t="shared" si="2"/>
        <v>5</v>
      </c>
      <c r="N14" s="29">
        <v>5</v>
      </c>
      <c r="O14" s="28">
        <v>5</v>
      </c>
      <c r="P14" s="28">
        <v>0</v>
      </c>
      <c r="Q14" s="28">
        <v>2</v>
      </c>
      <c r="R14" s="28">
        <v>5</v>
      </c>
      <c r="S14" s="28">
        <v>0</v>
      </c>
      <c r="T14" s="28">
        <v>0</v>
      </c>
      <c r="U14" s="227">
        <v>0</v>
      </c>
      <c r="V14" s="261">
        <v>0</v>
      </c>
      <c r="W14" s="262">
        <v>0</v>
      </c>
      <c r="X14" s="262">
        <v>0</v>
      </c>
      <c r="Y14" s="262">
        <v>0</v>
      </c>
      <c r="Z14" s="262">
        <v>0</v>
      </c>
      <c r="AA14" s="262">
        <v>0</v>
      </c>
      <c r="AB14" s="101">
        <f>E14-M14</f>
        <v>0</v>
      </c>
      <c r="AC14" s="102"/>
    </row>
    <row r="15" spans="1:29" s="11" customFormat="1" ht="30" customHeight="1" x14ac:dyDescent="0.2">
      <c r="A15" s="26" t="s">
        <v>14</v>
      </c>
      <c r="B15" s="27" t="s">
        <v>276</v>
      </c>
      <c r="C15" s="54" t="s">
        <v>40</v>
      </c>
      <c r="D15" s="77"/>
      <c r="E15" s="60">
        <v>5</v>
      </c>
      <c r="F15" s="28"/>
      <c r="G15" s="28"/>
      <c r="H15" s="28"/>
      <c r="I15" s="82"/>
      <c r="J15" s="90"/>
      <c r="K15" s="60"/>
      <c r="L15" s="82"/>
      <c r="M15" s="226">
        <f t="shared" si="2"/>
        <v>5</v>
      </c>
      <c r="N15" s="29">
        <v>5</v>
      </c>
      <c r="O15" s="28">
        <v>5</v>
      </c>
      <c r="P15" s="28">
        <v>0</v>
      </c>
      <c r="Q15" s="28">
        <v>2</v>
      </c>
      <c r="R15" s="28">
        <v>5</v>
      </c>
      <c r="S15" s="28">
        <v>0</v>
      </c>
      <c r="T15" s="28">
        <v>0</v>
      </c>
      <c r="U15" s="227">
        <v>0</v>
      </c>
      <c r="V15" s="261">
        <v>0</v>
      </c>
      <c r="W15" s="262">
        <v>0</v>
      </c>
      <c r="X15" s="262">
        <v>0</v>
      </c>
      <c r="Y15" s="262">
        <v>0</v>
      </c>
      <c r="Z15" s="262">
        <v>0</v>
      </c>
      <c r="AA15" s="262">
        <v>0</v>
      </c>
      <c r="AB15" s="101">
        <f>E15-M15</f>
        <v>0</v>
      </c>
      <c r="AC15" s="102"/>
    </row>
    <row r="16" spans="1:29" s="11" customFormat="1" ht="20.100000000000001" customHeight="1" x14ac:dyDescent="0.2">
      <c r="A16" s="312" t="s">
        <v>102</v>
      </c>
      <c r="B16" s="314"/>
      <c r="C16" s="55"/>
      <c r="D16" s="76">
        <v>0</v>
      </c>
      <c r="E16" s="61">
        <f>SUM(E17:E18)</f>
        <v>5</v>
      </c>
      <c r="F16" s="25"/>
      <c r="G16" s="25"/>
      <c r="H16" s="25">
        <v>3</v>
      </c>
      <c r="I16" s="81">
        <v>3</v>
      </c>
      <c r="J16" s="88">
        <v>0</v>
      </c>
      <c r="K16" s="61">
        <v>0</v>
      </c>
      <c r="L16" s="81">
        <v>0</v>
      </c>
      <c r="M16" s="88">
        <f t="shared" si="2"/>
        <v>5</v>
      </c>
      <c r="N16" s="25">
        <f>SUM(N17,N18)</f>
        <v>2</v>
      </c>
      <c r="O16" s="25">
        <f t="shared" ref="O16:U16" si="4">SUM(O17,O18)</f>
        <v>0</v>
      </c>
      <c r="P16" s="25">
        <f t="shared" si="4"/>
        <v>0</v>
      </c>
      <c r="Q16" s="25">
        <f t="shared" si="4"/>
        <v>0</v>
      </c>
      <c r="R16" s="25">
        <f t="shared" si="4"/>
        <v>0</v>
      </c>
      <c r="S16" s="25">
        <f t="shared" si="4"/>
        <v>0</v>
      </c>
      <c r="T16" s="25">
        <f t="shared" si="4"/>
        <v>0</v>
      </c>
      <c r="U16" s="89">
        <f t="shared" si="4"/>
        <v>3</v>
      </c>
      <c r="V16" s="259"/>
      <c r="W16" s="260"/>
      <c r="X16" s="260"/>
      <c r="Y16" s="260"/>
      <c r="Z16" s="260"/>
      <c r="AA16" s="260"/>
      <c r="AB16" s="81">
        <f>E16-M16</f>
        <v>0</v>
      </c>
      <c r="AC16" s="76">
        <f>D16-J16-L16</f>
        <v>0</v>
      </c>
    </row>
    <row r="17" spans="1:29" s="11" customFormat="1" ht="30" customHeight="1" x14ac:dyDescent="0.2">
      <c r="A17" s="30" t="s">
        <v>103</v>
      </c>
      <c r="B17" s="27" t="s">
        <v>276</v>
      </c>
      <c r="C17" s="54" t="s">
        <v>44</v>
      </c>
      <c r="D17" s="77"/>
      <c r="E17" s="60">
        <v>3</v>
      </c>
      <c r="F17" s="28"/>
      <c r="G17" s="28"/>
      <c r="H17" s="28"/>
      <c r="I17" s="82"/>
      <c r="J17" s="90"/>
      <c r="K17" s="60"/>
      <c r="L17" s="82"/>
      <c r="M17" s="226">
        <f t="shared" si="2"/>
        <v>3</v>
      </c>
      <c r="N17" s="29">
        <v>0</v>
      </c>
      <c r="O17" s="28"/>
      <c r="P17" s="28"/>
      <c r="Q17" s="28"/>
      <c r="R17" s="28"/>
      <c r="S17" s="28"/>
      <c r="T17" s="28"/>
      <c r="U17" s="227">
        <v>3</v>
      </c>
      <c r="V17" s="261"/>
      <c r="W17" s="262"/>
      <c r="X17" s="262"/>
      <c r="Y17" s="262"/>
      <c r="Z17" s="262"/>
      <c r="AA17" s="262"/>
      <c r="AB17" s="101">
        <f>E17-M17</f>
        <v>0</v>
      </c>
      <c r="AC17" s="102"/>
    </row>
    <row r="18" spans="1:29" s="11" customFormat="1" ht="30" customHeight="1" x14ac:dyDescent="0.2">
      <c r="A18" s="26" t="s">
        <v>104</v>
      </c>
      <c r="B18" s="27" t="s">
        <v>276</v>
      </c>
      <c r="C18" s="54" t="s">
        <v>16</v>
      </c>
      <c r="D18" s="77"/>
      <c r="E18" s="60">
        <v>2</v>
      </c>
      <c r="F18" s="28"/>
      <c r="G18" s="28"/>
      <c r="H18" s="28"/>
      <c r="I18" s="82"/>
      <c r="J18" s="90"/>
      <c r="K18" s="60"/>
      <c r="L18" s="82"/>
      <c r="M18" s="226">
        <f t="shared" si="2"/>
        <v>2</v>
      </c>
      <c r="N18" s="29">
        <v>2</v>
      </c>
      <c r="O18" s="28"/>
      <c r="P18" s="28"/>
      <c r="Q18" s="28"/>
      <c r="R18" s="28"/>
      <c r="S18" s="28"/>
      <c r="T18" s="28"/>
      <c r="U18" s="227">
        <v>0</v>
      </c>
      <c r="V18" s="261"/>
      <c r="W18" s="262"/>
      <c r="X18" s="262"/>
      <c r="Y18" s="262"/>
      <c r="Z18" s="262"/>
      <c r="AA18" s="262"/>
      <c r="AB18" s="101">
        <f>E18-M18</f>
        <v>0</v>
      </c>
      <c r="AC18" s="102"/>
    </row>
    <row r="19" spans="1:29" s="11" customFormat="1" ht="20.100000000000001" customHeight="1" x14ac:dyDescent="0.2">
      <c r="A19" s="312" t="s">
        <v>105</v>
      </c>
      <c r="B19" s="314"/>
      <c r="C19" s="55"/>
      <c r="D19" s="76">
        <v>0</v>
      </c>
      <c r="E19" s="61">
        <f>SUM(E20)</f>
        <v>1</v>
      </c>
      <c r="F19" s="25"/>
      <c r="G19" s="25"/>
      <c r="H19" s="25">
        <v>1</v>
      </c>
      <c r="I19" s="81">
        <v>1</v>
      </c>
      <c r="J19" s="88">
        <v>0</v>
      </c>
      <c r="K19" s="61">
        <v>0</v>
      </c>
      <c r="L19" s="81">
        <v>0</v>
      </c>
      <c r="M19" s="88">
        <f t="shared" si="2"/>
        <v>1</v>
      </c>
      <c r="N19" s="25">
        <f>SUM(N20)</f>
        <v>1</v>
      </c>
      <c r="O19" s="25">
        <f t="shared" ref="O19:U19" si="5">SUM(O20)</f>
        <v>0</v>
      </c>
      <c r="P19" s="25">
        <f t="shared" si="5"/>
        <v>0</v>
      </c>
      <c r="Q19" s="25">
        <f t="shared" si="5"/>
        <v>0</v>
      </c>
      <c r="R19" s="25">
        <f t="shared" si="5"/>
        <v>0</v>
      </c>
      <c r="S19" s="25">
        <f t="shared" si="5"/>
        <v>0</v>
      </c>
      <c r="T19" s="25">
        <f t="shared" si="5"/>
        <v>0</v>
      </c>
      <c r="U19" s="89">
        <f t="shared" si="5"/>
        <v>0</v>
      </c>
      <c r="V19" s="259"/>
      <c r="W19" s="260"/>
      <c r="X19" s="260"/>
      <c r="Y19" s="260"/>
      <c r="Z19" s="260"/>
      <c r="AA19" s="260"/>
      <c r="AB19" s="81">
        <f>E19-M19</f>
        <v>0</v>
      </c>
      <c r="AC19" s="76">
        <f>D19-J19-L19</f>
        <v>0</v>
      </c>
    </row>
    <row r="20" spans="1:29" s="11" customFormat="1" ht="30" customHeight="1" x14ac:dyDescent="0.2">
      <c r="A20" s="26" t="s">
        <v>106</v>
      </c>
      <c r="B20" s="27" t="s">
        <v>276</v>
      </c>
      <c r="C20" s="54" t="s">
        <v>44</v>
      </c>
      <c r="D20" s="77"/>
      <c r="E20" s="60">
        <v>1</v>
      </c>
      <c r="F20" s="28"/>
      <c r="G20" s="28"/>
      <c r="H20" s="28"/>
      <c r="I20" s="82"/>
      <c r="J20" s="90"/>
      <c r="K20" s="60"/>
      <c r="L20" s="82"/>
      <c r="M20" s="226">
        <f t="shared" si="2"/>
        <v>1</v>
      </c>
      <c r="N20" s="29">
        <v>1</v>
      </c>
      <c r="O20" s="28"/>
      <c r="P20" s="28"/>
      <c r="Q20" s="28"/>
      <c r="R20" s="28"/>
      <c r="S20" s="28"/>
      <c r="T20" s="28"/>
      <c r="U20" s="227">
        <v>0</v>
      </c>
      <c r="V20" s="261"/>
      <c r="W20" s="262"/>
      <c r="X20" s="262"/>
      <c r="Y20" s="262"/>
      <c r="Z20" s="262"/>
      <c r="AA20" s="262"/>
      <c r="AB20" s="101">
        <f>E20-M20</f>
        <v>0</v>
      </c>
      <c r="AC20" s="102"/>
    </row>
    <row r="21" spans="1:29" s="11" customFormat="1" ht="20.100000000000001" customHeight="1" x14ac:dyDescent="0.2">
      <c r="A21" s="315">
        <v>42158</v>
      </c>
      <c r="B21" s="316"/>
      <c r="C21" s="55"/>
      <c r="D21" s="76">
        <v>0</v>
      </c>
      <c r="E21" s="61">
        <v>1</v>
      </c>
      <c r="F21" s="25"/>
      <c r="G21" s="25"/>
      <c r="H21" s="25">
        <v>1</v>
      </c>
      <c r="I21" s="81">
        <v>1</v>
      </c>
      <c r="J21" s="88">
        <v>0</v>
      </c>
      <c r="K21" s="61">
        <v>0</v>
      </c>
      <c r="L21" s="81">
        <v>0</v>
      </c>
      <c r="M21" s="88">
        <f t="shared" si="2"/>
        <v>1</v>
      </c>
      <c r="N21" s="25">
        <f>SUM(N22)</f>
        <v>1</v>
      </c>
      <c r="O21" s="25">
        <f t="shared" ref="O21:U21" si="6">SUM(O22)</f>
        <v>0</v>
      </c>
      <c r="P21" s="25">
        <f t="shared" si="6"/>
        <v>0</v>
      </c>
      <c r="Q21" s="25">
        <f t="shared" si="6"/>
        <v>0</v>
      </c>
      <c r="R21" s="25">
        <f t="shared" si="6"/>
        <v>0</v>
      </c>
      <c r="S21" s="25">
        <f t="shared" si="6"/>
        <v>0</v>
      </c>
      <c r="T21" s="25">
        <f t="shared" si="6"/>
        <v>0</v>
      </c>
      <c r="U21" s="89">
        <f t="shared" si="6"/>
        <v>0</v>
      </c>
      <c r="V21" s="259"/>
      <c r="W21" s="260"/>
      <c r="X21" s="260"/>
      <c r="Y21" s="260"/>
      <c r="Z21" s="260"/>
      <c r="AA21" s="260"/>
      <c r="AB21" s="81">
        <f>E21-M21</f>
        <v>0</v>
      </c>
      <c r="AC21" s="76">
        <f>D21-J21-L21</f>
        <v>0</v>
      </c>
    </row>
    <row r="22" spans="1:29" s="11" customFormat="1" ht="30" customHeight="1" x14ac:dyDescent="0.2">
      <c r="A22" s="26" t="s">
        <v>152</v>
      </c>
      <c r="B22" s="27" t="s">
        <v>276</v>
      </c>
      <c r="C22" s="56" t="s">
        <v>15</v>
      </c>
      <c r="D22" s="77"/>
      <c r="E22" s="60">
        <v>1</v>
      </c>
      <c r="F22" s="28"/>
      <c r="G22" s="28"/>
      <c r="H22" s="28"/>
      <c r="I22" s="82"/>
      <c r="J22" s="90"/>
      <c r="K22" s="60"/>
      <c r="L22" s="82"/>
      <c r="M22" s="226">
        <f t="shared" si="2"/>
        <v>1</v>
      </c>
      <c r="N22" s="29">
        <v>1</v>
      </c>
      <c r="O22" s="29"/>
      <c r="P22" s="29"/>
      <c r="Q22" s="29"/>
      <c r="R22" s="29"/>
      <c r="S22" s="29"/>
      <c r="T22" s="29"/>
      <c r="U22" s="227">
        <v>0</v>
      </c>
      <c r="V22" s="261"/>
      <c r="W22" s="262"/>
      <c r="X22" s="262"/>
      <c r="Y22" s="262"/>
      <c r="Z22" s="262"/>
      <c r="AA22" s="262"/>
      <c r="AB22" s="101">
        <f>E22-M22</f>
        <v>0</v>
      </c>
      <c r="AC22" s="102"/>
    </row>
    <row r="23" spans="1:29" s="11" customFormat="1" ht="20.100000000000001" customHeight="1" x14ac:dyDescent="0.2">
      <c r="A23" s="312" t="s">
        <v>337</v>
      </c>
      <c r="B23" s="313"/>
      <c r="C23" s="156"/>
      <c r="D23" s="76">
        <v>0</v>
      </c>
      <c r="E23" s="61">
        <f>E24+E25</f>
        <v>5</v>
      </c>
      <c r="F23" s="25"/>
      <c r="G23" s="25"/>
      <c r="H23" s="25">
        <v>0</v>
      </c>
      <c r="I23" s="81">
        <v>0</v>
      </c>
      <c r="J23" s="88">
        <v>0</v>
      </c>
      <c r="K23" s="61">
        <v>0</v>
      </c>
      <c r="L23" s="81">
        <v>0</v>
      </c>
      <c r="M23" s="88">
        <f t="shared" si="2"/>
        <v>5</v>
      </c>
      <c r="N23" s="25">
        <f>SUM(N25,N24)</f>
        <v>5</v>
      </c>
      <c r="O23" s="25">
        <f t="shared" ref="O23:AA23" si="7">SUM(O25,O24)</f>
        <v>0</v>
      </c>
      <c r="P23" s="25">
        <f t="shared" si="7"/>
        <v>0</v>
      </c>
      <c r="Q23" s="25">
        <f t="shared" si="7"/>
        <v>0</v>
      </c>
      <c r="R23" s="25">
        <f t="shared" si="7"/>
        <v>0</v>
      </c>
      <c r="S23" s="25">
        <f t="shared" si="7"/>
        <v>0</v>
      </c>
      <c r="T23" s="25">
        <f t="shared" si="7"/>
        <v>0</v>
      </c>
      <c r="U23" s="89">
        <f t="shared" si="7"/>
        <v>0</v>
      </c>
      <c r="V23" s="259">
        <f t="shared" si="7"/>
        <v>0</v>
      </c>
      <c r="W23" s="260">
        <f t="shared" si="7"/>
        <v>0</v>
      </c>
      <c r="X23" s="260">
        <f t="shared" si="7"/>
        <v>0</v>
      </c>
      <c r="Y23" s="260">
        <f t="shared" si="7"/>
        <v>0</v>
      </c>
      <c r="Z23" s="260">
        <f t="shared" si="7"/>
        <v>0</v>
      </c>
      <c r="AA23" s="260">
        <f t="shared" si="7"/>
        <v>0</v>
      </c>
      <c r="AB23" s="81">
        <f>E23-M23</f>
        <v>0</v>
      </c>
      <c r="AC23" s="76">
        <f>D23-J23-L23</f>
        <v>0</v>
      </c>
    </row>
    <row r="24" spans="1:29" s="11" customFormat="1" ht="30" customHeight="1" x14ac:dyDescent="0.2">
      <c r="A24" s="26" t="s">
        <v>290</v>
      </c>
      <c r="B24" s="27" t="s">
        <v>276</v>
      </c>
      <c r="C24" s="56" t="s">
        <v>44</v>
      </c>
      <c r="D24" s="77"/>
      <c r="E24" s="60">
        <v>4</v>
      </c>
      <c r="F24" s="28"/>
      <c r="G24" s="28"/>
      <c r="H24" s="28"/>
      <c r="I24" s="82"/>
      <c r="J24" s="90"/>
      <c r="K24" s="60"/>
      <c r="L24" s="82"/>
      <c r="M24" s="226">
        <f t="shared" si="2"/>
        <v>4</v>
      </c>
      <c r="N24" s="29">
        <v>4</v>
      </c>
      <c r="O24" s="29"/>
      <c r="P24" s="29"/>
      <c r="Q24" s="29"/>
      <c r="R24" s="29"/>
      <c r="S24" s="29"/>
      <c r="T24" s="29"/>
      <c r="U24" s="227">
        <v>0</v>
      </c>
      <c r="V24" s="261"/>
      <c r="W24" s="262"/>
      <c r="X24" s="262"/>
      <c r="Y24" s="262"/>
      <c r="Z24" s="262"/>
      <c r="AA24" s="262"/>
      <c r="AB24" s="101">
        <f>E24-M24</f>
        <v>0</v>
      </c>
      <c r="AC24" s="102"/>
    </row>
    <row r="25" spans="1:29" s="11" customFormat="1" ht="30" customHeight="1" x14ac:dyDescent="0.2">
      <c r="A25" s="26" t="s">
        <v>291</v>
      </c>
      <c r="B25" s="27" t="s">
        <v>276</v>
      </c>
      <c r="C25" s="56" t="s">
        <v>16</v>
      </c>
      <c r="D25" s="77"/>
      <c r="E25" s="60">
        <v>1</v>
      </c>
      <c r="F25" s="28"/>
      <c r="G25" s="28"/>
      <c r="H25" s="28"/>
      <c r="I25" s="82"/>
      <c r="J25" s="90"/>
      <c r="K25" s="60"/>
      <c r="L25" s="82"/>
      <c r="M25" s="226">
        <f t="shared" si="2"/>
        <v>1</v>
      </c>
      <c r="N25" s="29">
        <v>1</v>
      </c>
      <c r="O25" s="29"/>
      <c r="P25" s="29"/>
      <c r="Q25" s="29"/>
      <c r="R25" s="29"/>
      <c r="S25" s="29"/>
      <c r="T25" s="29"/>
      <c r="U25" s="227">
        <v>0</v>
      </c>
      <c r="V25" s="261"/>
      <c r="W25" s="262"/>
      <c r="X25" s="262"/>
      <c r="Y25" s="262"/>
      <c r="Z25" s="262"/>
      <c r="AA25" s="262"/>
      <c r="AB25" s="101">
        <f>E25-M25</f>
        <v>0</v>
      </c>
      <c r="AC25" s="102"/>
    </row>
    <row r="26" spans="1:29" s="11" customFormat="1" ht="30" customHeight="1" x14ac:dyDescent="0.2">
      <c r="A26" s="136" t="s">
        <v>41</v>
      </c>
      <c r="B26" s="23" t="s">
        <v>278</v>
      </c>
      <c r="C26" s="53" t="s">
        <v>26</v>
      </c>
      <c r="D26" s="75">
        <f>D27+D29</f>
        <v>0</v>
      </c>
      <c r="E26" s="170">
        <f>SUM(E33,E31,E29,E27)</f>
        <v>23</v>
      </c>
      <c r="F26" s="24" t="s">
        <v>25</v>
      </c>
      <c r="G26" s="24"/>
      <c r="H26" s="24">
        <f>H27+H29</f>
        <v>0</v>
      </c>
      <c r="I26" s="80">
        <f>I27+I29</f>
        <v>0</v>
      </c>
      <c r="J26" s="86">
        <f t="shared" ref="J26:L26" si="8">J27+J29</f>
        <v>0</v>
      </c>
      <c r="K26" s="58">
        <f t="shared" si="8"/>
        <v>0</v>
      </c>
      <c r="L26" s="80">
        <f t="shared" si="8"/>
        <v>0</v>
      </c>
      <c r="M26" s="86">
        <f>SUM(N26,U26)</f>
        <v>17</v>
      </c>
      <c r="N26" s="24">
        <f>SUM(N27,N29,N31,N33)</f>
        <v>17</v>
      </c>
      <c r="O26" s="24">
        <f t="shared" ref="O26:U26" si="9">SUM(O27,O29,O31,O33)</f>
        <v>0</v>
      </c>
      <c r="P26" s="24">
        <f t="shared" si="9"/>
        <v>0</v>
      </c>
      <c r="Q26" s="24">
        <f t="shared" si="9"/>
        <v>0</v>
      </c>
      <c r="R26" s="24">
        <f t="shared" si="9"/>
        <v>0</v>
      </c>
      <c r="S26" s="24">
        <f t="shared" si="9"/>
        <v>0</v>
      </c>
      <c r="T26" s="24">
        <f t="shared" si="9"/>
        <v>0</v>
      </c>
      <c r="U26" s="87">
        <f t="shared" si="9"/>
        <v>0</v>
      </c>
      <c r="V26" s="257"/>
      <c r="W26" s="258"/>
      <c r="X26" s="258"/>
      <c r="Y26" s="258"/>
      <c r="Z26" s="258"/>
      <c r="AA26" s="258"/>
      <c r="AB26" s="80">
        <f>E26-M26</f>
        <v>6</v>
      </c>
      <c r="AC26" s="75">
        <f>D26-J26-L26</f>
        <v>0</v>
      </c>
    </row>
    <row r="27" spans="1:29" s="11" customFormat="1" ht="20.100000000000001" customHeight="1" x14ac:dyDescent="0.2">
      <c r="A27" s="312" t="s">
        <v>93</v>
      </c>
      <c r="B27" s="313"/>
      <c r="C27" s="55"/>
      <c r="D27" s="76">
        <v>0</v>
      </c>
      <c r="E27" s="61">
        <f>SUM(E28)</f>
        <v>12</v>
      </c>
      <c r="F27" s="25"/>
      <c r="G27" s="25" t="s">
        <v>27</v>
      </c>
      <c r="H27" s="25">
        <v>0</v>
      </c>
      <c r="I27" s="81">
        <v>0</v>
      </c>
      <c r="J27" s="88">
        <v>0</v>
      </c>
      <c r="K27" s="61">
        <v>0</v>
      </c>
      <c r="L27" s="81">
        <v>0</v>
      </c>
      <c r="M27" s="88">
        <f t="shared" si="2"/>
        <v>12</v>
      </c>
      <c r="N27" s="25">
        <f>SUM(N28)</f>
        <v>12</v>
      </c>
      <c r="O27" s="25">
        <f t="shared" ref="O27:U27" si="10">SUM(O28)</f>
        <v>0</v>
      </c>
      <c r="P27" s="25">
        <f t="shared" si="10"/>
        <v>0</v>
      </c>
      <c r="Q27" s="25">
        <f t="shared" si="10"/>
        <v>0</v>
      </c>
      <c r="R27" s="25">
        <f t="shared" si="10"/>
        <v>0</v>
      </c>
      <c r="S27" s="25">
        <f t="shared" si="10"/>
        <v>0</v>
      </c>
      <c r="T27" s="25">
        <f t="shared" si="10"/>
        <v>0</v>
      </c>
      <c r="U27" s="89">
        <f t="shared" si="10"/>
        <v>0</v>
      </c>
      <c r="V27" s="259"/>
      <c r="W27" s="260"/>
      <c r="X27" s="260"/>
      <c r="Y27" s="260"/>
      <c r="Z27" s="260"/>
      <c r="AA27" s="260"/>
      <c r="AB27" s="81">
        <f>E27-M27</f>
        <v>0</v>
      </c>
      <c r="AC27" s="76">
        <f>D27-J27-L27</f>
        <v>0</v>
      </c>
    </row>
    <row r="28" spans="1:29" s="11" customFormat="1" ht="30" customHeight="1" x14ac:dyDescent="0.2">
      <c r="A28" s="26" t="s">
        <v>37</v>
      </c>
      <c r="B28" s="27" t="s">
        <v>365</v>
      </c>
      <c r="C28" s="54" t="s">
        <v>44</v>
      </c>
      <c r="D28" s="77"/>
      <c r="E28" s="60">
        <v>12</v>
      </c>
      <c r="F28" s="28"/>
      <c r="G28" s="28"/>
      <c r="H28" s="28"/>
      <c r="I28" s="82"/>
      <c r="J28" s="90"/>
      <c r="K28" s="60"/>
      <c r="L28" s="82"/>
      <c r="M28" s="226">
        <f t="shared" si="2"/>
        <v>12</v>
      </c>
      <c r="N28" s="29">
        <v>12</v>
      </c>
      <c r="O28" s="28"/>
      <c r="P28" s="28"/>
      <c r="Q28" s="28"/>
      <c r="R28" s="28"/>
      <c r="S28" s="28"/>
      <c r="T28" s="28"/>
      <c r="U28" s="227">
        <v>0</v>
      </c>
      <c r="V28" s="261"/>
      <c r="W28" s="262"/>
      <c r="X28" s="262"/>
      <c r="Y28" s="262"/>
      <c r="Z28" s="262"/>
      <c r="AA28" s="262"/>
      <c r="AB28" s="101">
        <f>E28-M28</f>
        <v>0</v>
      </c>
      <c r="AC28" s="102"/>
    </row>
    <row r="29" spans="1:29" s="11" customFormat="1" ht="20.100000000000001" customHeight="1" x14ac:dyDescent="0.2">
      <c r="A29" s="312" t="s">
        <v>112</v>
      </c>
      <c r="B29" s="313"/>
      <c r="C29" s="55"/>
      <c r="D29" s="76">
        <v>0</v>
      </c>
      <c r="E29" s="61">
        <f>SUM(E30)</f>
        <v>1</v>
      </c>
      <c r="F29" s="25"/>
      <c r="G29" s="25" t="s">
        <v>27</v>
      </c>
      <c r="H29" s="25">
        <v>0</v>
      </c>
      <c r="I29" s="81">
        <v>0</v>
      </c>
      <c r="J29" s="88">
        <v>0</v>
      </c>
      <c r="K29" s="61">
        <v>0</v>
      </c>
      <c r="L29" s="81">
        <v>0</v>
      </c>
      <c r="M29" s="88">
        <f t="shared" si="2"/>
        <v>1</v>
      </c>
      <c r="N29" s="25">
        <f>SUM(N30)</f>
        <v>1</v>
      </c>
      <c r="O29" s="25">
        <f t="shared" ref="O29:U29" si="11">SUM(O30)</f>
        <v>0</v>
      </c>
      <c r="P29" s="25">
        <f t="shared" si="11"/>
        <v>0</v>
      </c>
      <c r="Q29" s="25">
        <f t="shared" si="11"/>
        <v>0</v>
      </c>
      <c r="R29" s="25">
        <f t="shared" si="11"/>
        <v>0</v>
      </c>
      <c r="S29" s="25">
        <f t="shared" si="11"/>
        <v>0</v>
      </c>
      <c r="T29" s="25">
        <f t="shared" si="11"/>
        <v>0</v>
      </c>
      <c r="U29" s="89">
        <f t="shared" si="11"/>
        <v>0</v>
      </c>
      <c r="V29" s="259"/>
      <c r="W29" s="260"/>
      <c r="X29" s="260"/>
      <c r="Y29" s="260"/>
      <c r="Z29" s="260"/>
      <c r="AA29" s="260"/>
      <c r="AB29" s="81">
        <f>E29-M29</f>
        <v>0</v>
      </c>
      <c r="AC29" s="76">
        <f>D29-J29-L29</f>
        <v>0</v>
      </c>
    </row>
    <row r="30" spans="1:29" s="11" customFormat="1" ht="30" customHeight="1" x14ac:dyDescent="0.2">
      <c r="A30" s="26" t="s">
        <v>111</v>
      </c>
      <c r="B30" s="27" t="s">
        <v>365</v>
      </c>
      <c r="C30" s="54" t="s">
        <v>44</v>
      </c>
      <c r="D30" s="77"/>
      <c r="E30" s="60">
        <v>1</v>
      </c>
      <c r="F30" s="28"/>
      <c r="G30" s="28"/>
      <c r="H30" s="28"/>
      <c r="I30" s="82"/>
      <c r="J30" s="90"/>
      <c r="K30" s="60"/>
      <c r="L30" s="82"/>
      <c r="M30" s="226">
        <f t="shared" si="2"/>
        <v>1</v>
      </c>
      <c r="N30" s="29">
        <v>1</v>
      </c>
      <c r="O30" s="28"/>
      <c r="P30" s="28"/>
      <c r="Q30" s="28"/>
      <c r="R30" s="28"/>
      <c r="S30" s="28"/>
      <c r="T30" s="28"/>
      <c r="U30" s="227">
        <v>0</v>
      </c>
      <c r="V30" s="261"/>
      <c r="W30" s="262"/>
      <c r="X30" s="262"/>
      <c r="Y30" s="262"/>
      <c r="Z30" s="262"/>
      <c r="AA30" s="262"/>
      <c r="AB30" s="101">
        <f>E30-M30</f>
        <v>0</v>
      </c>
      <c r="AC30" s="102"/>
    </row>
    <row r="31" spans="1:29" s="11" customFormat="1" ht="20.100000000000001" customHeight="1" x14ac:dyDescent="0.2">
      <c r="A31" s="312" t="s">
        <v>305</v>
      </c>
      <c r="B31" s="313"/>
      <c r="C31" s="156"/>
      <c r="D31" s="76">
        <v>0</v>
      </c>
      <c r="E31" s="61">
        <f>SUM(E32)</f>
        <v>6</v>
      </c>
      <c r="F31" s="25"/>
      <c r="G31" s="25" t="s">
        <v>27</v>
      </c>
      <c r="H31" s="25">
        <v>0</v>
      </c>
      <c r="I31" s="81">
        <v>6</v>
      </c>
      <c r="J31" s="88">
        <v>0</v>
      </c>
      <c r="K31" s="61">
        <v>0</v>
      </c>
      <c r="L31" s="81">
        <v>0</v>
      </c>
      <c r="M31" s="88">
        <f t="shared" si="2"/>
        <v>0</v>
      </c>
      <c r="N31" s="25">
        <f>SUM(N32)</f>
        <v>0</v>
      </c>
      <c r="O31" s="25">
        <f t="shared" ref="O31:U31" si="12">O32</f>
        <v>0</v>
      </c>
      <c r="P31" s="25">
        <f t="shared" si="12"/>
        <v>0</v>
      </c>
      <c r="Q31" s="25">
        <f t="shared" si="12"/>
        <v>0</v>
      </c>
      <c r="R31" s="25">
        <f t="shared" si="12"/>
        <v>0</v>
      </c>
      <c r="S31" s="25">
        <f t="shared" si="12"/>
        <v>0</v>
      </c>
      <c r="T31" s="25">
        <f t="shared" si="12"/>
        <v>0</v>
      </c>
      <c r="U31" s="89">
        <f t="shared" si="12"/>
        <v>0</v>
      </c>
      <c r="V31" s="259"/>
      <c r="W31" s="260"/>
      <c r="X31" s="260"/>
      <c r="Y31" s="260"/>
      <c r="Z31" s="260"/>
      <c r="AA31" s="260"/>
      <c r="AB31" s="81">
        <f>E31-M31</f>
        <v>6</v>
      </c>
      <c r="AC31" s="76">
        <f>D31-J31-L31</f>
        <v>0</v>
      </c>
    </row>
    <row r="32" spans="1:29" s="11" customFormat="1" ht="30" customHeight="1" x14ac:dyDescent="0.2">
      <c r="A32" s="30" t="s">
        <v>331</v>
      </c>
      <c r="B32" s="27" t="s">
        <v>365</v>
      </c>
      <c r="C32" s="54" t="s">
        <v>253</v>
      </c>
      <c r="D32" s="77"/>
      <c r="E32" s="60">
        <v>6</v>
      </c>
      <c r="F32" s="28"/>
      <c r="G32" s="28"/>
      <c r="H32" s="28"/>
      <c r="I32" s="82"/>
      <c r="J32" s="90"/>
      <c r="K32" s="60"/>
      <c r="L32" s="82"/>
      <c r="M32" s="226">
        <f t="shared" si="2"/>
        <v>0</v>
      </c>
      <c r="N32" s="29">
        <v>0</v>
      </c>
      <c r="O32" s="28"/>
      <c r="P32" s="28"/>
      <c r="Q32" s="28"/>
      <c r="R32" s="28"/>
      <c r="S32" s="28"/>
      <c r="T32" s="28"/>
      <c r="U32" s="227">
        <v>0</v>
      </c>
      <c r="V32" s="261"/>
      <c r="W32" s="262"/>
      <c r="X32" s="262"/>
      <c r="Y32" s="262"/>
      <c r="Z32" s="262"/>
      <c r="AA32" s="262"/>
      <c r="AB32" s="101">
        <f>E32-M32</f>
        <v>6</v>
      </c>
      <c r="AC32" s="102"/>
    </row>
    <row r="33" spans="1:29" s="11" customFormat="1" ht="20.100000000000001" customHeight="1" x14ac:dyDescent="0.2">
      <c r="A33" s="312" t="s">
        <v>321</v>
      </c>
      <c r="B33" s="313"/>
      <c r="C33" s="156"/>
      <c r="D33" s="76">
        <v>0</v>
      </c>
      <c r="E33" s="61">
        <f>SUM(E34)</f>
        <v>4</v>
      </c>
      <c r="F33" s="25"/>
      <c r="G33" s="25"/>
      <c r="H33" s="25">
        <v>4</v>
      </c>
      <c r="I33" s="81">
        <v>0</v>
      </c>
      <c r="J33" s="88">
        <v>0</v>
      </c>
      <c r="K33" s="61">
        <v>0</v>
      </c>
      <c r="L33" s="81">
        <v>0</v>
      </c>
      <c r="M33" s="88">
        <f t="shared" si="2"/>
        <v>4</v>
      </c>
      <c r="N33" s="25">
        <f>SUM(N34)</f>
        <v>4</v>
      </c>
      <c r="O33" s="25"/>
      <c r="P33" s="25"/>
      <c r="Q33" s="25"/>
      <c r="R33" s="25"/>
      <c r="S33" s="25"/>
      <c r="T33" s="25"/>
      <c r="U33" s="89">
        <v>0</v>
      </c>
      <c r="V33" s="259"/>
      <c r="W33" s="260"/>
      <c r="X33" s="260"/>
      <c r="Y33" s="260"/>
      <c r="Z33" s="260"/>
      <c r="AA33" s="260"/>
      <c r="AB33" s="81">
        <f>E33-M33</f>
        <v>0</v>
      </c>
      <c r="AC33" s="76">
        <f>D33-J33-L33</f>
        <v>0</v>
      </c>
    </row>
    <row r="34" spans="1:29" s="11" customFormat="1" ht="30" customHeight="1" x14ac:dyDescent="0.2">
      <c r="A34" s="26" t="s">
        <v>367</v>
      </c>
      <c r="B34" s="27" t="s">
        <v>366</v>
      </c>
      <c r="C34" s="54" t="s">
        <v>253</v>
      </c>
      <c r="D34" s="77"/>
      <c r="E34" s="60">
        <v>4</v>
      </c>
      <c r="F34" s="28"/>
      <c r="G34" s="28"/>
      <c r="H34" s="28"/>
      <c r="I34" s="82"/>
      <c r="J34" s="90"/>
      <c r="K34" s="60"/>
      <c r="L34" s="82"/>
      <c r="M34" s="226">
        <f t="shared" si="2"/>
        <v>4</v>
      </c>
      <c r="N34" s="29">
        <v>4</v>
      </c>
      <c r="O34" s="28"/>
      <c r="P34" s="28"/>
      <c r="Q34" s="28"/>
      <c r="R34" s="28"/>
      <c r="S34" s="28"/>
      <c r="T34" s="28"/>
      <c r="U34" s="227">
        <v>0</v>
      </c>
      <c r="V34" s="261"/>
      <c r="W34" s="262"/>
      <c r="X34" s="262"/>
      <c r="Y34" s="262"/>
      <c r="Z34" s="262"/>
      <c r="AA34" s="262"/>
      <c r="AB34" s="101">
        <f>E34-M34</f>
        <v>0</v>
      </c>
      <c r="AC34" s="102"/>
    </row>
    <row r="35" spans="1:29" s="1" customFormat="1" ht="30" customHeight="1" x14ac:dyDescent="0.25">
      <c r="A35" s="137" t="s">
        <v>56</v>
      </c>
      <c r="B35" s="23" t="s">
        <v>277</v>
      </c>
      <c r="C35" s="70" t="s">
        <v>26</v>
      </c>
      <c r="D35" s="78">
        <f>D36</f>
        <v>3</v>
      </c>
      <c r="E35" s="171">
        <f>E36+E38</f>
        <v>5</v>
      </c>
      <c r="F35" s="33" t="s">
        <v>24</v>
      </c>
      <c r="G35" s="33" t="s">
        <v>27</v>
      </c>
      <c r="H35" s="33">
        <f>H36+H38</f>
        <v>3</v>
      </c>
      <c r="I35" s="83">
        <f>I36+I38</f>
        <v>3</v>
      </c>
      <c r="J35" s="91">
        <f>J36+J38</f>
        <v>3</v>
      </c>
      <c r="K35" s="216">
        <v>0</v>
      </c>
      <c r="L35" s="83">
        <v>0</v>
      </c>
      <c r="M35" s="86">
        <f>SUM(N35,U35)</f>
        <v>5</v>
      </c>
      <c r="N35" s="34">
        <f>SUM(N38,N36)</f>
        <v>5</v>
      </c>
      <c r="O35" s="33">
        <v>3</v>
      </c>
      <c r="P35" s="33">
        <v>3</v>
      </c>
      <c r="Q35" s="33">
        <v>3</v>
      </c>
      <c r="R35" s="33">
        <v>3</v>
      </c>
      <c r="S35" s="33">
        <v>0</v>
      </c>
      <c r="T35" s="33">
        <v>0</v>
      </c>
      <c r="U35" s="87">
        <f>SUM(U38,U36)</f>
        <v>0</v>
      </c>
      <c r="V35" s="265">
        <v>0</v>
      </c>
      <c r="W35" s="264">
        <v>0</v>
      </c>
      <c r="X35" s="264">
        <v>0</v>
      </c>
      <c r="Y35" s="264">
        <v>0</v>
      </c>
      <c r="Z35" s="264">
        <v>0</v>
      </c>
      <c r="AA35" s="264">
        <v>0</v>
      </c>
      <c r="AB35" s="80">
        <f>E35-M35</f>
        <v>0</v>
      </c>
      <c r="AC35" s="75">
        <f>D35-J35-L35</f>
        <v>0</v>
      </c>
    </row>
    <row r="36" spans="1:29" s="1" customFormat="1" ht="20.100000000000001" customHeight="1" x14ac:dyDescent="0.25">
      <c r="A36" s="287" t="s">
        <v>101</v>
      </c>
      <c r="B36" s="288"/>
      <c r="C36" s="71"/>
      <c r="D36" s="103">
        <v>3</v>
      </c>
      <c r="E36" s="148">
        <f>E37</f>
        <v>3</v>
      </c>
      <c r="F36" s="31"/>
      <c r="G36" s="31"/>
      <c r="H36" s="31">
        <v>3</v>
      </c>
      <c r="I36" s="149">
        <v>3</v>
      </c>
      <c r="J36" s="150">
        <v>3</v>
      </c>
      <c r="K36" s="148">
        <v>0</v>
      </c>
      <c r="L36" s="149">
        <v>0</v>
      </c>
      <c r="M36" s="88">
        <f t="shared" si="2"/>
        <v>3</v>
      </c>
      <c r="N36" s="42">
        <f>N37</f>
        <v>3</v>
      </c>
      <c r="O36" s="42">
        <f t="shared" ref="O36:U36" si="13">O37</f>
        <v>3</v>
      </c>
      <c r="P36" s="42">
        <f t="shared" si="13"/>
        <v>3</v>
      </c>
      <c r="Q36" s="42">
        <f t="shared" si="13"/>
        <v>3</v>
      </c>
      <c r="R36" s="42">
        <f t="shared" si="13"/>
        <v>3</v>
      </c>
      <c r="S36" s="42">
        <f t="shared" si="13"/>
        <v>0</v>
      </c>
      <c r="T36" s="42">
        <f t="shared" si="13"/>
        <v>0</v>
      </c>
      <c r="U36" s="96">
        <f t="shared" si="13"/>
        <v>0</v>
      </c>
      <c r="V36" s="266"/>
      <c r="W36" s="267"/>
      <c r="X36" s="267"/>
      <c r="Y36" s="267"/>
      <c r="Z36" s="267"/>
      <c r="AA36" s="267"/>
      <c r="AB36" s="81">
        <f>E36-M36</f>
        <v>0</v>
      </c>
      <c r="AC36" s="76">
        <f>D36-J36-L36</f>
        <v>0</v>
      </c>
    </row>
    <row r="37" spans="1:29" s="1" customFormat="1" ht="30" customHeight="1" x14ac:dyDescent="0.25">
      <c r="A37" s="35" t="s">
        <v>38</v>
      </c>
      <c r="B37" s="27" t="s">
        <v>277</v>
      </c>
      <c r="C37" s="54" t="s">
        <v>44</v>
      </c>
      <c r="D37" s="79"/>
      <c r="E37" s="73">
        <v>3</v>
      </c>
      <c r="F37" s="36"/>
      <c r="G37" s="37"/>
      <c r="H37" s="36"/>
      <c r="I37" s="84"/>
      <c r="J37" s="93"/>
      <c r="K37" s="73"/>
      <c r="L37" s="202"/>
      <c r="M37" s="226">
        <f t="shared" si="2"/>
        <v>3</v>
      </c>
      <c r="N37" s="38">
        <v>3</v>
      </c>
      <c r="O37" s="39">
        <v>3</v>
      </c>
      <c r="P37" s="39">
        <v>3</v>
      </c>
      <c r="Q37" s="39">
        <v>3</v>
      </c>
      <c r="R37" s="39">
        <v>3</v>
      </c>
      <c r="S37" s="39">
        <v>0</v>
      </c>
      <c r="T37" s="39">
        <v>0</v>
      </c>
      <c r="U37" s="228">
        <v>0</v>
      </c>
      <c r="V37" s="268">
        <v>0</v>
      </c>
      <c r="W37" s="269">
        <v>0</v>
      </c>
      <c r="X37" s="269">
        <v>0</v>
      </c>
      <c r="Y37" s="269">
        <v>0</v>
      </c>
      <c r="Z37" s="269">
        <v>0</v>
      </c>
      <c r="AA37" s="269">
        <v>0</v>
      </c>
      <c r="AB37" s="101">
        <f>E37-M37</f>
        <v>0</v>
      </c>
      <c r="AC37" s="69"/>
    </row>
    <row r="38" spans="1:29" s="1" customFormat="1" ht="20.100000000000001" customHeight="1" x14ac:dyDescent="0.25">
      <c r="A38" s="287" t="s">
        <v>337</v>
      </c>
      <c r="B38" s="288"/>
      <c r="C38" s="55"/>
      <c r="D38" s="103">
        <v>0</v>
      </c>
      <c r="E38" s="148">
        <f>E39</f>
        <v>2</v>
      </c>
      <c r="F38" s="31"/>
      <c r="G38" s="31"/>
      <c r="H38" s="31">
        <v>0</v>
      </c>
      <c r="I38" s="149">
        <v>0</v>
      </c>
      <c r="J38" s="150">
        <v>0</v>
      </c>
      <c r="K38" s="148">
        <v>0</v>
      </c>
      <c r="L38" s="199">
        <v>0</v>
      </c>
      <c r="M38" s="88">
        <f t="shared" si="2"/>
        <v>2</v>
      </c>
      <c r="N38" s="42">
        <f>N39</f>
        <v>2</v>
      </c>
      <c r="O38" s="42"/>
      <c r="P38" s="42"/>
      <c r="Q38" s="42"/>
      <c r="R38" s="42"/>
      <c r="S38" s="42"/>
      <c r="T38" s="42"/>
      <c r="U38" s="96">
        <f>U39</f>
        <v>0</v>
      </c>
      <c r="V38" s="219"/>
      <c r="W38" s="43"/>
      <c r="X38" s="43"/>
      <c r="Y38" s="43"/>
      <c r="Z38" s="43"/>
      <c r="AA38" s="43"/>
      <c r="AB38" s="81">
        <f>E38-M38</f>
        <v>0</v>
      </c>
      <c r="AC38" s="76">
        <f>D38-J38-L38</f>
        <v>0</v>
      </c>
    </row>
    <row r="39" spans="1:29" s="1" customFormat="1" ht="30" customHeight="1" x14ac:dyDescent="0.25">
      <c r="A39" s="35" t="s">
        <v>294</v>
      </c>
      <c r="B39" s="27" t="s">
        <v>277</v>
      </c>
      <c r="C39" s="54" t="s">
        <v>253</v>
      </c>
      <c r="D39" s="79"/>
      <c r="E39" s="73">
        <v>2</v>
      </c>
      <c r="F39" s="36"/>
      <c r="G39" s="37"/>
      <c r="H39" s="36"/>
      <c r="I39" s="84"/>
      <c r="J39" s="93"/>
      <c r="K39" s="73"/>
      <c r="L39" s="202"/>
      <c r="M39" s="226">
        <f t="shared" si="2"/>
        <v>2</v>
      </c>
      <c r="N39" s="38">
        <v>2</v>
      </c>
      <c r="O39" s="39"/>
      <c r="P39" s="39"/>
      <c r="Q39" s="39"/>
      <c r="R39" s="39"/>
      <c r="S39" s="39"/>
      <c r="T39" s="39"/>
      <c r="U39" s="228">
        <v>0</v>
      </c>
      <c r="V39" s="268"/>
      <c r="W39" s="269"/>
      <c r="X39" s="269"/>
      <c r="Y39" s="269"/>
      <c r="Z39" s="269"/>
      <c r="AA39" s="269"/>
      <c r="AB39" s="101">
        <f>E39-M39</f>
        <v>0</v>
      </c>
      <c r="AC39" s="69"/>
    </row>
    <row r="40" spans="1:29" s="1" customFormat="1" ht="30" customHeight="1" x14ac:dyDescent="0.25">
      <c r="A40" s="128">
        <f>A35+1</f>
        <v>4</v>
      </c>
      <c r="B40" s="23" t="s">
        <v>279</v>
      </c>
      <c r="C40" s="70" t="s">
        <v>26</v>
      </c>
      <c r="D40" s="62">
        <f>D41+D45</f>
        <v>0</v>
      </c>
      <c r="E40" s="170">
        <f>E41+E45</f>
        <v>46</v>
      </c>
      <c r="F40" s="24"/>
      <c r="G40" s="24"/>
      <c r="H40" s="24">
        <f>H41+H45</f>
        <v>12</v>
      </c>
      <c r="I40" s="24">
        <f t="shared" ref="I40:L40" si="14">I41+I45</f>
        <v>9</v>
      </c>
      <c r="J40" s="24">
        <f t="shared" si="14"/>
        <v>0</v>
      </c>
      <c r="K40" s="24">
        <f t="shared" si="14"/>
        <v>0</v>
      </c>
      <c r="L40" s="24">
        <f t="shared" si="14"/>
        <v>0</v>
      </c>
      <c r="M40" s="86">
        <f>SUM(N40,U40)</f>
        <v>16</v>
      </c>
      <c r="N40" s="34">
        <f>N41+N45</f>
        <v>0</v>
      </c>
      <c r="O40" s="34">
        <f t="shared" ref="O40:U40" si="15">O41+O45</f>
        <v>0</v>
      </c>
      <c r="P40" s="34">
        <f t="shared" si="15"/>
        <v>0</v>
      </c>
      <c r="Q40" s="34">
        <f t="shared" si="15"/>
        <v>0</v>
      </c>
      <c r="R40" s="34">
        <f t="shared" si="15"/>
        <v>0</v>
      </c>
      <c r="S40" s="34">
        <f t="shared" si="15"/>
        <v>0</v>
      </c>
      <c r="T40" s="34">
        <f t="shared" si="15"/>
        <v>0</v>
      </c>
      <c r="U40" s="34">
        <f t="shared" si="15"/>
        <v>16</v>
      </c>
      <c r="V40" s="218">
        <v>10</v>
      </c>
      <c r="W40" s="41">
        <v>3</v>
      </c>
      <c r="X40" s="41">
        <v>3</v>
      </c>
      <c r="Y40" s="41">
        <v>16</v>
      </c>
      <c r="Z40" s="41">
        <v>0</v>
      </c>
      <c r="AA40" s="41">
        <v>16</v>
      </c>
      <c r="AB40" s="80">
        <f>E40-M40</f>
        <v>30</v>
      </c>
      <c r="AC40" s="75">
        <f>D40-J40-L40</f>
        <v>0</v>
      </c>
    </row>
    <row r="41" spans="1:29" s="1" customFormat="1" ht="30" customHeight="1" x14ac:dyDescent="0.25">
      <c r="A41" s="320" t="s">
        <v>109</v>
      </c>
      <c r="B41" s="321"/>
      <c r="C41" s="322"/>
      <c r="D41" s="66">
        <v>0</v>
      </c>
      <c r="E41" s="178">
        <f>E42+E43+E44</f>
        <v>16</v>
      </c>
      <c r="F41" s="25" t="s">
        <v>25</v>
      </c>
      <c r="G41" s="25" t="s">
        <v>25</v>
      </c>
      <c r="H41" s="25">
        <v>0</v>
      </c>
      <c r="I41" s="81">
        <v>0</v>
      </c>
      <c r="J41" s="88">
        <v>0</v>
      </c>
      <c r="K41" s="61">
        <v>0</v>
      </c>
      <c r="L41" s="199">
        <v>0</v>
      </c>
      <c r="M41" s="88">
        <f>N41+U41</f>
        <v>16</v>
      </c>
      <c r="N41" s="42">
        <f>N42+N43+N44</f>
        <v>0</v>
      </c>
      <c r="O41" s="25"/>
      <c r="P41" s="25"/>
      <c r="Q41" s="25"/>
      <c r="R41" s="25"/>
      <c r="S41" s="25"/>
      <c r="T41" s="25"/>
      <c r="U41" s="151">
        <f>U42+U43+U44</f>
        <v>16</v>
      </c>
      <c r="V41" s="219"/>
      <c r="W41" s="43"/>
      <c r="X41" s="43"/>
      <c r="Y41" s="43"/>
      <c r="Z41" s="43"/>
      <c r="AA41" s="43"/>
      <c r="AB41" s="81">
        <f>E41-M41</f>
        <v>0</v>
      </c>
      <c r="AC41" s="76">
        <f>D41-J41-L41</f>
        <v>0</v>
      </c>
    </row>
    <row r="42" spans="1:29" s="1" customFormat="1" ht="39.950000000000003" customHeight="1" x14ac:dyDescent="0.25">
      <c r="A42" s="35" t="s">
        <v>48</v>
      </c>
      <c r="B42" s="27" t="s">
        <v>279</v>
      </c>
      <c r="C42" s="54" t="s">
        <v>44</v>
      </c>
      <c r="D42" s="64"/>
      <c r="E42" s="74">
        <v>6</v>
      </c>
      <c r="F42" s="28"/>
      <c r="G42" s="28"/>
      <c r="H42" s="28"/>
      <c r="I42" s="82"/>
      <c r="J42" s="95"/>
      <c r="K42" s="74"/>
      <c r="L42" s="204"/>
      <c r="M42" s="226">
        <f t="shared" si="2"/>
        <v>6</v>
      </c>
      <c r="N42" s="3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29">
        <v>6</v>
      </c>
      <c r="V42" s="217">
        <v>4</v>
      </c>
      <c r="W42" s="40">
        <v>1</v>
      </c>
      <c r="X42" s="40">
        <v>1</v>
      </c>
      <c r="Y42" s="40">
        <v>6</v>
      </c>
      <c r="Z42" s="40">
        <v>0</v>
      </c>
      <c r="AA42" s="40">
        <v>6</v>
      </c>
      <c r="AB42" s="101">
        <f>E42-M42</f>
        <v>0</v>
      </c>
      <c r="AC42" s="69"/>
    </row>
    <row r="43" spans="1:29" s="1" customFormat="1" ht="39.950000000000003" customHeight="1" x14ac:dyDescent="0.25">
      <c r="A43" s="35" t="s">
        <v>49</v>
      </c>
      <c r="B43" s="27" t="s">
        <v>279</v>
      </c>
      <c r="C43" s="54" t="s">
        <v>15</v>
      </c>
      <c r="D43" s="64"/>
      <c r="E43" s="74">
        <v>5</v>
      </c>
      <c r="F43" s="28"/>
      <c r="G43" s="28"/>
      <c r="H43" s="28"/>
      <c r="I43" s="82"/>
      <c r="J43" s="95"/>
      <c r="K43" s="74"/>
      <c r="L43" s="204"/>
      <c r="M43" s="226">
        <f t="shared" si="2"/>
        <v>5</v>
      </c>
      <c r="N43" s="3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29">
        <v>5</v>
      </c>
      <c r="V43" s="217">
        <v>3</v>
      </c>
      <c r="W43" s="40">
        <v>1</v>
      </c>
      <c r="X43" s="40">
        <v>1</v>
      </c>
      <c r="Y43" s="40">
        <v>5</v>
      </c>
      <c r="Z43" s="40">
        <v>0</v>
      </c>
      <c r="AA43" s="40">
        <v>5</v>
      </c>
      <c r="AB43" s="101">
        <f>E43-M43</f>
        <v>0</v>
      </c>
      <c r="AC43" s="69"/>
    </row>
    <row r="44" spans="1:29" s="1" customFormat="1" ht="39.950000000000003" customHeight="1" x14ac:dyDescent="0.25">
      <c r="A44" s="26" t="s">
        <v>50</v>
      </c>
      <c r="B44" s="27" t="s">
        <v>279</v>
      </c>
      <c r="C44" s="54" t="s">
        <v>16</v>
      </c>
      <c r="D44" s="64"/>
      <c r="E44" s="60">
        <v>5</v>
      </c>
      <c r="F44" s="28"/>
      <c r="G44" s="28"/>
      <c r="H44" s="28"/>
      <c r="I44" s="82"/>
      <c r="J44" s="90"/>
      <c r="K44" s="60"/>
      <c r="L44" s="204"/>
      <c r="M44" s="226">
        <f t="shared" si="2"/>
        <v>5</v>
      </c>
      <c r="N44" s="3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29">
        <v>5</v>
      </c>
      <c r="V44" s="217">
        <v>3</v>
      </c>
      <c r="W44" s="40">
        <v>1</v>
      </c>
      <c r="X44" s="40">
        <v>1</v>
      </c>
      <c r="Y44" s="40">
        <v>5</v>
      </c>
      <c r="Z44" s="40">
        <v>0</v>
      </c>
      <c r="AA44" s="40">
        <v>5</v>
      </c>
      <c r="AB44" s="101">
        <f>E44-M44</f>
        <v>0</v>
      </c>
      <c r="AC44" s="69"/>
    </row>
    <row r="45" spans="1:29" s="1" customFormat="1" ht="39.950000000000003" customHeight="1" x14ac:dyDescent="0.25">
      <c r="A45" s="312" t="s">
        <v>488</v>
      </c>
      <c r="B45" s="313"/>
      <c r="C45" s="323"/>
      <c r="D45" s="66">
        <v>0</v>
      </c>
      <c r="E45" s="178">
        <f>E46+E47+E48</f>
        <v>30</v>
      </c>
      <c r="F45" s="25" t="s">
        <v>24</v>
      </c>
      <c r="G45" s="25" t="s">
        <v>27</v>
      </c>
      <c r="H45" s="25">
        <v>12</v>
      </c>
      <c r="I45" s="81">
        <v>9</v>
      </c>
      <c r="J45" s="88">
        <v>0</v>
      </c>
      <c r="K45" s="61">
        <v>0</v>
      </c>
      <c r="L45" s="199">
        <v>0</v>
      </c>
      <c r="M45" s="88">
        <f>N45+U45</f>
        <v>0</v>
      </c>
      <c r="N45" s="42">
        <f>N46+N47+N48</f>
        <v>0</v>
      </c>
      <c r="O45" s="42">
        <f t="shared" ref="O45:U45" si="16">O46+O47+O48</f>
        <v>0</v>
      </c>
      <c r="P45" s="42">
        <f t="shared" si="16"/>
        <v>0</v>
      </c>
      <c r="Q45" s="42">
        <f t="shared" si="16"/>
        <v>0</v>
      </c>
      <c r="R45" s="42">
        <f t="shared" si="16"/>
        <v>0</v>
      </c>
      <c r="S45" s="42">
        <f t="shared" si="16"/>
        <v>0</v>
      </c>
      <c r="T45" s="42">
        <f t="shared" si="16"/>
        <v>0</v>
      </c>
      <c r="U45" s="42">
        <f t="shared" si="16"/>
        <v>0</v>
      </c>
      <c r="V45" s="219"/>
      <c r="W45" s="43"/>
      <c r="X45" s="43"/>
      <c r="Y45" s="43"/>
      <c r="Z45" s="43"/>
      <c r="AA45" s="43"/>
      <c r="AB45" s="81">
        <f>E45-M45</f>
        <v>30</v>
      </c>
      <c r="AC45" s="76">
        <f>D45-J45-L45</f>
        <v>0</v>
      </c>
    </row>
    <row r="46" spans="1:29" s="1" customFormat="1" ht="39.950000000000003" customHeight="1" x14ac:dyDescent="0.25">
      <c r="A46" s="26" t="s">
        <v>493</v>
      </c>
      <c r="B46" s="27" t="s">
        <v>279</v>
      </c>
      <c r="C46" s="54" t="s">
        <v>44</v>
      </c>
      <c r="D46" s="64"/>
      <c r="E46" s="186">
        <v>10</v>
      </c>
      <c r="F46" s="28"/>
      <c r="G46" s="28"/>
      <c r="H46" s="28"/>
      <c r="I46" s="82"/>
      <c r="J46" s="90"/>
      <c r="K46" s="60"/>
      <c r="L46" s="204"/>
      <c r="M46" s="226">
        <f>N46+U46</f>
        <v>0</v>
      </c>
      <c r="N46" s="38">
        <v>0</v>
      </c>
      <c r="O46" s="28"/>
      <c r="P46" s="28"/>
      <c r="Q46" s="28"/>
      <c r="R46" s="28"/>
      <c r="S46" s="28"/>
      <c r="T46" s="28"/>
      <c r="U46" s="229">
        <v>0</v>
      </c>
      <c r="V46" s="217"/>
      <c r="W46" s="40"/>
      <c r="X46" s="40"/>
      <c r="Y46" s="40"/>
      <c r="Z46" s="40"/>
      <c r="AA46" s="40"/>
      <c r="AB46" s="101"/>
      <c r="AC46" s="69"/>
    </row>
    <row r="47" spans="1:29" s="1" customFormat="1" ht="39.950000000000003" customHeight="1" x14ac:dyDescent="0.25">
      <c r="A47" s="26" t="s">
        <v>494</v>
      </c>
      <c r="B47" s="27" t="s">
        <v>279</v>
      </c>
      <c r="C47" s="54" t="s">
        <v>15</v>
      </c>
      <c r="D47" s="64"/>
      <c r="E47" s="186">
        <v>10</v>
      </c>
      <c r="F47" s="28"/>
      <c r="G47" s="28"/>
      <c r="H47" s="28"/>
      <c r="I47" s="82"/>
      <c r="J47" s="90"/>
      <c r="K47" s="60"/>
      <c r="L47" s="204"/>
      <c r="M47" s="226">
        <f t="shared" ref="M47:M48" si="17">N47+U47</f>
        <v>0</v>
      </c>
      <c r="N47" s="38">
        <v>0</v>
      </c>
      <c r="O47" s="28"/>
      <c r="P47" s="28"/>
      <c r="Q47" s="28"/>
      <c r="R47" s="28"/>
      <c r="S47" s="28"/>
      <c r="T47" s="28"/>
      <c r="U47" s="229">
        <v>0</v>
      </c>
      <c r="V47" s="217"/>
      <c r="W47" s="40"/>
      <c r="X47" s="40"/>
      <c r="Y47" s="40"/>
      <c r="Z47" s="40"/>
      <c r="AA47" s="40"/>
      <c r="AB47" s="101"/>
      <c r="AC47" s="69"/>
    </row>
    <row r="48" spans="1:29" s="1" customFormat="1" ht="39.950000000000003" customHeight="1" x14ac:dyDescent="0.25">
      <c r="A48" s="26" t="s">
        <v>495</v>
      </c>
      <c r="B48" s="27" t="s">
        <v>279</v>
      </c>
      <c r="C48" s="54" t="s">
        <v>16</v>
      </c>
      <c r="D48" s="64"/>
      <c r="E48" s="186">
        <v>10</v>
      </c>
      <c r="F48" s="28"/>
      <c r="G48" s="28"/>
      <c r="H48" s="28"/>
      <c r="I48" s="82"/>
      <c r="J48" s="90"/>
      <c r="K48" s="60"/>
      <c r="L48" s="204"/>
      <c r="M48" s="226">
        <f t="shared" si="17"/>
        <v>0</v>
      </c>
      <c r="N48" s="38">
        <v>0</v>
      </c>
      <c r="O48" s="28"/>
      <c r="P48" s="28"/>
      <c r="Q48" s="28"/>
      <c r="R48" s="28"/>
      <c r="S48" s="28"/>
      <c r="T48" s="28"/>
      <c r="U48" s="229">
        <v>0</v>
      </c>
      <c r="V48" s="217"/>
      <c r="W48" s="40"/>
      <c r="X48" s="40"/>
      <c r="Y48" s="40"/>
      <c r="Z48" s="40"/>
      <c r="AA48" s="40"/>
      <c r="AB48" s="101"/>
      <c r="AC48" s="69"/>
    </row>
    <row r="49" spans="1:29" s="1" customFormat="1" ht="30" customHeight="1" x14ac:dyDescent="0.25">
      <c r="A49" s="137" t="s">
        <v>51</v>
      </c>
      <c r="B49" s="23" t="s">
        <v>345</v>
      </c>
      <c r="C49" s="53" t="s">
        <v>26</v>
      </c>
      <c r="D49" s="62">
        <v>5</v>
      </c>
      <c r="E49" s="170">
        <f>SUM(E54,E50)</f>
        <v>22</v>
      </c>
      <c r="F49" s="24" t="s">
        <v>24</v>
      </c>
      <c r="G49" s="24" t="s">
        <v>27</v>
      </c>
      <c r="H49" s="24">
        <v>5</v>
      </c>
      <c r="I49" s="80">
        <v>5</v>
      </c>
      <c r="J49" s="86">
        <v>5</v>
      </c>
      <c r="K49" s="58">
        <v>0</v>
      </c>
      <c r="L49" s="203">
        <v>0</v>
      </c>
      <c r="M49" s="86">
        <f>SUM(N49,U49)</f>
        <v>22</v>
      </c>
      <c r="N49" s="34">
        <v>13</v>
      </c>
      <c r="O49" s="24"/>
      <c r="P49" s="24"/>
      <c r="Q49" s="24"/>
      <c r="R49" s="24"/>
      <c r="S49" s="24"/>
      <c r="T49" s="24"/>
      <c r="U49" s="94">
        <f>SUM(U51:U53)</f>
        <v>9</v>
      </c>
      <c r="V49" s="218"/>
      <c r="W49" s="41"/>
      <c r="X49" s="41"/>
      <c r="Y49" s="41"/>
      <c r="Z49" s="41"/>
      <c r="AA49" s="41"/>
      <c r="AB49" s="80">
        <f>E49-M49</f>
        <v>0</v>
      </c>
      <c r="AC49" s="75">
        <f>D49-J49-L49</f>
        <v>0</v>
      </c>
    </row>
    <row r="50" spans="1:29" s="1" customFormat="1" ht="20.100000000000001" customHeight="1" x14ac:dyDescent="0.25">
      <c r="A50" s="287" t="s">
        <v>156</v>
      </c>
      <c r="B50" s="288"/>
      <c r="C50" s="55"/>
      <c r="D50" s="66">
        <v>5</v>
      </c>
      <c r="E50" s="61">
        <f>SUM(E53,E52,E51)</f>
        <v>13</v>
      </c>
      <c r="F50" s="25"/>
      <c r="G50" s="25"/>
      <c r="H50" s="25">
        <v>5</v>
      </c>
      <c r="I50" s="81">
        <v>5</v>
      </c>
      <c r="J50" s="88">
        <v>5</v>
      </c>
      <c r="K50" s="61">
        <v>0</v>
      </c>
      <c r="L50" s="199">
        <v>0</v>
      </c>
      <c r="M50" s="88">
        <f t="shared" si="2"/>
        <v>13</v>
      </c>
      <c r="N50" s="42">
        <f>SUM(N51:N53)</f>
        <v>4</v>
      </c>
      <c r="O50" s="25"/>
      <c r="P50" s="25"/>
      <c r="Q50" s="25"/>
      <c r="R50" s="25"/>
      <c r="S50" s="25"/>
      <c r="T50" s="25"/>
      <c r="U50" s="96">
        <f>SUM(U51:U53)</f>
        <v>9</v>
      </c>
      <c r="V50" s="219"/>
      <c r="W50" s="43"/>
      <c r="X50" s="43"/>
      <c r="Y50" s="43"/>
      <c r="Z50" s="43"/>
      <c r="AA50" s="43"/>
      <c r="AB50" s="81">
        <f>E50-M50</f>
        <v>0</v>
      </c>
      <c r="AC50" s="76">
        <f>D50-J50-L50</f>
        <v>0</v>
      </c>
    </row>
    <row r="51" spans="1:29" s="1" customFormat="1" ht="39.950000000000003" customHeight="1" x14ac:dyDescent="0.25">
      <c r="A51" s="35" t="s">
        <v>52</v>
      </c>
      <c r="B51" s="27" t="s">
        <v>345</v>
      </c>
      <c r="C51" s="54" t="s">
        <v>44</v>
      </c>
      <c r="D51" s="63"/>
      <c r="E51" s="59">
        <v>5</v>
      </c>
      <c r="F51" s="44"/>
      <c r="G51" s="44"/>
      <c r="H51" s="44"/>
      <c r="I51" s="85"/>
      <c r="J51" s="97"/>
      <c r="K51" s="59"/>
      <c r="L51" s="202"/>
      <c r="M51" s="226">
        <f t="shared" si="2"/>
        <v>5</v>
      </c>
      <c r="N51" s="38">
        <v>2</v>
      </c>
      <c r="O51" s="29"/>
      <c r="P51" s="29"/>
      <c r="Q51" s="29"/>
      <c r="R51" s="29"/>
      <c r="S51" s="29"/>
      <c r="T51" s="29"/>
      <c r="U51" s="228">
        <v>3</v>
      </c>
      <c r="V51" s="220"/>
      <c r="W51" s="45"/>
      <c r="X51" s="45"/>
      <c r="Y51" s="45"/>
      <c r="Z51" s="45"/>
      <c r="AA51" s="45"/>
      <c r="AB51" s="101">
        <f>E51-M51</f>
        <v>0</v>
      </c>
      <c r="AC51" s="69"/>
    </row>
    <row r="52" spans="1:29" s="1" customFormat="1" ht="39.950000000000003" customHeight="1" x14ac:dyDescent="0.25">
      <c r="A52" s="35" t="s">
        <v>53</v>
      </c>
      <c r="B52" s="27" t="s">
        <v>345</v>
      </c>
      <c r="C52" s="54" t="s">
        <v>15</v>
      </c>
      <c r="D52" s="63"/>
      <c r="E52" s="59">
        <v>3</v>
      </c>
      <c r="F52" s="44"/>
      <c r="G52" s="44"/>
      <c r="H52" s="44"/>
      <c r="I52" s="85"/>
      <c r="J52" s="97"/>
      <c r="K52" s="59"/>
      <c r="L52" s="202"/>
      <c r="M52" s="226">
        <f t="shared" si="2"/>
        <v>3</v>
      </c>
      <c r="N52" s="38">
        <v>0</v>
      </c>
      <c r="O52" s="29"/>
      <c r="P52" s="29"/>
      <c r="Q52" s="29"/>
      <c r="R52" s="29"/>
      <c r="S52" s="29"/>
      <c r="T52" s="29"/>
      <c r="U52" s="228">
        <v>3</v>
      </c>
      <c r="V52" s="220"/>
      <c r="W52" s="45"/>
      <c r="X52" s="45"/>
      <c r="Y52" s="45"/>
      <c r="Z52" s="45"/>
      <c r="AA52" s="45"/>
      <c r="AB52" s="101">
        <f>E52-M52</f>
        <v>0</v>
      </c>
      <c r="AC52" s="69"/>
    </row>
    <row r="53" spans="1:29" s="1" customFormat="1" ht="39.950000000000003" customHeight="1" x14ac:dyDescent="0.25">
      <c r="A53" s="35" t="s">
        <v>57</v>
      </c>
      <c r="B53" s="27" t="s">
        <v>345</v>
      </c>
      <c r="C53" s="54" t="s">
        <v>16</v>
      </c>
      <c r="D53" s="63"/>
      <c r="E53" s="59">
        <v>5</v>
      </c>
      <c r="F53" s="44"/>
      <c r="G53" s="44"/>
      <c r="H53" s="44"/>
      <c r="I53" s="85"/>
      <c r="J53" s="97"/>
      <c r="K53" s="59"/>
      <c r="L53" s="202"/>
      <c r="M53" s="226">
        <f t="shared" si="2"/>
        <v>5</v>
      </c>
      <c r="N53" s="38">
        <v>2</v>
      </c>
      <c r="O53" s="29"/>
      <c r="P53" s="29"/>
      <c r="Q53" s="29"/>
      <c r="R53" s="29"/>
      <c r="S53" s="29"/>
      <c r="T53" s="29"/>
      <c r="U53" s="228">
        <v>3</v>
      </c>
      <c r="V53" s="220"/>
      <c r="W53" s="45"/>
      <c r="X53" s="45"/>
      <c r="Y53" s="45"/>
      <c r="Z53" s="45"/>
      <c r="AA53" s="45"/>
      <c r="AB53" s="101">
        <f>E53-M53</f>
        <v>0</v>
      </c>
      <c r="AC53" s="69"/>
    </row>
    <row r="54" spans="1:29" s="1" customFormat="1" ht="20.100000000000001" customHeight="1" x14ac:dyDescent="0.25">
      <c r="A54" s="287" t="s">
        <v>137</v>
      </c>
      <c r="B54" s="288"/>
      <c r="C54" s="55"/>
      <c r="D54" s="66">
        <v>0</v>
      </c>
      <c r="E54" s="61">
        <f>SUM(E57,E56,E55)</f>
        <v>9</v>
      </c>
      <c r="F54" s="25"/>
      <c r="G54" s="25"/>
      <c r="H54" s="25">
        <v>3</v>
      </c>
      <c r="I54" s="81">
        <v>0</v>
      </c>
      <c r="J54" s="88">
        <v>0</v>
      </c>
      <c r="K54" s="61">
        <v>0</v>
      </c>
      <c r="L54" s="199">
        <v>0</v>
      </c>
      <c r="M54" s="88">
        <f t="shared" si="2"/>
        <v>9</v>
      </c>
      <c r="N54" s="42">
        <f>SUM(N55:N57)</f>
        <v>9</v>
      </c>
      <c r="O54" s="42">
        <f t="shared" ref="O54:U54" si="18">SUM(O55:O57)</f>
        <v>0</v>
      </c>
      <c r="P54" s="42">
        <f t="shared" si="18"/>
        <v>0</v>
      </c>
      <c r="Q54" s="42">
        <f t="shared" si="18"/>
        <v>0</v>
      </c>
      <c r="R54" s="42">
        <f t="shared" si="18"/>
        <v>0</v>
      </c>
      <c r="S54" s="42">
        <f t="shared" si="18"/>
        <v>0</v>
      </c>
      <c r="T54" s="42">
        <f t="shared" si="18"/>
        <v>0</v>
      </c>
      <c r="U54" s="96">
        <f t="shared" si="18"/>
        <v>0</v>
      </c>
      <c r="V54" s="219"/>
      <c r="W54" s="43"/>
      <c r="X54" s="43"/>
      <c r="Y54" s="43"/>
      <c r="Z54" s="43"/>
      <c r="AA54" s="43"/>
      <c r="AB54" s="81">
        <f>E54-M54</f>
        <v>0</v>
      </c>
      <c r="AC54" s="76">
        <f>D54-J54-L54</f>
        <v>0</v>
      </c>
    </row>
    <row r="55" spans="1:29" s="1" customFormat="1" ht="30" customHeight="1" x14ac:dyDescent="0.25">
      <c r="A55" s="35" t="s">
        <v>138</v>
      </c>
      <c r="B55" s="27" t="s">
        <v>345</v>
      </c>
      <c r="C55" s="54" t="s">
        <v>44</v>
      </c>
      <c r="D55" s="63"/>
      <c r="E55" s="59">
        <v>3</v>
      </c>
      <c r="F55" s="44"/>
      <c r="G55" s="44"/>
      <c r="H55" s="44"/>
      <c r="I55" s="85"/>
      <c r="J55" s="97"/>
      <c r="K55" s="59"/>
      <c r="L55" s="202"/>
      <c r="M55" s="226">
        <f t="shared" si="2"/>
        <v>3</v>
      </c>
      <c r="N55" s="38">
        <v>3</v>
      </c>
      <c r="O55" s="29"/>
      <c r="P55" s="29"/>
      <c r="Q55" s="29"/>
      <c r="R55" s="29"/>
      <c r="S55" s="29"/>
      <c r="T55" s="29"/>
      <c r="U55" s="228">
        <v>0</v>
      </c>
      <c r="V55" s="220"/>
      <c r="W55" s="45"/>
      <c r="X55" s="45"/>
      <c r="Y55" s="45"/>
      <c r="Z55" s="45"/>
      <c r="AA55" s="45"/>
      <c r="AB55" s="101">
        <f>E55-M55</f>
        <v>0</v>
      </c>
      <c r="AC55" s="69"/>
    </row>
    <row r="56" spans="1:29" s="1" customFormat="1" ht="30" customHeight="1" x14ac:dyDescent="0.25">
      <c r="A56" s="35" t="s">
        <v>139</v>
      </c>
      <c r="B56" s="27" t="s">
        <v>345</v>
      </c>
      <c r="C56" s="54" t="s">
        <v>15</v>
      </c>
      <c r="D56" s="63"/>
      <c r="E56" s="59">
        <v>3</v>
      </c>
      <c r="F56" s="44"/>
      <c r="G56" s="44"/>
      <c r="H56" s="44"/>
      <c r="I56" s="85"/>
      <c r="J56" s="97"/>
      <c r="K56" s="59"/>
      <c r="L56" s="202"/>
      <c r="M56" s="226">
        <f t="shared" si="2"/>
        <v>3</v>
      </c>
      <c r="N56" s="38">
        <v>3</v>
      </c>
      <c r="O56" s="29"/>
      <c r="P56" s="29"/>
      <c r="Q56" s="29"/>
      <c r="R56" s="29"/>
      <c r="S56" s="29"/>
      <c r="T56" s="29"/>
      <c r="U56" s="228">
        <v>0</v>
      </c>
      <c r="V56" s="220"/>
      <c r="W56" s="45"/>
      <c r="X56" s="45"/>
      <c r="Y56" s="45"/>
      <c r="Z56" s="45"/>
      <c r="AA56" s="45"/>
      <c r="AB56" s="101">
        <f>E56-M56</f>
        <v>0</v>
      </c>
      <c r="AC56" s="69"/>
    </row>
    <row r="57" spans="1:29" s="1" customFormat="1" ht="30" customHeight="1" x14ac:dyDescent="0.25">
      <c r="A57" s="35" t="s">
        <v>140</v>
      </c>
      <c r="B57" s="27" t="s">
        <v>345</v>
      </c>
      <c r="C57" s="54" t="s">
        <v>16</v>
      </c>
      <c r="D57" s="63"/>
      <c r="E57" s="59">
        <v>3</v>
      </c>
      <c r="F57" s="44"/>
      <c r="G57" s="44"/>
      <c r="H57" s="44"/>
      <c r="I57" s="85"/>
      <c r="J57" s="97"/>
      <c r="K57" s="59"/>
      <c r="L57" s="202"/>
      <c r="M57" s="226">
        <f t="shared" si="2"/>
        <v>3</v>
      </c>
      <c r="N57" s="38">
        <v>3</v>
      </c>
      <c r="O57" s="29"/>
      <c r="P57" s="29"/>
      <c r="Q57" s="29"/>
      <c r="R57" s="29"/>
      <c r="S57" s="29"/>
      <c r="T57" s="29"/>
      <c r="U57" s="228">
        <v>0</v>
      </c>
      <c r="V57" s="220"/>
      <c r="W57" s="45"/>
      <c r="X57" s="45"/>
      <c r="Y57" s="45"/>
      <c r="Z57" s="45"/>
      <c r="AA57" s="45"/>
      <c r="AB57" s="101">
        <f>E57-M57</f>
        <v>0</v>
      </c>
      <c r="AC57" s="69"/>
    </row>
    <row r="58" spans="1:29" s="1" customFormat="1" ht="50.1" customHeight="1" x14ac:dyDescent="0.25">
      <c r="A58" s="32" t="s">
        <v>54</v>
      </c>
      <c r="B58" s="152" t="s">
        <v>346</v>
      </c>
      <c r="C58" s="53" t="s">
        <v>26</v>
      </c>
      <c r="D58" s="62">
        <f>D59+D62</f>
        <v>3</v>
      </c>
      <c r="E58" s="170">
        <f>SUM(E62,E59)</f>
        <v>18</v>
      </c>
      <c r="F58" s="24" t="s">
        <v>24</v>
      </c>
      <c r="G58" s="24" t="s">
        <v>27</v>
      </c>
      <c r="H58" s="24">
        <v>0</v>
      </c>
      <c r="I58" s="80">
        <v>0</v>
      </c>
      <c r="J58" s="86">
        <v>0</v>
      </c>
      <c r="K58" s="58">
        <v>0</v>
      </c>
      <c r="L58" s="203">
        <v>0</v>
      </c>
      <c r="M58" s="86">
        <f>SUM(N58,U58)</f>
        <v>14</v>
      </c>
      <c r="N58" s="34">
        <f>SUM(N60:N61)</f>
        <v>0</v>
      </c>
      <c r="O58" s="24"/>
      <c r="P58" s="24"/>
      <c r="Q58" s="24"/>
      <c r="R58" s="24"/>
      <c r="S58" s="24"/>
      <c r="T58" s="24"/>
      <c r="U58" s="94">
        <f>U59+U62</f>
        <v>14</v>
      </c>
      <c r="V58" s="218"/>
      <c r="W58" s="41"/>
      <c r="X58" s="41"/>
      <c r="Y58" s="41"/>
      <c r="Z58" s="41"/>
      <c r="AA58" s="41"/>
      <c r="AB58" s="80">
        <f>E58-M58</f>
        <v>4</v>
      </c>
      <c r="AC58" s="75">
        <f>D58-J58-L58</f>
        <v>3</v>
      </c>
    </row>
    <row r="59" spans="1:29" s="1" customFormat="1" ht="20.100000000000001" customHeight="1" x14ac:dyDescent="0.25">
      <c r="A59" s="287" t="s">
        <v>109</v>
      </c>
      <c r="B59" s="295"/>
      <c r="C59" s="55"/>
      <c r="D59" s="66">
        <v>0</v>
      </c>
      <c r="E59" s="61">
        <f>SUM(E61,E60)</f>
        <v>12</v>
      </c>
      <c r="F59" s="25"/>
      <c r="G59" s="25"/>
      <c r="H59" s="25">
        <v>0</v>
      </c>
      <c r="I59" s="81"/>
      <c r="J59" s="88"/>
      <c r="K59" s="61"/>
      <c r="L59" s="199"/>
      <c r="M59" s="88">
        <f t="shared" si="2"/>
        <v>12</v>
      </c>
      <c r="N59" s="25">
        <f t="shared" ref="N59:U59" si="19">N60+N61</f>
        <v>0</v>
      </c>
      <c r="O59" s="25">
        <f t="shared" si="19"/>
        <v>0</v>
      </c>
      <c r="P59" s="25">
        <f t="shared" si="19"/>
        <v>0</v>
      </c>
      <c r="Q59" s="25">
        <f t="shared" si="19"/>
        <v>0</v>
      </c>
      <c r="R59" s="25">
        <f t="shared" si="19"/>
        <v>0</v>
      </c>
      <c r="S59" s="25">
        <f t="shared" si="19"/>
        <v>0</v>
      </c>
      <c r="T59" s="25">
        <f t="shared" si="19"/>
        <v>0</v>
      </c>
      <c r="U59" s="89">
        <f t="shared" si="19"/>
        <v>12</v>
      </c>
      <c r="V59" s="219"/>
      <c r="W59" s="43"/>
      <c r="X59" s="43"/>
      <c r="Y59" s="43"/>
      <c r="Z59" s="43"/>
      <c r="AA59" s="43"/>
      <c r="AB59" s="81">
        <f>E59-M59</f>
        <v>0</v>
      </c>
      <c r="AC59" s="76">
        <f>D59-J59-L59</f>
        <v>0</v>
      </c>
    </row>
    <row r="60" spans="1:29" s="1" customFormat="1" ht="50.1" customHeight="1" x14ac:dyDescent="0.25">
      <c r="A60" s="35" t="s">
        <v>55</v>
      </c>
      <c r="B60" s="153" t="s">
        <v>346</v>
      </c>
      <c r="C60" s="54" t="s">
        <v>15</v>
      </c>
      <c r="D60" s="63"/>
      <c r="E60" s="59">
        <v>6</v>
      </c>
      <c r="F60" s="44"/>
      <c r="G60" s="44"/>
      <c r="H60" s="44"/>
      <c r="I60" s="85"/>
      <c r="J60" s="97"/>
      <c r="K60" s="59"/>
      <c r="L60" s="202"/>
      <c r="M60" s="226">
        <f t="shared" si="2"/>
        <v>6</v>
      </c>
      <c r="N60" s="38">
        <v>0</v>
      </c>
      <c r="O60" s="29"/>
      <c r="P60" s="29"/>
      <c r="Q60" s="29"/>
      <c r="R60" s="29"/>
      <c r="S60" s="29"/>
      <c r="T60" s="29"/>
      <c r="U60" s="228">
        <v>6</v>
      </c>
      <c r="V60" s="220"/>
      <c r="W60" s="45"/>
      <c r="X60" s="45"/>
      <c r="Y60" s="45"/>
      <c r="Z60" s="45"/>
      <c r="AA60" s="45"/>
      <c r="AB60" s="101">
        <f>E60-M60</f>
        <v>0</v>
      </c>
      <c r="AC60" s="69"/>
    </row>
    <row r="61" spans="1:29" s="1" customFormat="1" ht="50.1" customHeight="1" x14ac:dyDescent="0.25">
      <c r="A61" s="35" t="s">
        <v>58</v>
      </c>
      <c r="B61" s="153" t="s">
        <v>346</v>
      </c>
      <c r="C61" s="54" t="s">
        <v>16</v>
      </c>
      <c r="D61" s="63"/>
      <c r="E61" s="59">
        <v>6</v>
      </c>
      <c r="F61" s="44"/>
      <c r="G61" s="44"/>
      <c r="H61" s="44"/>
      <c r="I61" s="85"/>
      <c r="J61" s="97"/>
      <c r="K61" s="59"/>
      <c r="L61" s="202"/>
      <c r="M61" s="226">
        <f t="shared" si="2"/>
        <v>6</v>
      </c>
      <c r="N61" s="38">
        <v>0</v>
      </c>
      <c r="O61" s="29"/>
      <c r="P61" s="29"/>
      <c r="Q61" s="29"/>
      <c r="R61" s="29"/>
      <c r="S61" s="29"/>
      <c r="T61" s="29"/>
      <c r="U61" s="228">
        <v>6</v>
      </c>
      <c r="V61" s="220"/>
      <c r="W61" s="45"/>
      <c r="X61" s="45"/>
      <c r="Y61" s="45"/>
      <c r="Z61" s="45"/>
      <c r="AA61" s="45"/>
      <c r="AB61" s="101">
        <f>E61-M61</f>
        <v>0</v>
      </c>
      <c r="AC61" s="69"/>
    </row>
    <row r="62" spans="1:29" s="1" customFormat="1" ht="20.100000000000001" customHeight="1" x14ac:dyDescent="0.25">
      <c r="A62" s="287" t="s">
        <v>305</v>
      </c>
      <c r="B62" s="295"/>
      <c r="C62" s="55"/>
      <c r="D62" s="66">
        <v>3</v>
      </c>
      <c r="E62" s="61">
        <f>SUM(E65,E64,E63)</f>
        <v>6</v>
      </c>
      <c r="F62" s="25"/>
      <c r="G62" s="25"/>
      <c r="H62" s="25">
        <v>4</v>
      </c>
      <c r="I62" s="81">
        <v>4</v>
      </c>
      <c r="J62" s="88">
        <v>0</v>
      </c>
      <c r="K62" s="61">
        <v>0</v>
      </c>
      <c r="L62" s="199">
        <v>0</v>
      </c>
      <c r="M62" s="88">
        <f t="shared" si="2"/>
        <v>6</v>
      </c>
      <c r="N62" s="42">
        <f>N63+N64+N65</f>
        <v>4</v>
      </c>
      <c r="O62" s="42">
        <f t="shared" ref="O62:U62" si="20">O63+O64+O65</f>
        <v>0</v>
      </c>
      <c r="P62" s="42">
        <f t="shared" si="20"/>
        <v>0</v>
      </c>
      <c r="Q62" s="42">
        <f t="shared" si="20"/>
        <v>0</v>
      </c>
      <c r="R62" s="42">
        <f t="shared" si="20"/>
        <v>0</v>
      </c>
      <c r="S62" s="42">
        <f t="shared" si="20"/>
        <v>0</v>
      </c>
      <c r="T62" s="42">
        <f t="shared" si="20"/>
        <v>0</v>
      </c>
      <c r="U62" s="96">
        <f t="shared" si="20"/>
        <v>2</v>
      </c>
      <c r="V62" s="219"/>
      <c r="W62" s="43"/>
      <c r="X62" s="43"/>
      <c r="Y62" s="43"/>
      <c r="Z62" s="43"/>
      <c r="AA62" s="43"/>
      <c r="AB62" s="81">
        <f>E62-M62</f>
        <v>0</v>
      </c>
      <c r="AC62" s="76">
        <f>D62-J62-L62</f>
        <v>3</v>
      </c>
    </row>
    <row r="63" spans="1:29" s="1" customFormat="1" ht="50.1" customHeight="1" x14ac:dyDescent="0.25">
      <c r="A63" s="35" t="s">
        <v>306</v>
      </c>
      <c r="B63" s="153" t="s">
        <v>346</v>
      </c>
      <c r="C63" s="54" t="s">
        <v>44</v>
      </c>
      <c r="D63" s="63"/>
      <c r="E63" s="59">
        <v>2</v>
      </c>
      <c r="F63" s="44"/>
      <c r="G63" s="44"/>
      <c r="H63" s="44"/>
      <c r="I63" s="85"/>
      <c r="J63" s="97"/>
      <c r="K63" s="59"/>
      <c r="L63" s="202"/>
      <c r="M63" s="226">
        <f t="shared" si="2"/>
        <v>2</v>
      </c>
      <c r="N63" s="38">
        <v>2</v>
      </c>
      <c r="O63" s="29"/>
      <c r="P63" s="29"/>
      <c r="Q63" s="29"/>
      <c r="R63" s="29"/>
      <c r="S63" s="29"/>
      <c r="T63" s="29"/>
      <c r="U63" s="228">
        <v>0</v>
      </c>
      <c r="V63" s="220"/>
      <c r="W63" s="45"/>
      <c r="X63" s="45"/>
      <c r="Y63" s="45"/>
      <c r="Z63" s="45"/>
      <c r="AA63" s="45"/>
      <c r="AB63" s="101">
        <f>E63-M63</f>
        <v>0</v>
      </c>
      <c r="AC63" s="69"/>
    </row>
    <row r="64" spans="1:29" s="1" customFormat="1" ht="50.1" customHeight="1" x14ac:dyDescent="0.25">
      <c r="A64" s="35" t="s">
        <v>307</v>
      </c>
      <c r="B64" s="153" t="s">
        <v>346</v>
      </c>
      <c r="C64" s="54" t="s">
        <v>15</v>
      </c>
      <c r="D64" s="63"/>
      <c r="E64" s="59">
        <v>2</v>
      </c>
      <c r="F64" s="44"/>
      <c r="G64" s="44"/>
      <c r="H64" s="44"/>
      <c r="I64" s="85"/>
      <c r="J64" s="97"/>
      <c r="K64" s="59"/>
      <c r="L64" s="202"/>
      <c r="M64" s="226">
        <f t="shared" si="2"/>
        <v>2</v>
      </c>
      <c r="N64" s="38">
        <v>1</v>
      </c>
      <c r="O64" s="29"/>
      <c r="P64" s="29"/>
      <c r="Q64" s="29"/>
      <c r="R64" s="29"/>
      <c r="S64" s="29"/>
      <c r="T64" s="29"/>
      <c r="U64" s="228">
        <v>1</v>
      </c>
      <c r="V64" s="220"/>
      <c r="W64" s="45"/>
      <c r="X64" s="45"/>
      <c r="Y64" s="45"/>
      <c r="Z64" s="45"/>
      <c r="AA64" s="45"/>
      <c r="AB64" s="101">
        <f>E64-M64</f>
        <v>0</v>
      </c>
      <c r="AC64" s="69"/>
    </row>
    <row r="65" spans="1:29" s="1" customFormat="1" ht="50.1" customHeight="1" x14ac:dyDescent="0.25">
      <c r="A65" s="35" t="s">
        <v>308</v>
      </c>
      <c r="B65" s="153" t="s">
        <v>346</v>
      </c>
      <c r="C65" s="54" t="s">
        <v>16</v>
      </c>
      <c r="D65" s="63"/>
      <c r="E65" s="59">
        <v>2</v>
      </c>
      <c r="F65" s="44"/>
      <c r="G65" s="44"/>
      <c r="H65" s="44"/>
      <c r="I65" s="85"/>
      <c r="J65" s="97"/>
      <c r="K65" s="59"/>
      <c r="L65" s="202"/>
      <c r="M65" s="226">
        <f t="shared" si="2"/>
        <v>2</v>
      </c>
      <c r="N65" s="38">
        <v>1</v>
      </c>
      <c r="O65" s="29"/>
      <c r="P65" s="29"/>
      <c r="Q65" s="29"/>
      <c r="R65" s="29"/>
      <c r="S65" s="29"/>
      <c r="T65" s="29"/>
      <c r="U65" s="228">
        <v>1</v>
      </c>
      <c r="V65" s="220"/>
      <c r="W65" s="45"/>
      <c r="X65" s="45"/>
      <c r="Y65" s="45"/>
      <c r="Z65" s="45"/>
      <c r="AA65" s="45"/>
      <c r="AB65" s="101">
        <f>E65-M65</f>
        <v>0</v>
      </c>
      <c r="AC65" s="69"/>
    </row>
    <row r="66" spans="1:29" s="1" customFormat="1" ht="30" customHeight="1" x14ac:dyDescent="0.25">
      <c r="A66" s="137" t="s">
        <v>59</v>
      </c>
      <c r="B66" s="23" t="s">
        <v>347</v>
      </c>
      <c r="C66" s="53" t="s">
        <v>26</v>
      </c>
      <c r="D66" s="62">
        <f>D67+D69</f>
        <v>4</v>
      </c>
      <c r="E66" s="170">
        <f>SUM(E69,E67)</f>
        <v>10</v>
      </c>
      <c r="F66" s="24" t="s">
        <v>24</v>
      </c>
      <c r="G66" s="24" t="s">
        <v>27</v>
      </c>
      <c r="H66" s="24">
        <f>H67+H69</f>
        <v>4</v>
      </c>
      <c r="I66" s="80">
        <f t="shared" ref="I66:L66" si="21">I67+I69</f>
        <v>4</v>
      </c>
      <c r="J66" s="86">
        <v>4</v>
      </c>
      <c r="K66" s="58">
        <f t="shared" si="21"/>
        <v>0</v>
      </c>
      <c r="L66" s="80">
        <f t="shared" si="21"/>
        <v>0</v>
      </c>
      <c r="M66" s="86">
        <f>SUM(N66,U66)</f>
        <v>10</v>
      </c>
      <c r="N66" s="24">
        <f t="shared" ref="N66:U66" si="22">N67+N69</f>
        <v>4</v>
      </c>
      <c r="O66" s="24">
        <f t="shared" si="22"/>
        <v>0</v>
      </c>
      <c r="P66" s="24">
        <f t="shared" si="22"/>
        <v>0</v>
      </c>
      <c r="Q66" s="24">
        <f t="shared" si="22"/>
        <v>0</v>
      </c>
      <c r="R66" s="24">
        <f t="shared" si="22"/>
        <v>0</v>
      </c>
      <c r="S66" s="24">
        <f t="shared" si="22"/>
        <v>0</v>
      </c>
      <c r="T66" s="24">
        <f t="shared" si="22"/>
        <v>0</v>
      </c>
      <c r="U66" s="87">
        <f t="shared" si="22"/>
        <v>6</v>
      </c>
      <c r="V66" s="218"/>
      <c r="W66" s="41"/>
      <c r="X66" s="41"/>
      <c r="Y66" s="41"/>
      <c r="Z66" s="41"/>
      <c r="AA66" s="41"/>
      <c r="AB66" s="80">
        <f>E66-M66</f>
        <v>0</v>
      </c>
      <c r="AC66" s="75">
        <f>D66-J66-L66</f>
        <v>0</v>
      </c>
    </row>
    <row r="67" spans="1:29" s="1" customFormat="1" ht="20.100000000000001" customHeight="1" x14ac:dyDescent="0.25">
      <c r="A67" s="287" t="s">
        <v>109</v>
      </c>
      <c r="B67" s="295"/>
      <c r="C67" s="55"/>
      <c r="D67" s="66">
        <v>0</v>
      </c>
      <c r="E67" s="61">
        <f>SUM(E68)</f>
        <v>6</v>
      </c>
      <c r="F67" s="25"/>
      <c r="G67" s="25"/>
      <c r="H67" s="25">
        <v>0</v>
      </c>
      <c r="I67" s="81">
        <v>0</v>
      </c>
      <c r="J67" s="88">
        <v>0</v>
      </c>
      <c r="K67" s="61">
        <v>0</v>
      </c>
      <c r="L67" s="199">
        <v>0</v>
      </c>
      <c r="M67" s="88">
        <f t="shared" si="2"/>
        <v>6</v>
      </c>
      <c r="N67" s="25">
        <f t="shared" ref="N67:U67" si="23">SUM(N68)</f>
        <v>0</v>
      </c>
      <c r="O67" s="25">
        <f t="shared" si="23"/>
        <v>0</v>
      </c>
      <c r="P67" s="25">
        <f t="shared" si="23"/>
        <v>0</v>
      </c>
      <c r="Q67" s="25">
        <f t="shared" si="23"/>
        <v>0</v>
      </c>
      <c r="R67" s="25">
        <f t="shared" si="23"/>
        <v>0</v>
      </c>
      <c r="S67" s="25">
        <f t="shared" si="23"/>
        <v>0</v>
      </c>
      <c r="T67" s="25">
        <f t="shared" si="23"/>
        <v>0</v>
      </c>
      <c r="U67" s="89">
        <f t="shared" si="23"/>
        <v>6</v>
      </c>
      <c r="V67" s="219"/>
      <c r="W67" s="43"/>
      <c r="X67" s="43"/>
      <c r="Y67" s="43"/>
      <c r="Z67" s="43"/>
      <c r="AA67" s="43"/>
      <c r="AB67" s="81">
        <f>E67-M67</f>
        <v>0</v>
      </c>
      <c r="AC67" s="76">
        <f>D67-J67-L67</f>
        <v>0</v>
      </c>
    </row>
    <row r="68" spans="1:29" s="1" customFormat="1" ht="39.950000000000003" customHeight="1" x14ac:dyDescent="0.25">
      <c r="A68" s="35" t="s">
        <v>60</v>
      </c>
      <c r="B68" s="27" t="s">
        <v>347</v>
      </c>
      <c r="C68" s="54" t="s">
        <v>44</v>
      </c>
      <c r="D68" s="63"/>
      <c r="E68" s="59">
        <v>6</v>
      </c>
      <c r="F68" s="44"/>
      <c r="G68" s="44"/>
      <c r="H68" s="44"/>
      <c r="I68" s="85"/>
      <c r="J68" s="97"/>
      <c r="K68" s="59"/>
      <c r="L68" s="202"/>
      <c r="M68" s="226">
        <f t="shared" si="2"/>
        <v>6</v>
      </c>
      <c r="N68" s="38">
        <v>0</v>
      </c>
      <c r="O68" s="29"/>
      <c r="P68" s="29"/>
      <c r="Q68" s="29"/>
      <c r="R68" s="29"/>
      <c r="S68" s="29"/>
      <c r="T68" s="29"/>
      <c r="U68" s="228">
        <v>6</v>
      </c>
      <c r="V68" s="220"/>
      <c r="W68" s="45"/>
      <c r="X68" s="45"/>
      <c r="Y68" s="45"/>
      <c r="Z68" s="45"/>
      <c r="AA68" s="45"/>
      <c r="AB68" s="101">
        <f>E68-M68</f>
        <v>0</v>
      </c>
      <c r="AC68" s="69"/>
    </row>
    <row r="69" spans="1:29" s="1" customFormat="1" ht="20.100000000000001" customHeight="1" x14ac:dyDescent="0.25">
      <c r="A69" s="287" t="s">
        <v>108</v>
      </c>
      <c r="B69" s="288"/>
      <c r="C69" s="72"/>
      <c r="D69" s="66">
        <v>4</v>
      </c>
      <c r="E69" s="61">
        <f>SUM(E70)</f>
        <v>4</v>
      </c>
      <c r="F69" s="25"/>
      <c r="G69" s="25"/>
      <c r="H69" s="25">
        <v>4</v>
      </c>
      <c r="I69" s="81">
        <v>4</v>
      </c>
      <c r="J69" s="88">
        <v>4</v>
      </c>
      <c r="K69" s="61">
        <v>0</v>
      </c>
      <c r="L69" s="199">
        <v>0</v>
      </c>
      <c r="M69" s="88">
        <f t="shared" si="2"/>
        <v>4</v>
      </c>
      <c r="N69" s="42">
        <v>4</v>
      </c>
      <c r="O69" s="42">
        <f t="shared" ref="O69:U69" si="24">SUM(O70)</f>
        <v>0</v>
      </c>
      <c r="P69" s="42">
        <f t="shared" si="24"/>
        <v>0</v>
      </c>
      <c r="Q69" s="42">
        <f t="shared" si="24"/>
        <v>0</v>
      </c>
      <c r="R69" s="42">
        <f t="shared" si="24"/>
        <v>0</v>
      </c>
      <c r="S69" s="42">
        <f t="shared" si="24"/>
        <v>0</v>
      </c>
      <c r="T69" s="42">
        <f t="shared" si="24"/>
        <v>0</v>
      </c>
      <c r="U69" s="96">
        <f t="shared" si="24"/>
        <v>0</v>
      </c>
      <c r="V69" s="219"/>
      <c r="W69" s="43"/>
      <c r="X69" s="43"/>
      <c r="Y69" s="43"/>
      <c r="Z69" s="43"/>
      <c r="AA69" s="43"/>
      <c r="AB69" s="81">
        <f>E69-M69</f>
        <v>0</v>
      </c>
      <c r="AC69" s="76">
        <f>D69-J69-L69</f>
        <v>0</v>
      </c>
    </row>
    <row r="70" spans="1:29" s="1" customFormat="1" ht="30" customHeight="1" x14ac:dyDescent="0.25">
      <c r="A70" s="35" t="s">
        <v>107</v>
      </c>
      <c r="B70" s="27" t="s">
        <v>347</v>
      </c>
      <c r="C70" s="54" t="s">
        <v>44</v>
      </c>
      <c r="D70" s="63"/>
      <c r="E70" s="59">
        <v>4</v>
      </c>
      <c r="F70" s="44"/>
      <c r="G70" s="44"/>
      <c r="H70" s="44"/>
      <c r="I70" s="85"/>
      <c r="J70" s="97"/>
      <c r="K70" s="59"/>
      <c r="L70" s="202"/>
      <c r="M70" s="226">
        <f t="shared" si="2"/>
        <v>4</v>
      </c>
      <c r="N70" s="38">
        <v>4</v>
      </c>
      <c r="O70" s="29"/>
      <c r="P70" s="29"/>
      <c r="Q70" s="29"/>
      <c r="R70" s="29"/>
      <c r="S70" s="29"/>
      <c r="T70" s="29"/>
      <c r="U70" s="228">
        <v>0</v>
      </c>
      <c r="V70" s="220"/>
      <c r="W70" s="45"/>
      <c r="X70" s="45"/>
      <c r="Y70" s="45"/>
      <c r="Z70" s="45"/>
      <c r="AA70" s="45"/>
      <c r="AB70" s="101">
        <f>E70-M70</f>
        <v>0</v>
      </c>
      <c r="AC70" s="69"/>
    </row>
    <row r="71" spans="1:29" s="1" customFormat="1" ht="24.95" customHeight="1" x14ac:dyDescent="0.25">
      <c r="A71" s="137" t="s">
        <v>61</v>
      </c>
      <c r="B71" s="23" t="s">
        <v>280</v>
      </c>
      <c r="C71" s="53" t="s">
        <v>26</v>
      </c>
      <c r="D71" s="62">
        <v>5</v>
      </c>
      <c r="E71" s="170">
        <f>SUM(E72)</f>
        <v>5</v>
      </c>
      <c r="F71" s="24" t="s">
        <v>24</v>
      </c>
      <c r="G71" s="24" t="s">
        <v>27</v>
      </c>
      <c r="H71" s="24">
        <v>5</v>
      </c>
      <c r="I71" s="80">
        <v>5</v>
      </c>
      <c r="J71" s="86">
        <v>4</v>
      </c>
      <c r="K71" s="58">
        <v>0</v>
      </c>
      <c r="L71" s="203">
        <v>1</v>
      </c>
      <c r="M71" s="86">
        <f>SUM(N71,U71)</f>
        <v>5</v>
      </c>
      <c r="N71" s="34">
        <f>SUM(N72)</f>
        <v>4</v>
      </c>
      <c r="O71" s="24"/>
      <c r="P71" s="24"/>
      <c r="Q71" s="24"/>
      <c r="R71" s="24"/>
      <c r="S71" s="24"/>
      <c r="T71" s="24"/>
      <c r="U71" s="94">
        <f>SUM(U72)</f>
        <v>1</v>
      </c>
      <c r="V71" s="218"/>
      <c r="W71" s="41"/>
      <c r="X71" s="41"/>
      <c r="Y71" s="41"/>
      <c r="Z71" s="41"/>
      <c r="AA71" s="41"/>
      <c r="AB71" s="80">
        <f>E71-M71</f>
        <v>0</v>
      </c>
      <c r="AC71" s="75">
        <f>D71-J71-L71</f>
        <v>0</v>
      </c>
    </row>
    <row r="72" spans="1:29" s="1" customFormat="1" ht="39.950000000000003" customHeight="1" x14ac:dyDescent="0.25">
      <c r="A72" s="35" t="s">
        <v>62</v>
      </c>
      <c r="B72" s="27" t="s">
        <v>280</v>
      </c>
      <c r="C72" s="54" t="s">
        <v>44</v>
      </c>
      <c r="D72" s="63"/>
      <c r="E72" s="59">
        <v>5</v>
      </c>
      <c r="F72" s="44"/>
      <c r="G72" s="44"/>
      <c r="H72" s="44"/>
      <c r="I72" s="85"/>
      <c r="J72" s="97"/>
      <c r="K72" s="59"/>
      <c r="L72" s="202"/>
      <c r="M72" s="226">
        <f t="shared" si="2"/>
        <v>5</v>
      </c>
      <c r="N72" s="38">
        <v>4</v>
      </c>
      <c r="O72" s="29"/>
      <c r="P72" s="29"/>
      <c r="Q72" s="29"/>
      <c r="R72" s="29"/>
      <c r="S72" s="29"/>
      <c r="T72" s="29"/>
      <c r="U72" s="228">
        <v>1</v>
      </c>
      <c r="V72" s="220"/>
      <c r="W72" s="45"/>
      <c r="X72" s="45"/>
      <c r="Y72" s="45"/>
      <c r="Z72" s="45"/>
      <c r="AA72" s="45"/>
      <c r="AB72" s="101">
        <f>E72-M72</f>
        <v>0</v>
      </c>
      <c r="AC72" s="69"/>
    </row>
    <row r="73" spans="1:29" s="1" customFormat="1" ht="39.950000000000003" customHeight="1" x14ac:dyDescent="0.25">
      <c r="A73" s="137" t="s">
        <v>63</v>
      </c>
      <c r="B73" s="23" t="s">
        <v>281</v>
      </c>
      <c r="C73" s="53" t="s">
        <v>26</v>
      </c>
      <c r="D73" s="62">
        <v>2</v>
      </c>
      <c r="E73" s="170">
        <f>SUM(E76,E75,E74)</f>
        <v>6</v>
      </c>
      <c r="F73" s="24" t="s">
        <v>24</v>
      </c>
      <c r="G73" s="24" t="s">
        <v>27</v>
      </c>
      <c r="H73" s="24">
        <v>2</v>
      </c>
      <c r="I73" s="80">
        <v>2</v>
      </c>
      <c r="J73" s="86">
        <v>2</v>
      </c>
      <c r="K73" s="58">
        <v>0</v>
      </c>
      <c r="L73" s="203">
        <v>0</v>
      </c>
      <c r="M73" s="86">
        <f>SUM(N73,U73)</f>
        <v>6</v>
      </c>
      <c r="N73" s="34">
        <v>6</v>
      </c>
      <c r="O73" s="34">
        <f t="shared" ref="O73:U73" si="25">SUM(O74:O76)</f>
        <v>0</v>
      </c>
      <c r="P73" s="34">
        <f t="shared" si="25"/>
        <v>0</v>
      </c>
      <c r="Q73" s="34">
        <f t="shared" si="25"/>
        <v>0</v>
      </c>
      <c r="R73" s="34">
        <f t="shared" si="25"/>
        <v>0</v>
      </c>
      <c r="S73" s="34">
        <f t="shared" si="25"/>
        <v>0</v>
      </c>
      <c r="T73" s="34">
        <f t="shared" si="25"/>
        <v>0</v>
      </c>
      <c r="U73" s="94">
        <f t="shared" si="25"/>
        <v>0</v>
      </c>
      <c r="V73" s="218"/>
      <c r="W73" s="41"/>
      <c r="X73" s="41"/>
      <c r="Y73" s="41"/>
      <c r="Z73" s="41"/>
      <c r="AA73" s="41"/>
      <c r="AB73" s="80">
        <f>E73-M73</f>
        <v>0</v>
      </c>
      <c r="AC73" s="75">
        <f>D73-J73-L73</f>
        <v>0</v>
      </c>
    </row>
    <row r="74" spans="1:29" s="1" customFormat="1" ht="41.1" customHeight="1" x14ac:dyDescent="0.25">
      <c r="A74" s="35" t="s">
        <v>64</v>
      </c>
      <c r="B74" s="27" t="s">
        <v>281</v>
      </c>
      <c r="C74" s="54" t="s">
        <v>44</v>
      </c>
      <c r="D74" s="63"/>
      <c r="E74" s="59">
        <v>2</v>
      </c>
      <c r="F74" s="44"/>
      <c r="G74" s="44"/>
      <c r="H74" s="44"/>
      <c r="I74" s="85"/>
      <c r="J74" s="97"/>
      <c r="K74" s="59"/>
      <c r="L74" s="202"/>
      <c r="M74" s="226">
        <f t="shared" si="2"/>
        <v>2</v>
      </c>
      <c r="N74" s="38">
        <v>2</v>
      </c>
      <c r="O74" s="29"/>
      <c r="P74" s="29"/>
      <c r="Q74" s="29"/>
      <c r="R74" s="29"/>
      <c r="S74" s="29"/>
      <c r="T74" s="29"/>
      <c r="U74" s="228">
        <v>0</v>
      </c>
      <c r="V74" s="220"/>
      <c r="W74" s="45"/>
      <c r="X74" s="45"/>
      <c r="Y74" s="45"/>
      <c r="Z74" s="45"/>
      <c r="AA74" s="45"/>
      <c r="AB74" s="101">
        <f>E74-M74</f>
        <v>0</v>
      </c>
      <c r="AC74" s="69"/>
    </row>
    <row r="75" spans="1:29" s="1" customFormat="1" ht="41.1" customHeight="1" x14ac:dyDescent="0.25">
      <c r="A75" s="35" t="s">
        <v>65</v>
      </c>
      <c r="B75" s="27" t="s">
        <v>281</v>
      </c>
      <c r="C75" s="54" t="s">
        <v>15</v>
      </c>
      <c r="D75" s="63"/>
      <c r="E75" s="59">
        <v>2</v>
      </c>
      <c r="F75" s="44"/>
      <c r="G75" s="44"/>
      <c r="H75" s="44"/>
      <c r="I75" s="85"/>
      <c r="J75" s="97"/>
      <c r="K75" s="59"/>
      <c r="L75" s="202"/>
      <c r="M75" s="226">
        <f t="shared" si="2"/>
        <v>2</v>
      </c>
      <c r="N75" s="38">
        <v>2</v>
      </c>
      <c r="O75" s="29"/>
      <c r="P75" s="29"/>
      <c r="Q75" s="29"/>
      <c r="R75" s="29"/>
      <c r="S75" s="29"/>
      <c r="T75" s="29"/>
      <c r="U75" s="228">
        <v>0</v>
      </c>
      <c r="V75" s="220"/>
      <c r="W75" s="45"/>
      <c r="X75" s="45"/>
      <c r="Y75" s="45"/>
      <c r="Z75" s="45"/>
      <c r="AA75" s="45"/>
      <c r="AB75" s="101">
        <f>E75-M75</f>
        <v>0</v>
      </c>
      <c r="AC75" s="69"/>
    </row>
    <row r="76" spans="1:29" s="1" customFormat="1" ht="41.1" customHeight="1" x14ac:dyDescent="0.25">
      <c r="A76" s="35" t="s">
        <v>66</v>
      </c>
      <c r="B76" s="27" t="s">
        <v>281</v>
      </c>
      <c r="C76" s="54" t="s">
        <v>16</v>
      </c>
      <c r="D76" s="63"/>
      <c r="E76" s="59">
        <v>2</v>
      </c>
      <c r="F76" s="44"/>
      <c r="G76" s="44"/>
      <c r="H76" s="44"/>
      <c r="I76" s="85"/>
      <c r="J76" s="97"/>
      <c r="K76" s="59"/>
      <c r="L76" s="202"/>
      <c r="M76" s="226">
        <f t="shared" si="2"/>
        <v>2</v>
      </c>
      <c r="N76" s="38">
        <v>2</v>
      </c>
      <c r="O76" s="29"/>
      <c r="P76" s="29"/>
      <c r="Q76" s="29"/>
      <c r="R76" s="29"/>
      <c r="S76" s="29"/>
      <c r="T76" s="29"/>
      <c r="U76" s="228">
        <v>0</v>
      </c>
      <c r="V76" s="220"/>
      <c r="W76" s="45"/>
      <c r="X76" s="45"/>
      <c r="Y76" s="45"/>
      <c r="Z76" s="45"/>
      <c r="AA76" s="45"/>
      <c r="AB76" s="101">
        <f>E76-M76</f>
        <v>0</v>
      </c>
      <c r="AC76" s="69"/>
    </row>
    <row r="77" spans="1:29" s="1" customFormat="1" ht="30" customHeight="1" x14ac:dyDescent="0.25">
      <c r="A77" s="32" t="s">
        <v>67</v>
      </c>
      <c r="B77" s="23" t="s">
        <v>282</v>
      </c>
      <c r="C77" s="53" t="s">
        <v>26</v>
      </c>
      <c r="D77" s="62">
        <f>D78+D82</f>
        <v>8</v>
      </c>
      <c r="E77" s="172">
        <f>SUM(E78,E82)</f>
        <v>25</v>
      </c>
      <c r="F77" s="24" t="s">
        <v>435</v>
      </c>
      <c r="G77" s="24" t="s">
        <v>27</v>
      </c>
      <c r="H77" s="24">
        <f>H78+H82</f>
        <v>5</v>
      </c>
      <c r="I77" s="80">
        <f t="shared" ref="I77:U77" si="26">I78+I82</f>
        <v>5</v>
      </c>
      <c r="J77" s="86">
        <f t="shared" si="26"/>
        <v>0</v>
      </c>
      <c r="K77" s="58">
        <f t="shared" si="26"/>
        <v>0</v>
      </c>
      <c r="L77" s="80">
        <f t="shared" si="26"/>
        <v>0</v>
      </c>
      <c r="M77" s="86">
        <f>SUM(N77,U77)</f>
        <v>25</v>
      </c>
      <c r="N77" s="24">
        <f t="shared" si="26"/>
        <v>9</v>
      </c>
      <c r="O77" s="24">
        <f t="shared" si="26"/>
        <v>0</v>
      </c>
      <c r="P77" s="24">
        <f t="shared" si="26"/>
        <v>0</v>
      </c>
      <c r="Q77" s="24">
        <f t="shared" si="26"/>
        <v>0</v>
      </c>
      <c r="R77" s="24">
        <f t="shared" si="26"/>
        <v>0</v>
      </c>
      <c r="S77" s="24">
        <f t="shared" si="26"/>
        <v>0</v>
      </c>
      <c r="T77" s="24">
        <f t="shared" si="26"/>
        <v>0</v>
      </c>
      <c r="U77" s="87">
        <f t="shared" si="26"/>
        <v>16</v>
      </c>
      <c r="V77" s="218"/>
      <c r="W77" s="41"/>
      <c r="X77" s="41"/>
      <c r="Y77" s="41"/>
      <c r="Z77" s="41"/>
      <c r="AA77" s="41"/>
      <c r="AB77" s="80">
        <f>E77-M77</f>
        <v>0</v>
      </c>
      <c r="AC77" s="75">
        <f>D77-J77-L77</f>
        <v>8</v>
      </c>
    </row>
    <row r="78" spans="1:29" s="1" customFormat="1" ht="20.100000000000001" customHeight="1" x14ac:dyDescent="0.25">
      <c r="A78" s="287" t="s">
        <v>109</v>
      </c>
      <c r="B78" s="288"/>
      <c r="C78" s="289"/>
      <c r="D78" s="66">
        <v>4</v>
      </c>
      <c r="E78" s="61">
        <f>SUM(E81,E80,E79)</f>
        <v>12</v>
      </c>
      <c r="F78" s="25" t="s">
        <v>25</v>
      </c>
      <c r="G78" s="25" t="s">
        <v>27</v>
      </c>
      <c r="H78" s="25">
        <v>4</v>
      </c>
      <c r="I78" s="81">
        <v>0</v>
      </c>
      <c r="J78" s="88">
        <v>0</v>
      </c>
      <c r="K78" s="61">
        <v>0</v>
      </c>
      <c r="L78" s="199">
        <v>0</v>
      </c>
      <c r="M78" s="88">
        <f t="shared" si="2"/>
        <v>12</v>
      </c>
      <c r="N78" s="25">
        <f t="shared" ref="N78:U78" si="27">N79+N80+N81</f>
        <v>0</v>
      </c>
      <c r="O78" s="25">
        <f t="shared" si="27"/>
        <v>0</v>
      </c>
      <c r="P78" s="25">
        <f t="shared" si="27"/>
        <v>0</v>
      </c>
      <c r="Q78" s="25">
        <f t="shared" si="27"/>
        <v>0</v>
      </c>
      <c r="R78" s="25">
        <f t="shared" si="27"/>
        <v>0</v>
      </c>
      <c r="S78" s="25">
        <f t="shared" si="27"/>
        <v>0</v>
      </c>
      <c r="T78" s="25">
        <f t="shared" si="27"/>
        <v>0</v>
      </c>
      <c r="U78" s="89">
        <f t="shared" si="27"/>
        <v>12</v>
      </c>
      <c r="V78" s="219"/>
      <c r="W78" s="43"/>
      <c r="X78" s="43"/>
      <c r="Y78" s="43"/>
      <c r="Z78" s="43"/>
      <c r="AA78" s="43"/>
      <c r="AB78" s="81">
        <f>E78-M78</f>
        <v>0</v>
      </c>
      <c r="AC78" s="76">
        <f>D78-J78-L78</f>
        <v>4</v>
      </c>
    </row>
    <row r="79" spans="1:29" s="1" customFormat="1" ht="39.950000000000003" customHeight="1" x14ac:dyDescent="0.25">
      <c r="A79" s="35" t="s">
        <v>68</v>
      </c>
      <c r="B79" s="27" t="s">
        <v>282</v>
      </c>
      <c r="C79" s="54" t="s">
        <v>44</v>
      </c>
      <c r="D79" s="63"/>
      <c r="E79" s="59">
        <v>4</v>
      </c>
      <c r="F79" s="44"/>
      <c r="G79" s="44"/>
      <c r="H79" s="44"/>
      <c r="I79" s="85"/>
      <c r="J79" s="97"/>
      <c r="K79" s="59"/>
      <c r="L79" s="202"/>
      <c r="M79" s="226">
        <f t="shared" si="2"/>
        <v>4</v>
      </c>
      <c r="N79" s="38">
        <v>0</v>
      </c>
      <c r="O79" s="29"/>
      <c r="P79" s="29"/>
      <c r="Q79" s="29"/>
      <c r="R79" s="29"/>
      <c r="S79" s="29"/>
      <c r="T79" s="29"/>
      <c r="U79" s="228">
        <v>4</v>
      </c>
      <c r="V79" s="220"/>
      <c r="W79" s="45"/>
      <c r="X79" s="45"/>
      <c r="Y79" s="45"/>
      <c r="Z79" s="45"/>
      <c r="AA79" s="45"/>
      <c r="AB79" s="101">
        <f>E79-M79</f>
        <v>0</v>
      </c>
      <c r="AC79" s="69"/>
    </row>
    <row r="80" spans="1:29" s="1" customFormat="1" ht="39.950000000000003" customHeight="1" x14ac:dyDescent="0.25">
      <c r="A80" s="35" t="s">
        <v>69</v>
      </c>
      <c r="B80" s="27" t="s">
        <v>282</v>
      </c>
      <c r="C80" s="54" t="s">
        <v>15</v>
      </c>
      <c r="D80" s="63"/>
      <c r="E80" s="59">
        <v>4</v>
      </c>
      <c r="F80" s="44"/>
      <c r="G80" s="44"/>
      <c r="H80" s="44"/>
      <c r="I80" s="85"/>
      <c r="J80" s="97"/>
      <c r="K80" s="59"/>
      <c r="L80" s="202"/>
      <c r="M80" s="226">
        <f t="shared" si="2"/>
        <v>4</v>
      </c>
      <c r="N80" s="38">
        <v>0</v>
      </c>
      <c r="O80" s="29"/>
      <c r="P80" s="29"/>
      <c r="Q80" s="29"/>
      <c r="R80" s="29"/>
      <c r="S80" s="29"/>
      <c r="T80" s="29"/>
      <c r="U80" s="228">
        <v>4</v>
      </c>
      <c r="V80" s="220"/>
      <c r="W80" s="45"/>
      <c r="X80" s="45"/>
      <c r="Y80" s="45"/>
      <c r="Z80" s="45"/>
      <c r="AA80" s="45"/>
      <c r="AB80" s="101">
        <f>E80-M80</f>
        <v>0</v>
      </c>
      <c r="AC80" s="69"/>
    </row>
    <row r="81" spans="1:29" s="1" customFormat="1" ht="39.950000000000003" customHeight="1" x14ac:dyDescent="0.25">
      <c r="A81" s="35" t="s">
        <v>70</v>
      </c>
      <c r="B81" s="27" t="s">
        <v>282</v>
      </c>
      <c r="C81" s="54" t="s">
        <v>16</v>
      </c>
      <c r="D81" s="63"/>
      <c r="E81" s="59">
        <v>4</v>
      </c>
      <c r="F81" s="44"/>
      <c r="G81" s="44"/>
      <c r="H81" s="44"/>
      <c r="I81" s="85"/>
      <c r="J81" s="97"/>
      <c r="K81" s="59"/>
      <c r="L81" s="202"/>
      <c r="M81" s="226">
        <f t="shared" si="2"/>
        <v>4</v>
      </c>
      <c r="N81" s="38">
        <v>0</v>
      </c>
      <c r="O81" s="29"/>
      <c r="P81" s="29"/>
      <c r="Q81" s="29"/>
      <c r="R81" s="29"/>
      <c r="S81" s="29"/>
      <c r="T81" s="29"/>
      <c r="U81" s="228">
        <v>4</v>
      </c>
      <c r="V81" s="220"/>
      <c r="W81" s="45"/>
      <c r="X81" s="45"/>
      <c r="Y81" s="45"/>
      <c r="Z81" s="45"/>
      <c r="AA81" s="45"/>
      <c r="AB81" s="101">
        <f>E81-M81</f>
        <v>0</v>
      </c>
      <c r="AC81" s="69"/>
    </row>
    <row r="82" spans="1:29" s="1" customFormat="1" ht="20.100000000000001" customHeight="1" x14ac:dyDescent="0.25">
      <c r="A82" s="287" t="s">
        <v>376</v>
      </c>
      <c r="B82" s="288"/>
      <c r="C82" s="289"/>
      <c r="D82" s="66">
        <v>4</v>
      </c>
      <c r="E82" s="61">
        <f>SUM(E86,E85,E84,E83)</f>
        <v>13</v>
      </c>
      <c r="F82" s="25" t="s">
        <v>24</v>
      </c>
      <c r="G82" s="25" t="s">
        <v>27</v>
      </c>
      <c r="H82" s="25">
        <v>1</v>
      </c>
      <c r="I82" s="81">
        <v>5</v>
      </c>
      <c r="J82" s="88">
        <v>0</v>
      </c>
      <c r="K82" s="61">
        <v>0</v>
      </c>
      <c r="L82" s="199">
        <v>0</v>
      </c>
      <c r="M82" s="88">
        <f t="shared" si="2"/>
        <v>13</v>
      </c>
      <c r="N82" s="42">
        <f>N83+N84+N85+N86</f>
        <v>9</v>
      </c>
      <c r="O82" s="42">
        <f t="shared" ref="O82:U82" si="28">O83+O84+O85+O86</f>
        <v>0</v>
      </c>
      <c r="P82" s="42">
        <f t="shared" si="28"/>
        <v>0</v>
      </c>
      <c r="Q82" s="42">
        <f t="shared" si="28"/>
        <v>0</v>
      </c>
      <c r="R82" s="42">
        <f t="shared" si="28"/>
        <v>0</v>
      </c>
      <c r="S82" s="42">
        <f t="shared" si="28"/>
        <v>0</v>
      </c>
      <c r="T82" s="42">
        <f t="shared" si="28"/>
        <v>0</v>
      </c>
      <c r="U82" s="96">
        <f t="shared" si="28"/>
        <v>4</v>
      </c>
      <c r="V82" s="219"/>
      <c r="W82" s="43"/>
      <c r="X82" s="43"/>
      <c r="Y82" s="43"/>
      <c r="Z82" s="43"/>
      <c r="AA82" s="43"/>
      <c r="AB82" s="81">
        <f>E82-M82</f>
        <v>0</v>
      </c>
      <c r="AC82" s="76">
        <f>D82-J82-L82</f>
        <v>4</v>
      </c>
    </row>
    <row r="83" spans="1:29" s="1" customFormat="1" ht="39.950000000000003" customHeight="1" x14ac:dyDescent="0.25">
      <c r="A83" s="35" t="s">
        <v>430</v>
      </c>
      <c r="B83" s="27" t="s">
        <v>282</v>
      </c>
      <c r="C83" s="54" t="s">
        <v>44</v>
      </c>
      <c r="D83" s="63"/>
      <c r="E83" s="59">
        <v>4</v>
      </c>
      <c r="F83" s="44"/>
      <c r="G83" s="44"/>
      <c r="H83" s="44"/>
      <c r="I83" s="85"/>
      <c r="J83" s="97"/>
      <c r="K83" s="59"/>
      <c r="L83" s="202"/>
      <c r="M83" s="226">
        <f t="shared" si="2"/>
        <v>4</v>
      </c>
      <c r="N83" s="184">
        <v>0</v>
      </c>
      <c r="O83" s="29"/>
      <c r="P83" s="29"/>
      <c r="Q83" s="29"/>
      <c r="R83" s="29"/>
      <c r="S83" s="29"/>
      <c r="T83" s="29"/>
      <c r="U83" s="228">
        <v>4</v>
      </c>
      <c r="V83" s="220"/>
      <c r="W83" s="45"/>
      <c r="X83" s="45"/>
      <c r="Y83" s="45"/>
      <c r="Z83" s="45"/>
      <c r="AA83" s="45"/>
      <c r="AB83" s="101">
        <f>E83-M83</f>
        <v>0</v>
      </c>
      <c r="AC83" s="69"/>
    </row>
    <row r="84" spans="1:29" s="1" customFormat="1" ht="30" customHeight="1" x14ac:dyDescent="0.25">
      <c r="A84" s="35" t="s">
        <v>431</v>
      </c>
      <c r="B84" s="27" t="s">
        <v>282</v>
      </c>
      <c r="C84" s="54" t="s">
        <v>15</v>
      </c>
      <c r="D84" s="63"/>
      <c r="E84" s="59">
        <v>4</v>
      </c>
      <c r="F84" s="44"/>
      <c r="G84" s="44"/>
      <c r="H84" s="44"/>
      <c r="I84" s="85"/>
      <c r="J84" s="97"/>
      <c r="K84" s="59"/>
      <c r="L84" s="202"/>
      <c r="M84" s="226">
        <f t="shared" si="2"/>
        <v>4</v>
      </c>
      <c r="N84" s="184">
        <v>4</v>
      </c>
      <c r="O84" s="29"/>
      <c r="P84" s="29"/>
      <c r="Q84" s="29"/>
      <c r="R84" s="29"/>
      <c r="S84" s="29"/>
      <c r="T84" s="29"/>
      <c r="U84" s="228">
        <v>0</v>
      </c>
      <c r="V84" s="220"/>
      <c r="W84" s="45"/>
      <c r="X84" s="45"/>
      <c r="Y84" s="45"/>
      <c r="Z84" s="45"/>
      <c r="AA84" s="45"/>
      <c r="AB84" s="101">
        <f>E84-M84</f>
        <v>0</v>
      </c>
      <c r="AC84" s="69"/>
    </row>
    <row r="85" spans="1:29" s="1" customFormat="1" ht="30" customHeight="1" x14ac:dyDescent="0.25">
      <c r="A85" s="35" t="s">
        <v>432</v>
      </c>
      <c r="B85" s="27" t="s">
        <v>282</v>
      </c>
      <c r="C85" s="54" t="s">
        <v>16</v>
      </c>
      <c r="D85" s="63"/>
      <c r="E85" s="59">
        <v>4</v>
      </c>
      <c r="F85" s="44"/>
      <c r="G85" s="44"/>
      <c r="H85" s="44"/>
      <c r="I85" s="85"/>
      <c r="J85" s="97"/>
      <c r="K85" s="59"/>
      <c r="L85" s="202"/>
      <c r="M85" s="226">
        <f t="shared" si="2"/>
        <v>4</v>
      </c>
      <c r="N85" s="184">
        <v>4</v>
      </c>
      <c r="O85" s="29"/>
      <c r="P85" s="29"/>
      <c r="Q85" s="29"/>
      <c r="R85" s="29"/>
      <c r="S85" s="29"/>
      <c r="T85" s="29"/>
      <c r="U85" s="228">
        <v>0</v>
      </c>
      <c r="V85" s="220"/>
      <c r="W85" s="45"/>
      <c r="X85" s="45"/>
      <c r="Y85" s="45"/>
      <c r="Z85" s="45"/>
      <c r="AA85" s="45"/>
      <c r="AB85" s="101">
        <f>E85-M85</f>
        <v>0</v>
      </c>
      <c r="AC85" s="69"/>
    </row>
    <row r="86" spans="1:29" s="1" customFormat="1" ht="30" customHeight="1" x14ac:dyDescent="0.25">
      <c r="A86" s="35" t="s">
        <v>433</v>
      </c>
      <c r="B86" s="27" t="s">
        <v>282</v>
      </c>
      <c r="C86" s="54" t="s">
        <v>253</v>
      </c>
      <c r="D86" s="63"/>
      <c r="E86" s="59">
        <v>1</v>
      </c>
      <c r="F86" s="44"/>
      <c r="G86" s="44"/>
      <c r="H86" s="44"/>
      <c r="I86" s="85"/>
      <c r="J86" s="97"/>
      <c r="K86" s="59"/>
      <c r="L86" s="202"/>
      <c r="M86" s="226">
        <f t="shared" si="2"/>
        <v>1</v>
      </c>
      <c r="N86" s="184">
        <v>1</v>
      </c>
      <c r="O86" s="29"/>
      <c r="P86" s="29"/>
      <c r="Q86" s="29"/>
      <c r="R86" s="29"/>
      <c r="S86" s="29"/>
      <c r="T86" s="29"/>
      <c r="U86" s="228">
        <v>0</v>
      </c>
      <c r="V86" s="220"/>
      <c r="W86" s="45"/>
      <c r="X86" s="45"/>
      <c r="Y86" s="45"/>
      <c r="Z86" s="45"/>
      <c r="AA86" s="45"/>
      <c r="AB86" s="101">
        <f>E86-M86</f>
        <v>0</v>
      </c>
      <c r="AC86" s="69"/>
    </row>
    <row r="87" spans="1:29" s="1" customFormat="1" ht="30" customHeight="1" x14ac:dyDescent="0.25">
      <c r="A87" s="137" t="s">
        <v>71</v>
      </c>
      <c r="B87" s="23" t="s">
        <v>283</v>
      </c>
      <c r="C87" s="53" t="s">
        <v>26</v>
      </c>
      <c r="D87" s="62">
        <f>D88+D90</f>
        <v>4</v>
      </c>
      <c r="E87" s="170">
        <f>E88+E90</f>
        <v>8</v>
      </c>
      <c r="F87" s="24" t="s">
        <v>24</v>
      </c>
      <c r="G87" s="24" t="s">
        <v>27</v>
      </c>
      <c r="H87" s="24">
        <f>H88+H90</f>
        <v>4</v>
      </c>
      <c r="I87" s="80">
        <f>I88+I90</f>
        <v>4</v>
      </c>
      <c r="J87" s="86">
        <f>J88+J90</f>
        <v>4</v>
      </c>
      <c r="K87" s="58">
        <v>0</v>
      </c>
      <c r="L87" s="203">
        <v>0</v>
      </c>
      <c r="M87" s="86">
        <f>SUM(N87,U87)</f>
        <v>8</v>
      </c>
      <c r="N87" s="34">
        <v>4</v>
      </c>
      <c r="O87" s="34">
        <f t="shared" ref="O87:U87" si="29">SUM(O89)</f>
        <v>0</v>
      </c>
      <c r="P87" s="34">
        <f t="shared" si="29"/>
        <v>0</v>
      </c>
      <c r="Q87" s="34">
        <f t="shared" si="29"/>
        <v>0</v>
      </c>
      <c r="R87" s="34">
        <f t="shared" si="29"/>
        <v>0</v>
      </c>
      <c r="S87" s="34">
        <f t="shared" si="29"/>
        <v>0</v>
      </c>
      <c r="T87" s="34">
        <f t="shared" si="29"/>
        <v>0</v>
      </c>
      <c r="U87" s="94">
        <f t="shared" si="29"/>
        <v>4</v>
      </c>
      <c r="V87" s="218"/>
      <c r="W87" s="41"/>
      <c r="X87" s="41"/>
      <c r="Y87" s="41"/>
      <c r="Z87" s="41"/>
      <c r="AA87" s="41"/>
      <c r="AB87" s="80">
        <f>E87-M87</f>
        <v>0</v>
      </c>
      <c r="AC87" s="75">
        <f>D87-J87-L87</f>
        <v>0</v>
      </c>
    </row>
    <row r="88" spans="1:29" s="1" customFormat="1" ht="20.100000000000001" customHeight="1" x14ac:dyDescent="0.25">
      <c r="A88" s="287" t="s">
        <v>93</v>
      </c>
      <c r="B88" s="295"/>
      <c r="C88" s="55"/>
      <c r="D88" s="66">
        <v>0</v>
      </c>
      <c r="E88" s="61">
        <f>SUM(E89)</f>
        <v>4</v>
      </c>
      <c r="F88" s="25"/>
      <c r="G88" s="25"/>
      <c r="H88" s="25">
        <v>0</v>
      </c>
      <c r="I88" s="81">
        <v>0</v>
      </c>
      <c r="J88" s="88">
        <v>0</v>
      </c>
      <c r="K88" s="61">
        <v>0</v>
      </c>
      <c r="L88" s="199">
        <v>0</v>
      </c>
      <c r="M88" s="88">
        <f t="shared" si="2"/>
        <v>4</v>
      </c>
      <c r="N88" s="42">
        <v>0</v>
      </c>
      <c r="O88" s="42"/>
      <c r="P88" s="42"/>
      <c r="Q88" s="42"/>
      <c r="R88" s="42"/>
      <c r="S88" s="42"/>
      <c r="T88" s="42"/>
      <c r="U88" s="96">
        <v>4</v>
      </c>
      <c r="V88" s="219"/>
      <c r="W88" s="43"/>
      <c r="X88" s="43"/>
      <c r="Y88" s="43"/>
      <c r="Z88" s="43"/>
      <c r="AA88" s="43"/>
      <c r="AB88" s="81">
        <f>E88-M88</f>
        <v>0</v>
      </c>
      <c r="AC88" s="76">
        <f>D88-J88-L88</f>
        <v>0</v>
      </c>
    </row>
    <row r="89" spans="1:29" s="1" customFormat="1" ht="39.950000000000003" customHeight="1" x14ac:dyDescent="0.25">
      <c r="A89" s="35" t="s">
        <v>72</v>
      </c>
      <c r="B89" s="27" t="s">
        <v>283</v>
      </c>
      <c r="C89" s="54" t="s">
        <v>44</v>
      </c>
      <c r="D89" s="63"/>
      <c r="E89" s="59">
        <v>4</v>
      </c>
      <c r="F89" s="44"/>
      <c r="G89" s="44"/>
      <c r="H89" s="44"/>
      <c r="I89" s="85"/>
      <c r="J89" s="97"/>
      <c r="K89" s="59"/>
      <c r="L89" s="202"/>
      <c r="M89" s="226">
        <f t="shared" si="2"/>
        <v>4</v>
      </c>
      <c r="N89" s="38">
        <v>0</v>
      </c>
      <c r="O89" s="29"/>
      <c r="P89" s="29"/>
      <c r="Q89" s="29"/>
      <c r="R89" s="29"/>
      <c r="S89" s="29"/>
      <c r="T89" s="29"/>
      <c r="U89" s="228">
        <v>4</v>
      </c>
      <c r="V89" s="220"/>
      <c r="W89" s="45"/>
      <c r="X89" s="45"/>
      <c r="Y89" s="45"/>
      <c r="Z89" s="45"/>
      <c r="AA89" s="45"/>
      <c r="AB89" s="101">
        <f>E89-M89</f>
        <v>0</v>
      </c>
      <c r="AC89" s="69"/>
    </row>
    <row r="90" spans="1:29" s="1" customFormat="1" ht="20.100000000000001" customHeight="1" x14ac:dyDescent="0.25">
      <c r="A90" s="287" t="s">
        <v>94</v>
      </c>
      <c r="B90" s="295"/>
      <c r="C90" s="55"/>
      <c r="D90" s="66">
        <v>4</v>
      </c>
      <c r="E90" s="61">
        <f>SUM(E91)</f>
        <v>4</v>
      </c>
      <c r="F90" s="25"/>
      <c r="G90" s="25"/>
      <c r="H90" s="25">
        <v>4</v>
      </c>
      <c r="I90" s="81">
        <v>4</v>
      </c>
      <c r="J90" s="88">
        <v>4</v>
      </c>
      <c r="K90" s="61">
        <v>0</v>
      </c>
      <c r="L90" s="199">
        <v>0</v>
      </c>
      <c r="M90" s="88">
        <f t="shared" si="2"/>
        <v>4</v>
      </c>
      <c r="N90" s="42">
        <v>4</v>
      </c>
      <c r="O90" s="25"/>
      <c r="P90" s="25"/>
      <c r="Q90" s="25"/>
      <c r="R90" s="25"/>
      <c r="S90" s="25"/>
      <c r="T90" s="25"/>
      <c r="U90" s="96">
        <v>0</v>
      </c>
      <c r="V90" s="219"/>
      <c r="W90" s="43"/>
      <c r="X90" s="43"/>
      <c r="Y90" s="43"/>
      <c r="Z90" s="43"/>
      <c r="AA90" s="43"/>
      <c r="AB90" s="81">
        <f>E90-M90</f>
        <v>0</v>
      </c>
      <c r="AC90" s="76">
        <f>D90-J90-L90</f>
        <v>0</v>
      </c>
    </row>
    <row r="91" spans="1:29" s="1" customFormat="1" ht="30" customHeight="1" x14ac:dyDescent="0.25">
      <c r="A91" s="35" t="s">
        <v>95</v>
      </c>
      <c r="B91" s="27" t="s">
        <v>283</v>
      </c>
      <c r="C91" s="54" t="s">
        <v>44</v>
      </c>
      <c r="D91" s="63"/>
      <c r="E91" s="59">
        <v>4</v>
      </c>
      <c r="F91" s="44"/>
      <c r="G91" s="44"/>
      <c r="H91" s="44"/>
      <c r="I91" s="85"/>
      <c r="J91" s="97"/>
      <c r="K91" s="59"/>
      <c r="L91" s="202"/>
      <c r="M91" s="226">
        <f t="shared" si="2"/>
        <v>4</v>
      </c>
      <c r="N91" s="38">
        <v>4</v>
      </c>
      <c r="O91" s="29"/>
      <c r="P91" s="29"/>
      <c r="Q91" s="29"/>
      <c r="R91" s="29"/>
      <c r="S91" s="29"/>
      <c r="T91" s="29"/>
      <c r="U91" s="228">
        <v>0</v>
      </c>
      <c r="V91" s="220"/>
      <c r="W91" s="45"/>
      <c r="X91" s="45"/>
      <c r="Y91" s="45"/>
      <c r="Z91" s="45"/>
      <c r="AA91" s="45"/>
      <c r="AB91" s="101">
        <f>E91-M91</f>
        <v>0</v>
      </c>
      <c r="AC91" s="69"/>
    </row>
    <row r="92" spans="1:29" s="1" customFormat="1" ht="30" customHeight="1" x14ac:dyDescent="0.25">
      <c r="A92" s="137" t="s">
        <v>73</v>
      </c>
      <c r="B92" s="23" t="s">
        <v>348</v>
      </c>
      <c r="C92" s="53" t="s">
        <v>26</v>
      </c>
      <c r="D92" s="62">
        <f>D93</f>
        <v>12</v>
      </c>
      <c r="E92" s="170">
        <f>E93+E95</f>
        <v>13</v>
      </c>
      <c r="F92" s="24"/>
      <c r="G92" s="24"/>
      <c r="H92" s="24">
        <f>H93+H95</f>
        <v>6</v>
      </c>
      <c r="I92" s="80">
        <f>I93+I95</f>
        <v>6</v>
      </c>
      <c r="J92" s="86">
        <f>J93+J95</f>
        <v>4</v>
      </c>
      <c r="K92" s="58">
        <f t="shared" ref="K92:L92" si="30">K93+K95</f>
        <v>0</v>
      </c>
      <c r="L92" s="80">
        <f t="shared" si="30"/>
        <v>8</v>
      </c>
      <c r="M92" s="86">
        <f>SUM(N92,U92)</f>
        <v>13</v>
      </c>
      <c r="N92" s="24">
        <f t="shared" ref="N92:U92" si="31">N93+N95</f>
        <v>5</v>
      </c>
      <c r="O92" s="24">
        <f t="shared" si="31"/>
        <v>0</v>
      </c>
      <c r="P92" s="24">
        <f t="shared" si="31"/>
        <v>0</v>
      </c>
      <c r="Q92" s="24">
        <f t="shared" si="31"/>
        <v>0</v>
      </c>
      <c r="R92" s="24">
        <f t="shared" si="31"/>
        <v>0</v>
      </c>
      <c r="S92" s="24">
        <f t="shared" si="31"/>
        <v>0</v>
      </c>
      <c r="T92" s="24">
        <f t="shared" si="31"/>
        <v>0</v>
      </c>
      <c r="U92" s="87">
        <f t="shared" si="31"/>
        <v>8</v>
      </c>
      <c r="V92" s="218"/>
      <c r="W92" s="41"/>
      <c r="X92" s="41"/>
      <c r="Y92" s="41"/>
      <c r="Z92" s="41"/>
      <c r="AA92" s="41"/>
      <c r="AB92" s="80">
        <f>E92-M92</f>
        <v>0</v>
      </c>
      <c r="AC92" s="75">
        <f>D92-J92-L92</f>
        <v>0</v>
      </c>
    </row>
    <row r="93" spans="1:29" s="1" customFormat="1" ht="20.100000000000001" customHeight="1" x14ac:dyDescent="0.25">
      <c r="A93" s="287" t="s">
        <v>259</v>
      </c>
      <c r="B93" s="288"/>
      <c r="C93" s="289"/>
      <c r="D93" s="66">
        <v>12</v>
      </c>
      <c r="E93" s="61">
        <f>E94</f>
        <v>12</v>
      </c>
      <c r="F93" s="25" t="s">
        <v>24</v>
      </c>
      <c r="G93" s="25" t="s">
        <v>27</v>
      </c>
      <c r="H93" s="25">
        <v>6</v>
      </c>
      <c r="I93" s="81">
        <v>6</v>
      </c>
      <c r="J93" s="88">
        <v>4</v>
      </c>
      <c r="K93" s="61">
        <v>0</v>
      </c>
      <c r="L93" s="199">
        <v>8</v>
      </c>
      <c r="M93" s="88">
        <f t="shared" si="2"/>
        <v>12</v>
      </c>
      <c r="N93" s="42">
        <f>N94</f>
        <v>4</v>
      </c>
      <c r="O93" s="42"/>
      <c r="P93" s="42"/>
      <c r="Q93" s="42"/>
      <c r="R93" s="42"/>
      <c r="S93" s="42"/>
      <c r="T93" s="42"/>
      <c r="U93" s="96">
        <f>U94</f>
        <v>8</v>
      </c>
      <c r="V93" s="219"/>
      <c r="W93" s="43"/>
      <c r="X93" s="43"/>
      <c r="Y93" s="43"/>
      <c r="Z93" s="43"/>
      <c r="AA93" s="43"/>
      <c r="AB93" s="81">
        <f>E93-M93</f>
        <v>0</v>
      </c>
      <c r="AC93" s="76">
        <f>D93-J93-L93</f>
        <v>0</v>
      </c>
    </row>
    <row r="94" spans="1:29" s="1" customFormat="1" ht="39.950000000000003" customHeight="1" x14ac:dyDescent="0.25">
      <c r="A94" s="35" t="s">
        <v>74</v>
      </c>
      <c r="B94" s="27" t="s">
        <v>348</v>
      </c>
      <c r="C94" s="54" t="s">
        <v>44</v>
      </c>
      <c r="D94" s="63"/>
      <c r="E94" s="59">
        <v>12</v>
      </c>
      <c r="F94" s="44"/>
      <c r="G94" s="44"/>
      <c r="H94" s="44"/>
      <c r="I94" s="85"/>
      <c r="J94" s="97"/>
      <c r="K94" s="59"/>
      <c r="L94" s="202"/>
      <c r="M94" s="226">
        <f t="shared" si="2"/>
        <v>12</v>
      </c>
      <c r="N94" s="38">
        <v>4</v>
      </c>
      <c r="O94" s="29"/>
      <c r="P94" s="29"/>
      <c r="Q94" s="29"/>
      <c r="R94" s="29"/>
      <c r="S94" s="29"/>
      <c r="T94" s="29"/>
      <c r="U94" s="228">
        <v>8</v>
      </c>
      <c r="V94" s="220"/>
      <c r="W94" s="45"/>
      <c r="X94" s="45"/>
      <c r="Y94" s="45"/>
      <c r="Z94" s="45"/>
      <c r="AA94" s="45"/>
      <c r="AB94" s="101">
        <f>E94-M94</f>
        <v>0</v>
      </c>
      <c r="AC94" s="69"/>
    </row>
    <row r="95" spans="1:29" s="1" customFormat="1" ht="20.100000000000001" customHeight="1" x14ac:dyDescent="0.25">
      <c r="A95" s="287" t="s">
        <v>424</v>
      </c>
      <c r="B95" s="288"/>
      <c r="C95" s="289"/>
      <c r="D95" s="66">
        <v>0</v>
      </c>
      <c r="E95" s="61">
        <f>E96</f>
        <v>1</v>
      </c>
      <c r="F95" s="25" t="s">
        <v>24</v>
      </c>
      <c r="G95" s="25" t="s">
        <v>27</v>
      </c>
      <c r="H95" s="25">
        <v>0</v>
      </c>
      <c r="I95" s="81">
        <v>0</v>
      </c>
      <c r="J95" s="88">
        <v>0</v>
      </c>
      <c r="K95" s="61">
        <v>0</v>
      </c>
      <c r="L95" s="199">
        <v>0</v>
      </c>
      <c r="M95" s="88">
        <f t="shared" si="2"/>
        <v>1</v>
      </c>
      <c r="N95" s="42">
        <f>N96</f>
        <v>1</v>
      </c>
      <c r="O95" s="42">
        <f t="shared" ref="O95:U95" si="32">O96</f>
        <v>0</v>
      </c>
      <c r="P95" s="42">
        <f t="shared" si="32"/>
        <v>0</v>
      </c>
      <c r="Q95" s="42">
        <f t="shared" si="32"/>
        <v>0</v>
      </c>
      <c r="R95" s="42">
        <f t="shared" si="32"/>
        <v>0</v>
      </c>
      <c r="S95" s="42">
        <f t="shared" si="32"/>
        <v>0</v>
      </c>
      <c r="T95" s="42">
        <f t="shared" si="32"/>
        <v>0</v>
      </c>
      <c r="U95" s="96">
        <f t="shared" si="32"/>
        <v>0</v>
      </c>
      <c r="V95" s="219"/>
      <c r="W95" s="43"/>
      <c r="X95" s="43"/>
      <c r="Y95" s="43"/>
      <c r="Z95" s="43"/>
      <c r="AA95" s="43"/>
      <c r="AB95" s="81">
        <f>E95-M95</f>
        <v>0</v>
      </c>
      <c r="AC95" s="76">
        <f>D95-J95-L95</f>
        <v>0</v>
      </c>
    </row>
    <row r="96" spans="1:29" s="1" customFormat="1" ht="39.950000000000003" customHeight="1" x14ac:dyDescent="0.25">
      <c r="A96" s="35" t="s">
        <v>423</v>
      </c>
      <c r="B96" s="27" t="s">
        <v>348</v>
      </c>
      <c r="C96" s="54" t="s">
        <v>44</v>
      </c>
      <c r="D96" s="63"/>
      <c r="E96" s="59">
        <v>1</v>
      </c>
      <c r="F96" s="44"/>
      <c r="G96" s="44"/>
      <c r="H96" s="44"/>
      <c r="I96" s="85"/>
      <c r="J96" s="97"/>
      <c r="K96" s="59"/>
      <c r="L96" s="202"/>
      <c r="M96" s="226">
        <f t="shared" si="2"/>
        <v>1</v>
      </c>
      <c r="N96" s="38">
        <v>1</v>
      </c>
      <c r="O96" s="29"/>
      <c r="P96" s="29"/>
      <c r="Q96" s="29"/>
      <c r="R96" s="29"/>
      <c r="S96" s="29"/>
      <c r="T96" s="29"/>
      <c r="U96" s="228">
        <v>0</v>
      </c>
      <c r="V96" s="220"/>
      <c r="W96" s="45"/>
      <c r="X96" s="45"/>
      <c r="Y96" s="45"/>
      <c r="Z96" s="45"/>
      <c r="AA96" s="45"/>
      <c r="AB96" s="101">
        <f>E96-M96</f>
        <v>0</v>
      </c>
      <c r="AC96" s="69"/>
    </row>
    <row r="97" spans="1:29" s="1" customFormat="1" ht="30" customHeight="1" x14ac:dyDescent="0.25">
      <c r="A97" s="137" t="s">
        <v>75</v>
      </c>
      <c r="B97" s="23" t="s">
        <v>349</v>
      </c>
      <c r="C97" s="53" t="s">
        <v>26</v>
      </c>
      <c r="D97" s="62">
        <f>SUM(D101,D98,D103)</f>
        <v>9</v>
      </c>
      <c r="E97" s="170">
        <f>SUM(E101,E98,E103)</f>
        <v>9</v>
      </c>
      <c r="F97" s="24" t="s">
        <v>24</v>
      </c>
      <c r="G97" s="24" t="s">
        <v>27</v>
      </c>
      <c r="H97" s="24">
        <f>SUM(H101,H98,H103)</f>
        <v>9</v>
      </c>
      <c r="I97" s="80">
        <f>SUM(I101,I98,I103)</f>
        <v>5</v>
      </c>
      <c r="J97" s="86">
        <f t="shared" ref="J97:L97" si="33">SUM(J101,J98,J103)</f>
        <v>0</v>
      </c>
      <c r="K97" s="58">
        <f t="shared" si="33"/>
        <v>0</v>
      </c>
      <c r="L97" s="80">
        <f t="shared" si="33"/>
        <v>4</v>
      </c>
      <c r="M97" s="86">
        <f>SUM(N97,U97)</f>
        <v>8</v>
      </c>
      <c r="N97" s="24">
        <f t="shared" ref="N97" si="34">SUM(N101,N98,N103)</f>
        <v>4</v>
      </c>
      <c r="O97" s="24">
        <f t="shared" ref="O97" si="35">SUM(O101,O98,O103)</f>
        <v>0</v>
      </c>
      <c r="P97" s="24">
        <f t="shared" ref="P97" si="36">SUM(P101,P98,P103)</f>
        <v>0</v>
      </c>
      <c r="Q97" s="24">
        <f t="shared" ref="Q97" si="37">SUM(Q101,Q98,Q103)</f>
        <v>0</v>
      </c>
      <c r="R97" s="24">
        <f t="shared" ref="R97" si="38">SUM(R101,R98,R103)</f>
        <v>0</v>
      </c>
      <c r="S97" s="24">
        <f t="shared" ref="S97" si="39">SUM(S101,S98,S103)</f>
        <v>0</v>
      </c>
      <c r="T97" s="24">
        <f t="shared" ref="T97" si="40">SUM(T101,T98,T103)</f>
        <v>0</v>
      </c>
      <c r="U97" s="87">
        <f t="shared" ref="U97" si="41">SUM(U101,U98,U103)</f>
        <v>4</v>
      </c>
      <c r="V97" s="218"/>
      <c r="W97" s="41"/>
      <c r="X97" s="41"/>
      <c r="Y97" s="41"/>
      <c r="Z97" s="41"/>
      <c r="AA97" s="41"/>
      <c r="AB97" s="80">
        <f>E97-M97</f>
        <v>1</v>
      </c>
      <c r="AC97" s="75">
        <f>D97-J97-L97</f>
        <v>5</v>
      </c>
    </row>
    <row r="98" spans="1:29" s="1" customFormat="1" ht="20.100000000000001" customHeight="1" x14ac:dyDescent="0.25">
      <c r="A98" s="287" t="s">
        <v>448</v>
      </c>
      <c r="B98" s="288"/>
      <c r="C98" s="289"/>
      <c r="D98" s="66">
        <v>4</v>
      </c>
      <c r="E98" s="61">
        <f>SUM(E100,E99)</f>
        <v>4</v>
      </c>
      <c r="F98" s="25"/>
      <c r="G98" s="25"/>
      <c r="H98" s="25">
        <v>4</v>
      </c>
      <c r="I98" s="81">
        <v>4</v>
      </c>
      <c r="J98" s="88">
        <v>0</v>
      </c>
      <c r="K98" s="61">
        <v>0</v>
      </c>
      <c r="L98" s="199">
        <v>0</v>
      </c>
      <c r="M98" s="88">
        <f t="shared" si="2"/>
        <v>4</v>
      </c>
      <c r="N98" s="42">
        <v>4</v>
      </c>
      <c r="O98" s="42"/>
      <c r="P98" s="42"/>
      <c r="Q98" s="42"/>
      <c r="R98" s="42"/>
      <c r="S98" s="42"/>
      <c r="T98" s="42"/>
      <c r="U98" s="96">
        <v>0</v>
      </c>
      <c r="V98" s="219"/>
      <c r="W98" s="43"/>
      <c r="X98" s="43"/>
      <c r="Y98" s="43"/>
      <c r="Z98" s="43"/>
      <c r="AA98" s="43"/>
      <c r="AB98" s="81">
        <f>E98-M98</f>
        <v>0</v>
      </c>
      <c r="AC98" s="76">
        <f>D98-J98-L98</f>
        <v>4</v>
      </c>
    </row>
    <row r="99" spans="1:29" s="1" customFormat="1" ht="30" customHeight="1" x14ac:dyDescent="0.25">
      <c r="A99" s="35" t="s">
        <v>76</v>
      </c>
      <c r="B99" s="27" t="s">
        <v>349</v>
      </c>
      <c r="C99" s="54" t="s">
        <v>44</v>
      </c>
      <c r="D99" s="63"/>
      <c r="E99" s="59">
        <v>3</v>
      </c>
      <c r="F99" s="44"/>
      <c r="G99" s="44"/>
      <c r="H99" s="44"/>
      <c r="I99" s="85"/>
      <c r="J99" s="97"/>
      <c r="K99" s="59"/>
      <c r="L99" s="202"/>
      <c r="M99" s="226">
        <f t="shared" ref="M99:M101" si="42">SUM(N99,U99)</f>
        <v>3</v>
      </c>
      <c r="N99" s="38">
        <v>3</v>
      </c>
      <c r="O99" s="29"/>
      <c r="P99" s="29"/>
      <c r="Q99" s="29"/>
      <c r="R99" s="29"/>
      <c r="S99" s="29"/>
      <c r="T99" s="29"/>
      <c r="U99" s="228">
        <v>0</v>
      </c>
      <c r="V99" s="220"/>
      <c r="W99" s="45"/>
      <c r="X99" s="45"/>
      <c r="Y99" s="45"/>
      <c r="Z99" s="45"/>
      <c r="AA99" s="45"/>
      <c r="AB99" s="101">
        <f>E99-M99</f>
        <v>0</v>
      </c>
      <c r="AC99" s="69"/>
    </row>
    <row r="100" spans="1:29" s="1" customFormat="1" ht="30" customHeight="1" x14ac:dyDescent="0.25">
      <c r="A100" s="35" t="s">
        <v>77</v>
      </c>
      <c r="B100" s="27" t="s">
        <v>349</v>
      </c>
      <c r="C100" s="54" t="s">
        <v>16</v>
      </c>
      <c r="D100" s="63"/>
      <c r="E100" s="59">
        <v>1</v>
      </c>
      <c r="F100" s="44"/>
      <c r="G100" s="44"/>
      <c r="H100" s="44"/>
      <c r="I100" s="85"/>
      <c r="J100" s="97"/>
      <c r="K100" s="59"/>
      <c r="L100" s="202"/>
      <c r="M100" s="226">
        <f t="shared" si="42"/>
        <v>1</v>
      </c>
      <c r="N100" s="38">
        <v>1</v>
      </c>
      <c r="O100" s="29"/>
      <c r="P100" s="29"/>
      <c r="Q100" s="29"/>
      <c r="R100" s="29"/>
      <c r="S100" s="29"/>
      <c r="T100" s="29"/>
      <c r="U100" s="228">
        <v>0</v>
      </c>
      <c r="V100" s="220"/>
      <c r="W100" s="45"/>
      <c r="X100" s="45"/>
      <c r="Y100" s="45"/>
      <c r="Z100" s="45"/>
      <c r="AA100" s="45"/>
      <c r="AB100" s="101">
        <f>E100-M100</f>
        <v>0</v>
      </c>
      <c r="AC100" s="69"/>
    </row>
    <row r="101" spans="1:29" s="1" customFormat="1" ht="20.100000000000001" customHeight="1" x14ac:dyDescent="0.25">
      <c r="A101" s="287" t="s">
        <v>361</v>
      </c>
      <c r="B101" s="288"/>
      <c r="C101" s="289"/>
      <c r="D101" s="66">
        <v>4</v>
      </c>
      <c r="E101" s="61">
        <f>SUM(E102)</f>
        <v>4</v>
      </c>
      <c r="F101" s="25"/>
      <c r="G101" s="25"/>
      <c r="H101" s="25">
        <v>4</v>
      </c>
      <c r="I101" s="81">
        <v>0</v>
      </c>
      <c r="J101" s="88">
        <v>0</v>
      </c>
      <c r="K101" s="61">
        <v>0</v>
      </c>
      <c r="L101" s="199">
        <v>4</v>
      </c>
      <c r="M101" s="88">
        <f t="shared" si="42"/>
        <v>4</v>
      </c>
      <c r="N101" s="42">
        <v>0</v>
      </c>
      <c r="O101" s="25"/>
      <c r="P101" s="25"/>
      <c r="Q101" s="25"/>
      <c r="R101" s="25"/>
      <c r="S101" s="25"/>
      <c r="T101" s="25"/>
      <c r="U101" s="96">
        <v>4</v>
      </c>
      <c r="V101" s="219"/>
      <c r="W101" s="43"/>
      <c r="X101" s="43"/>
      <c r="Y101" s="43"/>
      <c r="Z101" s="43"/>
      <c r="AA101" s="43"/>
      <c r="AB101" s="81">
        <f>E101-M101</f>
        <v>0</v>
      </c>
      <c r="AC101" s="76">
        <f>D101-J101-L101</f>
        <v>0</v>
      </c>
    </row>
    <row r="102" spans="1:29" s="1" customFormat="1" ht="30" customHeight="1" x14ac:dyDescent="0.25">
      <c r="A102" s="35" t="s">
        <v>362</v>
      </c>
      <c r="B102" s="27" t="s">
        <v>349</v>
      </c>
      <c r="C102" s="54" t="s">
        <v>253</v>
      </c>
      <c r="D102" s="63"/>
      <c r="E102" s="59">
        <v>4</v>
      </c>
      <c r="F102" s="44"/>
      <c r="G102" s="44"/>
      <c r="H102" s="44"/>
      <c r="I102" s="85"/>
      <c r="J102" s="97"/>
      <c r="K102" s="59"/>
      <c r="L102" s="202"/>
      <c r="M102" s="226">
        <f t="shared" ref="M102:M103" si="43">SUM(N102,U102)</f>
        <v>4</v>
      </c>
      <c r="N102" s="38">
        <v>0</v>
      </c>
      <c r="O102" s="29"/>
      <c r="P102" s="29"/>
      <c r="Q102" s="29"/>
      <c r="R102" s="29"/>
      <c r="S102" s="29"/>
      <c r="T102" s="29"/>
      <c r="U102" s="228">
        <v>4</v>
      </c>
      <c r="V102" s="220"/>
      <c r="W102" s="45"/>
      <c r="X102" s="45"/>
      <c r="Y102" s="45"/>
      <c r="Z102" s="45"/>
      <c r="AA102" s="45"/>
      <c r="AB102" s="101">
        <f>E102-M102</f>
        <v>0</v>
      </c>
      <c r="AC102" s="69"/>
    </row>
    <row r="103" spans="1:29" s="1" customFormat="1" ht="30" customHeight="1" x14ac:dyDescent="0.25">
      <c r="A103" s="287" t="s">
        <v>440</v>
      </c>
      <c r="B103" s="288"/>
      <c r="C103" s="289"/>
      <c r="D103" s="66">
        <v>1</v>
      </c>
      <c r="E103" s="178">
        <f>E104</f>
        <v>1</v>
      </c>
      <c r="F103" s="25"/>
      <c r="G103" s="25"/>
      <c r="H103" s="25">
        <v>1</v>
      </c>
      <c r="I103" s="81">
        <v>1</v>
      </c>
      <c r="J103" s="88">
        <v>0</v>
      </c>
      <c r="K103" s="61">
        <v>0</v>
      </c>
      <c r="L103" s="199">
        <v>0</v>
      </c>
      <c r="M103" s="88">
        <f t="shared" si="43"/>
        <v>0</v>
      </c>
      <c r="N103" s="42">
        <f>N104</f>
        <v>0</v>
      </c>
      <c r="O103" s="25"/>
      <c r="P103" s="25"/>
      <c r="Q103" s="25"/>
      <c r="R103" s="25"/>
      <c r="S103" s="25"/>
      <c r="T103" s="25"/>
      <c r="U103" s="96">
        <f>U104</f>
        <v>0</v>
      </c>
      <c r="V103" s="219"/>
      <c r="W103" s="43"/>
      <c r="X103" s="43"/>
      <c r="Y103" s="43"/>
      <c r="Z103" s="43"/>
      <c r="AA103" s="43"/>
      <c r="AB103" s="81">
        <f>E103-M103</f>
        <v>1</v>
      </c>
      <c r="AC103" s="76">
        <f>D103-J103-L103</f>
        <v>1</v>
      </c>
    </row>
    <row r="104" spans="1:29" s="1" customFormat="1" ht="30" customHeight="1" x14ac:dyDescent="0.25">
      <c r="A104" s="35" t="s">
        <v>449</v>
      </c>
      <c r="B104" s="27" t="s">
        <v>349</v>
      </c>
      <c r="C104" s="54" t="s">
        <v>16</v>
      </c>
      <c r="D104" s="63"/>
      <c r="E104" s="177">
        <v>1</v>
      </c>
      <c r="F104" s="44"/>
      <c r="G104" s="44"/>
      <c r="H104" s="44"/>
      <c r="I104" s="85"/>
      <c r="J104" s="97"/>
      <c r="K104" s="59"/>
      <c r="L104" s="202"/>
      <c r="M104" s="226">
        <f>N104+U104</f>
        <v>0</v>
      </c>
      <c r="N104" s="38">
        <v>0</v>
      </c>
      <c r="O104" s="29"/>
      <c r="P104" s="29"/>
      <c r="Q104" s="29"/>
      <c r="R104" s="29"/>
      <c r="S104" s="29"/>
      <c r="T104" s="29"/>
      <c r="U104" s="228">
        <v>0</v>
      </c>
      <c r="V104" s="220"/>
      <c r="W104" s="45"/>
      <c r="X104" s="45"/>
      <c r="Y104" s="45"/>
      <c r="Z104" s="45"/>
      <c r="AA104" s="45"/>
      <c r="AB104" s="101"/>
      <c r="AC104" s="69"/>
    </row>
    <row r="105" spans="1:29" s="1" customFormat="1" ht="30" customHeight="1" x14ac:dyDescent="0.25">
      <c r="A105" s="32" t="s">
        <v>78</v>
      </c>
      <c r="B105" s="23" t="s">
        <v>323</v>
      </c>
      <c r="C105" s="53" t="s">
        <v>26</v>
      </c>
      <c r="D105" s="62">
        <f>SUM(D109,D107,D106)</f>
        <v>2</v>
      </c>
      <c r="E105" s="170">
        <f>SUM(E109,E107,E106)</f>
        <v>12</v>
      </c>
      <c r="F105" s="24"/>
      <c r="G105" s="24"/>
      <c r="H105" s="24">
        <v>0</v>
      </c>
      <c r="I105" s="80">
        <v>0</v>
      </c>
      <c r="J105" s="86">
        <f>SUM(J109,J107,J106)</f>
        <v>2</v>
      </c>
      <c r="K105" s="58">
        <v>0</v>
      </c>
      <c r="L105" s="203">
        <v>0</v>
      </c>
      <c r="M105" s="86">
        <f>SUM(N105,U105)</f>
        <v>12</v>
      </c>
      <c r="N105" s="184">
        <f>SUM(N109,N107,N106)</f>
        <v>12</v>
      </c>
      <c r="O105" s="24"/>
      <c r="P105" s="24"/>
      <c r="Q105" s="24"/>
      <c r="R105" s="24"/>
      <c r="S105" s="24"/>
      <c r="T105" s="24"/>
      <c r="U105" s="94">
        <f>SUM(U106,U107,U109)</f>
        <v>0</v>
      </c>
      <c r="V105" s="218"/>
      <c r="W105" s="41"/>
      <c r="X105" s="41"/>
      <c r="Y105" s="41"/>
      <c r="Z105" s="41"/>
      <c r="AA105" s="41"/>
      <c r="AB105" s="80">
        <f>E105-M105</f>
        <v>0</v>
      </c>
      <c r="AC105" s="75">
        <f>D105-J105-L105</f>
        <v>0</v>
      </c>
    </row>
    <row r="106" spans="1:29" s="1" customFormat="1" ht="20.100000000000001" customHeight="1" x14ac:dyDescent="0.25">
      <c r="A106" s="287" t="s">
        <v>102</v>
      </c>
      <c r="B106" s="288"/>
      <c r="C106" s="72"/>
      <c r="D106" s="66">
        <v>1</v>
      </c>
      <c r="E106" s="61">
        <v>0</v>
      </c>
      <c r="F106" s="25" t="s">
        <v>25</v>
      </c>
      <c r="G106" s="25" t="s">
        <v>25</v>
      </c>
      <c r="H106" s="25">
        <v>0</v>
      </c>
      <c r="I106" s="81">
        <v>0</v>
      </c>
      <c r="J106" s="88">
        <v>1</v>
      </c>
      <c r="K106" s="61">
        <v>0</v>
      </c>
      <c r="L106" s="199">
        <v>0</v>
      </c>
      <c r="M106" s="88">
        <f t="shared" ref="M106:M107" si="44">SUM(N106,U106)</f>
        <v>0</v>
      </c>
      <c r="N106" s="42">
        <v>0</v>
      </c>
      <c r="O106" s="25"/>
      <c r="P106" s="25"/>
      <c r="Q106" s="25"/>
      <c r="R106" s="25"/>
      <c r="S106" s="25"/>
      <c r="T106" s="25"/>
      <c r="U106" s="96">
        <v>0</v>
      </c>
      <c r="V106" s="219"/>
      <c r="W106" s="43"/>
      <c r="X106" s="43"/>
      <c r="Y106" s="43"/>
      <c r="Z106" s="43"/>
      <c r="AA106" s="43"/>
      <c r="AB106" s="81">
        <f>E106-M106</f>
        <v>0</v>
      </c>
      <c r="AC106" s="76">
        <f>D106-J106-L106</f>
        <v>0</v>
      </c>
    </row>
    <row r="107" spans="1:29" s="1" customFormat="1" ht="20.100000000000001" customHeight="1" x14ac:dyDescent="0.25">
      <c r="A107" s="287" t="s">
        <v>254</v>
      </c>
      <c r="B107" s="288"/>
      <c r="C107" s="72"/>
      <c r="D107" s="66">
        <v>1</v>
      </c>
      <c r="E107" s="61">
        <f>SUM(E108)</f>
        <v>5</v>
      </c>
      <c r="F107" s="25" t="s">
        <v>25</v>
      </c>
      <c r="G107" s="25" t="s">
        <v>27</v>
      </c>
      <c r="H107" s="25">
        <v>5</v>
      </c>
      <c r="I107" s="81">
        <v>4</v>
      </c>
      <c r="J107" s="88">
        <v>1</v>
      </c>
      <c r="K107" s="61">
        <v>0</v>
      </c>
      <c r="L107" s="199">
        <v>0</v>
      </c>
      <c r="M107" s="88">
        <f t="shared" si="44"/>
        <v>5</v>
      </c>
      <c r="N107" s="42">
        <f t="shared" ref="N107:T107" si="45">SUM(N108)</f>
        <v>5</v>
      </c>
      <c r="O107" s="42">
        <f t="shared" si="45"/>
        <v>0</v>
      </c>
      <c r="P107" s="42">
        <f t="shared" si="45"/>
        <v>0</v>
      </c>
      <c r="Q107" s="42">
        <f t="shared" si="45"/>
        <v>0</v>
      </c>
      <c r="R107" s="42">
        <f t="shared" si="45"/>
        <v>0</v>
      </c>
      <c r="S107" s="42">
        <f t="shared" si="45"/>
        <v>0</v>
      </c>
      <c r="T107" s="42">
        <f t="shared" si="45"/>
        <v>0</v>
      </c>
      <c r="U107" s="96">
        <f>SUM(U108)</f>
        <v>0</v>
      </c>
      <c r="V107" s="219"/>
      <c r="W107" s="43"/>
      <c r="X107" s="43"/>
      <c r="Y107" s="43"/>
      <c r="Z107" s="43"/>
      <c r="AA107" s="43"/>
      <c r="AB107" s="81">
        <f>E107-M107</f>
        <v>0</v>
      </c>
      <c r="AC107" s="76">
        <f>D107-J107-L107</f>
        <v>0</v>
      </c>
    </row>
    <row r="108" spans="1:29" s="1" customFormat="1" ht="30" customHeight="1" x14ac:dyDescent="0.25">
      <c r="A108" s="35" t="s">
        <v>287</v>
      </c>
      <c r="B108" s="27" t="s">
        <v>323</v>
      </c>
      <c r="C108" s="54" t="s">
        <v>44</v>
      </c>
      <c r="D108" s="63"/>
      <c r="E108" s="59">
        <v>5</v>
      </c>
      <c r="F108" s="44"/>
      <c r="G108" s="44"/>
      <c r="H108" s="44"/>
      <c r="I108" s="85"/>
      <c r="J108" s="97"/>
      <c r="K108" s="59"/>
      <c r="L108" s="202"/>
      <c r="M108" s="226">
        <f t="shared" ref="M108:M109" si="46">SUM(N108,U108)</f>
        <v>5</v>
      </c>
      <c r="N108" s="38">
        <v>5</v>
      </c>
      <c r="O108" s="146"/>
      <c r="P108" s="146"/>
      <c r="Q108" s="146"/>
      <c r="R108" s="146"/>
      <c r="S108" s="146"/>
      <c r="T108" s="146"/>
      <c r="U108" s="228">
        <v>0</v>
      </c>
      <c r="V108" s="221"/>
      <c r="W108" s="47"/>
      <c r="X108" s="47"/>
      <c r="Y108" s="47"/>
      <c r="Z108" s="47"/>
      <c r="AA108" s="47"/>
      <c r="AB108" s="101">
        <f>E108-M108</f>
        <v>0</v>
      </c>
      <c r="AC108" s="102"/>
    </row>
    <row r="109" spans="1:29" s="1" customFormat="1" ht="20.100000000000001" customHeight="1" x14ac:dyDescent="0.25">
      <c r="A109" s="287" t="s">
        <v>321</v>
      </c>
      <c r="B109" s="295"/>
      <c r="C109" s="55"/>
      <c r="D109" s="66">
        <v>0</v>
      </c>
      <c r="E109" s="61">
        <f>SUM(E110)</f>
        <v>7</v>
      </c>
      <c r="F109" s="25" t="s">
        <v>24</v>
      </c>
      <c r="G109" s="25" t="s">
        <v>27</v>
      </c>
      <c r="H109" s="25">
        <v>7</v>
      </c>
      <c r="I109" s="81">
        <v>7</v>
      </c>
      <c r="J109" s="88">
        <v>0</v>
      </c>
      <c r="K109" s="61">
        <v>0</v>
      </c>
      <c r="L109" s="199">
        <v>0</v>
      </c>
      <c r="M109" s="88">
        <f t="shared" si="46"/>
        <v>7</v>
      </c>
      <c r="N109" s="184">
        <f t="shared" ref="N109:T109" si="47">SUM(N110)</f>
        <v>7</v>
      </c>
      <c r="O109" s="42">
        <f t="shared" si="47"/>
        <v>0</v>
      </c>
      <c r="P109" s="42">
        <f t="shared" si="47"/>
        <v>0</v>
      </c>
      <c r="Q109" s="42">
        <f t="shared" si="47"/>
        <v>0</v>
      </c>
      <c r="R109" s="42">
        <f t="shared" si="47"/>
        <v>0</v>
      </c>
      <c r="S109" s="42">
        <f t="shared" si="47"/>
        <v>0</v>
      </c>
      <c r="T109" s="42">
        <f t="shared" si="47"/>
        <v>0</v>
      </c>
      <c r="U109" s="96">
        <f>SUM(U110)</f>
        <v>0</v>
      </c>
      <c r="V109" s="219"/>
      <c r="W109" s="43"/>
      <c r="X109" s="43"/>
      <c r="Y109" s="43"/>
      <c r="Z109" s="43"/>
      <c r="AA109" s="43"/>
      <c r="AB109" s="81">
        <f>E109-M109</f>
        <v>0</v>
      </c>
      <c r="AC109" s="76">
        <f>D109-J109-L109</f>
        <v>0</v>
      </c>
    </row>
    <row r="110" spans="1:29" s="1" customFormat="1" ht="30" customHeight="1" x14ac:dyDescent="0.25">
      <c r="A110" s="35" t="s">
        <v>322</v>
      </c>
      <c r="B110" s="27" t="s">
        <v>323</v>
      </c>
      <c r="C110" s="54" t="s">
        <v>44</v>
      </c>
      <c r="D110" s="63"/>
      <c r="E110" s="59">
        <v>7</v>
      </c>
      <c r="F110" s="44"/>
      <c r="G110" s="44"/>
      <c r="H110" s="44"/>
      <c r="I110" s="85"/>
      <c r="J110" s="97"/>
      <c r="K110" s="59"/>
      <c r="L110" s="202"/>
      <c r="M110" s="226">
        <f t="shared" ref="M110" si="48">SUM(N110,U110)</f>
        <v>7</v>
      </c>
      <c r="N110" s="184">
        <v>7</v>
      </c>
      <c r="O110" s="146"/>
      <c r="P110" s="146"/>
      <c r="Q110" s="146"/>
      <c r="R110" s="146"/>
      <c r="S110" s="146"/>
      <c r="T110" s="146"/>
      <c r="U110" s="228">
        <v>0</v>
      </c>
      <c r="V110" s="221"/>
      <c r="W110" s="47"/>
      <c r="X110" s="47"/>
      <c r="Y110" s="47"/>
      <c r="Z110" s="47"/>
      <c r="AA110" s="47"/>
      <c r="AB110" s="101">
        <f>E110-M110</f>
        <v>0</v>
      </c>
      <c r="AC110" s="102"/>
    </row>
    <row r="111" spans="1:29" s="1" customFormat="1" ht="60" customHeight="1" x14ac:dyDescent="0.25">
      <c r="A111" s="137" t="s">
        <v>79</v>
      </c>
      <c r="B111" s="23" t="s">
        <v>338</v>
      </c>
      <c r="C111" s="53" t="s">
        <v>26</v>
      </c>
      <c r="D111" s="62">
        <v>6</v>
      </c>
      <c r="E111" s="170">
        <f>SUM(E114,E112)</f>
        <v>12</v>
      </c>
      <c r="F111" s="24" t="s">
        <v>24</v>
      </c>
      <c r="G111" s="24" t="s">
        <v>27</v>
      </c>
      <c r="H111" s="24">
        <v>3</v>
      </c>
      <c r="I111" s="80">
        <v>6</v>
      </c>
      <c r="J111" s="86">
        <v>3</v>
      </c>
      <c r="K111" s="58">
        <v>0</v>
      </c>
      <c r="L111" s="203">
        <v>3</v>
      </c>
      <c r="M111" s="86">
        <f>SUM(N111,U111)</f>
        <v>12</v>
      </c>
      <c r="N111" s="34">
        <f>SUM(N114,N112)</f>
        <v>3</v>
      </c>
      <c r="O111" s="34">
        <f t="shared" ref="O111:T111" si="49">SUM(O113)</f>
        <v>0</v>
      </c>
      <c r="P111" s="34">
        <f t="shared" si="49"/>
        <v>0</v>
      </c>
      <c r="Q111" s="34">
        <f t="shared" si="49"/>
        <v>0</v>
      </c>
      <c r="R111" s="34">
        <f t="shared" si="49"/>
        <v>0</v>
      </c>
      <c r="S111" s="34">
        <f t="shared" si="49"/>
        <v>0</v>
      </c>
      <c r="T111" s="34">
        <f t="shared" si="49"/>
        <v>0</v>
      </c>
      <c r="U111" s="94">
        <f>SUM(U114,U112)</f>
        <v>9</v>
      </c>
      <c r="V111" s="218"/>
      <c r="W111" s="41"/>
      <c r="X111" s="41"/>
      <c r="Y111" s="41"/>
      <c r="Z111" s="41"/>
      <c r="AA111" s="41"/>
      <c r="AB111" s="80">
        <f>E111-M111</f>
        <v>0</v>
      </c>
      <c r="AC111" s="75">
        <f>D111-J111-L111</f>
        <v>0</v>
      </c>
    </row>
    <row r="112" spans="1:29" s="1" customFormat="1" ht="20.100000000000001" customHeight="1" x14ac:dyDescent="0.25">
      <c r="A112" s="287" t="s">
        <v>101</v>
      </c>
      <c r="B112" s="295"/>
      <c r="C112" s="55"/>
      <c r="D112" s="66"/>
      <c r="E112" s="61">
        <f>SUM(E113)</f>
        <v>6</v>
      </c>
      <c r="F112" s="25"/>
      <c r="G112" s="25"/>
      <c r="H112" s="25"/>
      <c r="I112" s="81"/>
      <c r="J112" s="88"/>
      <c r="K112" s="61"/>
      <c r="L112" s="199"/>
      <c r="M112" s="88">
        <f t="shared" ref="M112" si="50">SUM(N112,U112)</f>
        <v>6</v>
      </c>
      <c r="N112" s="42">
        <f>SUM(N113)</f>
        <v>3</v>
      </c>
      <c r="O112" s="42"/>
      <c r="P112" s="42"/>
      <c r="Q112" s="42"/>
      <c r="R112" s="42"/>
      <c r="S112" s="42"/>
      <c r="T112" s="42"/>
      <c r="U112" s="96">
        <f>SUM(U113)</f>
        <v>3</v>
      </c>
      <c r="V112" s="219"/>
      <c r="W112" s="43"/>
      <c r="X112" s="43"/>
      <c r="Y112" s="43"/>
      <c r="Z112" s="43"/>
      <c r="AA112" s="43"/>
      <c r="AB112" s="81">
        <f>E112-M112</f>
        <v>0</v>
      </c>
      <c r="AC112" s="76">
        <f>D112-J112-L112</f>
        <v>0</v>
      </c>
    </row>
    <row r="113" spans="1:29" s="1" customFormat="1" ht="60" customHeight="1" x14ac:dyDescent="0.25">
      <c r="A113" s="35" t="s">
        <v>80</v>
      </c>
      <c r="B113" s="27" t="s">
        <v>338</v>
      </c>
      <c r="C113" s="54" t="s">
        <v>44</v>
      </c>
      <c r="D113" s="63"/>
      <c r="E113" s="59">
        <v>6</v>
      </c>
      <c r="F113" s="44"/>
      <c r="G113" s="44"/>
      <c r="H113" s="44"/>
      <c r="I113" s="85"/>
      <c r="J113" s="97"/>
      <c r="K113" s="59"/>
      <c r="L113" s="202"/>
      <c r="M113" s="226">
        <f t="shared" ref="M113:M114" si="51">SUM(N113,U113)</f>
        <v>6</v>
      </c>
      <c r="N113" s="38">
        <v>3</v>
      </c>
      <c r="O113" s="29"/>
      <c r="P113" s="29"/>
      <c r="Q113" s="29"/>
      <c r="R113" s="29"/>
      <c r="S113" s="29"/>
      <c r="T113" s="29"/>
      <c r="U113" s="228">
        <v>3</v>
      </c>
      <c r="V113" s="220"/>
      <c r="W113" s="45"/>
      <c r="X113" s="45"/>
      <c r="Y113" s="45"/>
      <c r="Z113" s="45"/>
      <c r="AA113" s="45"/>
      <c r="AB113" s="101">
        <f>E113-M113</f>
        <v>0</v>
      </c>
      <c r="AC113" s="102"/>
    </row>
    <row r="114" spans="1:29" s="1" customFormat="1" ht="20.100000000000001" customHeight="1" x14ac:dyDescent="0.25">
      <c r="A114" s="287" t="s">
        <v>337</v>
      </c>
      <c r="B114" s="295"/>
      <c r="C114" s="55"/>
      <c r="D114" s="66">
        <v>0</v>
      </c>
      <c r="E114" s="61">
        <f>SUM(E115)</f>
        <v>6</v>
      </c>
      <c r="F114" s="25"/>
      <c r="G114" s="25"/>
      <c r="H114" s="25">
        <v>0</v>
      </c>
      <c r="I114" s="81">
        <v>0</v>
      </c>
      <c r="J114" s="88">
        <v>0</v>
      </c>
      <c r="K114" s="61">
        <v>0</v>
      </c>
      <c r="L114" s="199">
        <v>0</v>
      </c>
      <c r="M114" s="88">
        <f t="shared" si="51"/>
        <v>6</v>
      </c>
      <c r="N114" s="42">
        <v>0</v>
      </c>
      <c r="O114" s="25"/>
      <c r="P114" s="25"/>
      <c r="Q114" s="25"/>
      <c r="R114" s="25"/>
      <c r="S114" s="25"/>
      <c r="T114" s="25"/>
      <c r="U114" s="96">
        <f>SUM(U115)</f>
        <v>6</v>
      </c>
      <c r="V114" s="219"/>
      <c r="W114" s="43"/>
      <c r="X114" s="43"/>
      <c r="Y114" s="43"/>
      <c r="Z114" s="43"/>
      <c r="AA114" s="43"/>
      <c r="AB114" s="81">
        <f>E114-M114</f>
        <v>0</v>
      </c>
      <c r="AC114" s="76">
        <f>D114-J114-L114</f>
        <v>0</v>
      </c>
    </row>
    <row r="115" spans="1:29" s="1" customFormat="1" ht="60" customHeight="1" x14ac:dyDescent="0.25">
      <c r="A115" s="35" t="s">
        <v>298</v>
      </c>
      <c r="B115" s="27" t="s">
        <v>338</v>
      </c>
      <c r="C115" s="54" t="s">
        <v>253</v>
      </c>
      <c r="D115" s="63"/>
      <c r="E115" s="59">
        <v>6</v>
      </c>
      <c r="F115" s="44"/>
      <c r="G115" s="44"/>
      <c r="H115" s="44"/>
      <c r="I115" s="85"/>
      <c r="J115" s="97"/>
      <c r="K115" s="59"/>
      <c r="L115" s="202"/>
      <c r="M115" s="226">
        <f t="shared" ref="M115" si="52">SUM(N115,U115)</f>
        <v>6</v>
      </c>
      <c r="N115" s="38">
        <v>0</v>
      </c>
      <c r="O115" s="29"/>
      <c r="P115" s="29"/>
      <c r="Q115" s="29"/>
      <c r="R115" s="29"/>
      <c r="S115" s="29"/>
      <c r="T115" s="29"/>
      <c r="U115" s="228">
        <v>6</v>
      </c>
      <c r="V115" s="220"/>
      <c r="W115" s="45"/>
      <c r="X115" s="45"/>
      <c r="Y115" s="45"/>
      <c r="Z115" s="45"/>
      <c r="AA115" s="45"/>
      <c r="AB115" s="101">
        <f>E115-M115</f>
        <v>0</v>
      </c>
      <c r="AC115" s="69"/>
    </row>
    <row r="116" spans="1:29" s="1" customFormat="1" ht="30" customHeight="1" x14ac:dyDescent="0.25">
      <c r="A116" s="137" t="s">
        <v>81</v>
      </c>
      <c r="B116" s="23" t="s">
        <v>333</v>
      </c>
      <c r="C116" s="53" t="s">
        <v>26</v>
      </c>
      <c r="D116" s="62">
        <f>SUM(D117,D119,D122)</f>
        <v>20</v>
      </c>
      <c r="E116" s="62">
        <f>SUM(E117,E119,E122)</f>
        <v>26</v>
      </c>
      <c r="F116" s="24" t="s">
        <v>24</v>
      </c>
      <c r="G116" s="24" t="s">
        <v>27</v>
      </c>
      <c r="H116" s="24">
        <f>SUM(H117,H119,H122)</f>
        <v>20</v>
      </c>
      <c r="I116" s="24">
        <f>SUM(I117,I119,I122,I125)</f>
        <v>19</v>
      </c>
      <c r="J116" s="24">
        <f t="shared" ref="J116:L116" si="53">SUM(J117,J119,J122)</f>
        <v>20</v>
      </c>
      <c r="K116" s="24">
        <f t="shared" si="53"/>
        <v>0</v>
      </c>
      <c r="L116" s="24">
        <f t="shared" si="53"/>
        <v>0</v>
      </c>
      <c r="M116" s="86">
        <f>SUM(N116,U116)</f>
        <v>2</v>
      </c>
      <c r="N116" s="34">
        <f>N117+N119+N122</f>
        <v>2</v>
      </c>
      <c r="O116" s="34">
        <f t="shared" ref="O116:U116" si="54">O117+O119+O122</f>
        <v>0</v>
      </c>
      <c r="P116" s="34">
        <f t="shared" si="54"/>
        <v>0</v>
      </c>
      <c r="Q116" s="34">
        <f t="shared" si="54"/>
        <v>0</v>
      </c>
      <c r="R116" s="34">
        <f t="shared" si="54"/>
        <v>0</v>
      </c>
      <c r="S116" s="34">
        <f t="shared" si="54"/>
        <v>0</v>
      </c>
      <c r="T116" s="34">
        <f t="shared" si="54"/>
        <v>0</v>
      </c>
      <c r="U116" s="94">
        <f t="shared" si="54"/>
        <v>0</v>
      </c>
      <c r="V116" s="218"/>
      <c r="W116" s="41"/>
      <c r="X116" s="41"/>
      <c r="Y116" s="41"/>
      <c r="Z116" s="41"/>
      <c r="AA116" s="41"/>
      <c r="AB116" s="80">
        <f>E116-M116</f>
        <v>24</v>
      </c>
      <c r="AC116" s="75">
        <f>D116-J116-L116</f>
        <v>0</v>
      </c>
    </row>
    <row r="117" spans="1:29" s="1" customFormat="1" ht="20.100000000000001" customHeight="1" x14ac:dyDescent="0.25">
      <c r="A117" s="287" t="s">
        <v>324</v>
      </c>
      <c r="B117" s="288"/>
      <c r="C117" s="72"/>
      <c r="D117" s="66">
        <v>2</v>
      </c>
      <c r="E117" s="61">
        <f>SUM(E118)</f>
        <v>2</v>
      </c>
      <c r="F117" s="25"/>
      <c r="G117" s="25"/>
      <c r="H117" s="25">
        <v>2</v>
      </c>
      <c r="I117" s="81">
        <v>2</v>
      </c>
      <c r="J117" s="88">
        <v>2</v>
      </c>
      <c r="K117" s="61">
        <v>0</v>
      </c>
      <c r="L117" s="199">
        <v>0</v>
      </c>
      <c r="M117" s="88">
        <f t="shared" ref="M117" si="55">SUM(N117,U117)</f>
        <v>2</v>
      </c>
      <c r="N117" s="42">
        <f>N118</f>
        <v>2</v>
      </c>
      <c r="O117" s="42">
        <f t="shared" ref="O117:U117" si="56">O118</f>
        <v>0</v>
      </c>
      <c r="P117" s="42">
        <f t="shared" si="56"/>
        <v>0</v>
      </c>
      <c r="Q117" s="42">
        <f t="shared" si="56"/>
        <v>0</v>
      </c>
      <c r="R117" s="42">
        <f t="shared" si="56"/>
        <v>0</v>
      </c>
      <c r="S117" s="42">
        <f t="shared" si="56"/>
        <v>0</v>
      </c>
      <c r="T117" s="42">
        <f t="shared" si="56"/>
        <v>0</v>
      </c>
      <c r="U117" s="96">
        <f t="shared" si="56"/>
        <v>0</v>
      </c>
      <c r="V117" s="219"/>
      <c r="W117" s="43"/>
      <c r="X117" s="43"/>
      <c r="Y117" s="43"/>
      <c r="Z117" s="43"/>
      <c r="AA117" s="43"/>
      <c r="AB117" s="81">
        <f>E117-M117</f>
        <v>0</v>
      </c>
      <c r="AC117" s="76">
        <f>D117-J117-L117</f>
        <v>0</v>
      </c>
    </row>
    <row r="118" spans="1:29" s="1" customFormat="1" ht="30" customHeight="1" x14ac:dyDescent="0.25">
      <c r="A118" s="35" t="s">
        <v>82</v>
      </c>
      <c r="B118" s="27" t="s">
        <v>333</v>
      </c>
      <c r="C118" s="54" t="s">
        <v>44</v>
      </c>
      <c r="D118" s="63"/>
      <c r="E118" s="59">
        <v>2</v>
      </c>
      <c r="F118" s="44"/>
      <c r="G118" s="44"/>
      <c r="H118" s="44"/>
      <c r="I118" s="85"/>
      <c r="J118" s="97"/>
      <c r="K118" s="59"/>
      <c r="L118" s="202"/>
      <c r="M118" s="226">
        <f t="shared" ref="M118:M119" si="57">SUM(N118,U118)</f>
        <v>2</v>
      </c>
      <c r="N118" s="38">
        <v>2</v>
      </c>
      <c r="O118" s="29"/>
      <c r="P118" s="29"/>
      <c r="Q118" s="29"/>
      <c r="R118" s="29"/>
      <c r="S118" s="29"/>
      <c r="T118" s="29"/>
      <c r="U118" s="228">
        <v>0</v>
      </c>
      <c r="V118" s="220"/>
      <c r="W118" s="45"/>
      <c r="X118" s="45"/>
      <c r="Y118" s="45"/>
      <c r="Z118" s="45"/>
      <c r="AA118" s="45"/>
      <c r="AB118" s="101">
        <f>E118-M118</f>
        <v>0</v>
      </c>
      <c r="AC118" s="102"/>
    </row>
    <row r="119" spans="1:29" s="1" customFormat="1" ht="20.100000000000001" customHeight="1" x14ac:dyDescent="0.25">
      <c r="A119" s="287" t="s">
        <v>260</v>
      </c>
      <c r="B119" s="288"/>
      <c r="C119" s="72"/>
      <c r="D119" s="66">
        <v>6</v>
      </c>
      <c r="E119" s="61">
        <f>SUM(E121,E120)</f>
        <v>9</v>
      </c>
      <c r="F119" s="25"/>
      <c r="G119" s="25"/>
      <c r="H119" s="25">
        <v>6</v>
      </c>
      <c r="I119" s="81">
        <v>0</v>
      </c>
      <c r="J119" s="88">
        <v>6</v>
      </c>
      <c r="K119" s="61">
        <v>0</v>
      </c>
      <c r="L119" s="199">
        <v>0</v>
      </c>
      <c r="M119" s="88">
        <f t="shared" si="57"/>
        <v>0</v>
      </c>
      <c r="N119" s="42">
        <f>N120+N121</f>
        <v>0</v>
      </c>
      <c r="O119" s="42">
        <f t="shared" ref="O119:U119" si="58">O120+O121</f>
        <v>0</v>
      </c>
      <c r="P119" s="42">
        <f t="shared" si="58"/>
        <v>0</v>
      </c>
      <c r="Q119" s="42">
        <f t="shared" si="58"/>
        <v>0</v>
      </c>
      <c r="R119" s="42">
        <f t="shared" si="58"/>
        <v>0</v>
      </c>
      <c r="S119" s="42">
        <f t="shared" si="58"/>
        <v>0</v>
      </c>
      <c r="T119" s="42">
        <f t="shared" si="58"/>
        <v>0</v>
      </c>
      <c r="U119" s="96">
        <f t="shared" si="58"/>
        <v>0</v>
      </c>
      <c r="V119" s="219"/>
      <c r="W119" s="43"/>
      <c r="X119" s="43"/>
      <c r="Y119" s="43"/>
      <c r="Z119" s="43"/>
      <c r="AA119" s="43"/>
      <c r="AB119" s="81">
        <f>E119-M119</f>
        <v>9</v>
      </c>
      <c r="AC119" s="76">
        <f>D119-J119-L119</f>
        <v>0</v>
      </c>
    </row>
    <row r="120" spans="1:29" s="1" customFormat="1" ht="30" customHeight="1" x14ac:dyDescent="0.25">
      <c r="A120" s="35" t="s">
        <v>309</v>
      </c>
      <c r="B120" s="27" t="s">
        <v>333</v>
      </c>
      <c r="C120" s="54" t="s">
        <v>16</v>
      </c>
      <c r="D120" s="63"/>
      <c r="E120" s="59">
        <v>3</v>
      </c>
      <c r="F120" s="44"/>
      <c r="G120" s="44"/>
      <c r="H120" s="44"/>
      <c r="I120" s="85"/>
      <c r="J120" s="97"/>
      <c r="K120" s="59"/>
      <c r="L120" s="202"/>
      <c r="M120" s="226">
        <f t="shared" ref="M120:M122" si="59">SUM(N120,U120)</f>
        <v>0</v>
      </c>
      <c r="N120" s="38">
        <v>0</v>
      </c>
      <c r="O120" s="29"/>
      <c r="P120" s="29"/>
      <c r="Q120" s="29"/>
      <c r="R120" s="29"/>
      <c r="S120" s="29"/>
      <c r="T120" s="29"/>
      <c r="U120" s="228">
        <v>0</v>
      </c>
      <c r="V120" s="220"/>
      <c r="W120" s="45"/>
      <c r="X120" s="45"/>
      <c r="Y120" s="45"/>
      <c r="Z120" s="45"/>
      <c r="AA120" s="45"/>
      <c r="AB120" s="101">
        <f>E120-M120</f>
        <v>3</v>
      </c>
      <c r="AC120" s="69"/>
    </row>
    <row r="121" spans="1:29" s="1" customFormat="1" ht="30" customHeight="1" x14ac:dyDescent="0.25">
      <c r="A121" s="35" t="s">
        <v>310</v>
      </c>
      <c r="B121" s="27" t="s">
        <v>333</v>
      </c>
      <c r="C121" s="54" t="s">
        <v>253</v>
      </c>
      <c r="D121" s="63"/>
      <c r="E121" s="59">
        <v>6</v>
      </c>
      <c r="F121" s="44"/>
      <c r="G121" s="44"/>
      <c r="H121" s="44"/>
      <c r="I121" s="85"/>
      <c r="J121" s="97"/>
      <c r="K121" s="59"/>
      <c r="L121" s="202"/>
      <c r="M121" s="226">
        <f t="shared" si="59"/>
        <v>0</v>
      </c>
      <c r="N121" s="38">
        <v>0</v>
      </c>
      <c r="O121" s="29"/>
      <c r="P121" s="29"/>
      <c r="Q121" s="29"/>
      <c r="R121" s="29"/>
      <c r="S121" s="29"/>
      <c r="T121" s="29"/>
      <c r="U121" s="228">
        <v>0</v>
      </c>
      <c r="V121" s="220"/>
      <c r="W121" s="45"/>
      <c r="X121" s="45"/>
      <c r="Y121" s="45"/>
      <c r="Z121" s="45"/>
      <c r="AA121" s="45"/>
      <c r="AB121" s="101">
        <f>E121-M121</f>
        <v>6</v>
      </c>
      <c r="AC121" s="69"/>
    </row>
    <row r="122" spans="1:29" s="1" customFormat="1" ht="30" customHeight="1" x14ac:dyDescent="0.25">
      <c r="A122" s="287" t="s">
        <v>452</v>
      </c>
      <c r="B122" s="288"/>
      <c r="C122" s="289"/>
      <c r="D122" s="201">
        <v>12</v>
      </c>
      <c r="E122" s="200">
        <f>E123+E124</f>
        <v>15</v>
      </c>
      <c r="F122" s="25" t="s">
        <v>24</v>
      </c>
      <c r="G122" s="25" t="s">
        <v>27</v>
      </c>
      <c r="H122" s="25">
        <v>12</v>
      </c>
      <c r="I122" s="81">
        <v>11</v>
      </c>
      <c r="J122" s="232">
        <v>12</v>
      </c>
      <c r="K122" s="178">
        <v>0</v>
      </c>
      <c r="L122" s="199">
        <v>0</v>
      </c>
      <c r="M122" s="88">
        <f t="shared" si="59"/>
        <v>0</v>
      </c>
      <c r="N122" s="42">
        <f>N123+N124</f>
        <v>0</v>
      </c>
      <c r="O122" s="25"/>
      <c r="P122" s="25"/>
      <c r="Q122" s="25"/>
      <c r="R122" s="25"/>
      <c r="S122" s="25"/>
      <c r="T122" s="25"/>
      <c r="U122" s="96">
        <f>U123+U124</f>
        <v>0</v>
      </c>
      <c r="V122" s="219"/>
      <c r="W122" s="43"/>
      <c r="X122" s="43"/>
      <c r="Y122" s="43"/>
      <c r="Z122" s="43"/>
      <c r="AA122" s="43"/>
      <c r="AB122" s="198">
        <f>E122-M122</f>
        <v>15</v>
      </c>
      <c r="AC122" s="194">
        <f>D122-J122-L122</f>
        <v>0</v>
      </c>
    </row>
    <row r="123" spans="1:29" s="1" customFormat="1" ht="30" customHeight="1" x14ac:dyDescent="0.25">
      <c r="A123" s="35" t="s">
        <v>475</v>
      </c>
      <c r="B123" s="27" t="s">
        <v>333</v>
      </c>
      <c r="C123" s="54" t="s">
        <v>16</v>
      </c>
      <c r="D123" s="63"/>
      <c r="E123" s="177">
        <v>3</v>
      </c>
      <c r="F123" s="44"/>
      <c r="G123" s="44"/>
      <c r="H123" s="44"/>
      <c r="I123" s="85"/>
      <c r="J123" s="97"/>
      <c r="K123" s="177"/>
      <c r="L123" s="202"/>
      <c r="M123" s="226">
        <f>N123+U123</f>
        <v>0</v>
      </c>
      <c r="N123" s="38">
        <v>0</v>
      </c>
      <c r="O123" s="29"/>
      <c r="P123" s="29"/>
      <c r="Q123" s="29"/>
      <c r="R123" s="29"/>
      <c r="S123" s="29"/>
      <c r="T123" s="29"/>
      <c r="U123" s="228">
        <v>0</v>
      </c>
      <c r="V123" s="220"/>
      <c r="W123" s="45"/>
      <c r="X123" s="45"/>
      <c r="Y123" s="45"/>
      <c r="Z123" s="45"/>
      <c r="AA123" s="45"/>
      <c r="AB123" s="198">
        <f>E123-M123</f>
        <v>3</v>
      </c>
      <c r="AC123" s="69"/>
    </row>
    <row r="124" spans="1:29" s="1" customFormat="1" ht="30" customHeight="1" x14ac:dyDescent="0.25">
      <c r="A124" s="35" t="s">
        <v>476</v>
      </c>
      <c r="B124" s="27" t="s">
        <v>333</v>
      </c>
      <c r="C124" s="54" t="s">
        <v>253</v>
      </c>
      <c r="D124" s="63"/>
      <c r="E124" s="177">
        <v>12</v>
      </c>
      <c r="F124" s="44"/>
      <c r="G124" s="44"/>
      <c r="H124" s="44"/>
      <c r="I124" s="85"/>
      <c r="J124" s="97"/>
      <c r="K124" s="177"/>
      <c r="L124" s="202"/>
      <c r="M124" s="226">
        <f>N124+U124</f>
        <v>0</v>
      </c>
      <c r="N124" s="38">
        <v>0</v>
      </c>
      <c r="O124" s="29"/>
      <c r="P124" s="29"/>
      <c r="Q124" s="29"/>
      <c r="R124" s="29"/>
      <c r="S124" s="29"/>
      <c r="T124" s="29"/>
      <c r="U124" s="228">
        <v>0</v>
      </c>
      <c r="V124" s="220"/>
      <c r="W124" s="45"/>
      <c r="X124" s="45"/>
      <c r="Y124" s="45"/>
      <c r="Z124" s="45"/>
      <c r="AA124" s="45"/>
      <c r="AB124" s="198">
        <f>E124-M124</f>
        <v>12</v>
      </c>
      <c r="AC124" s="69"/>
    </row>
    <row r="125" spans="1:29" s="1" customFormat="1" ht="30" customHeight="1" x14ac:dyDescent="0.25">
      <c r="A125" s="287" t="s">
        <v>488</v>
      </c>
      <c r="B125" s="288"/>
      <c r="C125" s="289"/>
      <c r="D125" s="66"/>
      <c r="E125" s="178"/>
      <c r="F125" s="25"/>
      <c r="G125" s="25"/>
      <c r="H125" s="25"/>
      <c r="I125" s="81">
        <v>6</v>
      </c>
      <c r="J125" s="88"/>
      <c r="K125" s="178"/>
      <c r="L125" s="199"/>
      <c r="M125" s="88"/>
      <c r="N125" s="42"/>
      <c r="O125" s="25"/>
      <c r="P125" s="25"/>
      <c r="Q125" s="25"/>
      <c r="R125" s="25"/>
      <c r="S125" s="25"/>
      <c r="T125" s="25"/>
      <c r="U125" s="96"/>
      <c r="V125" s="219"/>
      <c r="W125" s="43"/>
      <c r="X125" s="43"/>
      <c r="Y125" s="43"/>
      <c r="Z125" s="43"/>
      <c r="AA125" s="43"/>
      <c r="AB125" s="81"/>
      <c r="AC125" s="103"/>
    </row>
    <row r="126" spans="1:29" s="1" customFormat="1" ht="30" customHeight="1" x14ac:dyDescent="0.25">
      <c r="A126" s="137" t="s">
        <v>83</v>
      </c>
      <c r="B126" s="23" t="s">
        <v>350</v>
      </c>
      <c r="C126" s="53" t="s">
        <v>26</v>
      </c>
      <c r="D126" s="62">
        <f>D127+D129</f>
        <v>5</v>
      </c>
      <c r="E126" s="170">
        <f>E127+E129</f>
        <v>7</v>
      </c>
      <c r="F126" s="24"/>
      <c r="G126" s="24"/>
      <c r="H126" s="24">
        <f>H127+H129</f>
        <v>6</v>
      </c>
      <c r="I126" s="80">
        <f>I127+I129</f>
        <v>5</v>
      </c>
      <c r="J126" s="86">
        <f t="shared" ref="J126:U126" si="60">J127+J129</f>
        <v>5</v>
      </c>
      <c r="K126" s="170">
        <f t="shared" si="60"/>
        <v>0</v>
      </c>
      <c r="L126" s="80">
        <f t="shared" si="60"/>
        <v>0</v>
      </c>
      <c r="M126" s="86">
        <f>SUM(N126,U126)</f>
        <v>5</v>
      </c>
      <c r="N126" s="24">
        <f t="shared" si="60"/>
        <v>4</v>
      </c>
      <c r="O126" s="24">
        <f t="shared" si="60"/>
        <v>0</v>
      </c>
      <c r="P126" s="24">
        <f t="shared" si="60"/>
        <v>0</v>
      </c>
      <c r="Q126" s="24">
        <f t="shared" si="60"/>
        <v>0</v>
      </c>
      <c r="R126" s="24">
        <f t="shared" si="60"/>
        <v>0</v>
      </c>
      <c r="S126" s="24">
        <f t="shared" si="60"/>
        <v>0</v>
      </c>
      <c r="T126" s="24">
        <f t="shared" si="60"/>
        <v>0</v>
      </c>
      <c r="U126" s="87">
        <f t="shared" si="60"/>
        <v>1</v>
      </c>
      <c r="V126" s="218"/>
      <c r="W126" s="41"/>
      <c r="X126" s="41"/>
      <c r="Y126" s="41"/>
      <c r="Z126" s="41"/>
      <c r="AA126" s="41"/>
      <c r="AB126" s="80">
        <f>E126-M126</f>
        <v>2</v>
      </c>
      <c r="AC126" s="75">
        <f>D126-J126-L126</f>
        <v>0</v>
      </c>
    </row>
    <row r="127" spans="1:29" s="1" customFormat="1" ht="30" customHeight="1" x14ac:dyDescent="0.25">
      <c r="A127" s="287" t="s">
        <v>112</v>
      </c>
      <c r="B127" s="288"/>
      <c r="C127" s="289"/>
      <c r="D127" s="66">
        <v>5</v>
      </c>
      <c r="E127" s="178">
        <f>E128</f>
        <v>5</v>
      </c>
      <c r="F127" s="25" t="s">
        <v>24</v>
      </c>
      <c r="G127" s="25" t="s">
        <v>27</v>
      </c>
      <c r="H127" s="25">
        <v>5</v>
      </c>
      <c r="I127" s="81">
        <v>5</v>
      </c>
      <c r="J127" s="88">
        <v>5</v>
      </c>
      <c r="K127" s="61">
        <v>0</v>
      </c>
      <c r="L127" s="199">
        <v>0</v>
      </c>
      <c r="M127" s="88">
        <f t="shared" ref="M127" si="61">SUM(N127,U127)</f>
        <v>5</v>
      </c>
      <c r="N127" s="42">
        <f>N128</f>
        <v>4</v>
      </c>
      <c r="O127" s="25"/>
      <c r="P127" s="25"/>
      <c r="Q127" s="25"/>
      <c r="R127" s="25"/>
      <c r="S127" s="25"/>
      <c r="T127" s="25"/>
      <c r="U127" s="96">
        <f>U128</f>
        <v>1</v>
      </c>
      <c r="V127" s="219"/>
      <c r="W127" s="43"/>
      <c r="X127" s="43"/>
      <c r="Y127" s="43"/>
      <c r="Z127" s="43"/>
      <c r="AA127" s="43"/>
      <c r="AB127" s="81">
        <f>E127-M127</f>
        <v>0</v>
      </c>
      <c r="AC127" s="76">
        <f>D127-J127-L127</f>
        <v>0</v>
      </c>
    </row>
    <row r="128" spans="1:29" s="1" customFormat="1" ht="39.950000000000003" customHeight="1" x14ac:dyDescent="0.25">
      <c r="A128" s="35" t="s">
        <v>84</v>
      </c>
      <c r="B128" s="27" t="s">
        <v>350</v>
      </c>
      <c r="C128" s="54" t="s">
        <v>44</v>
      </c>
      <c r="D128" s="63"/>
      <c r="E128" s="59">
        <v>5</v>
      </c>
      <c r="F128" s="44"/>
      <c r="G128" s="44"/>
      <c r="H128" s="44"/>
      <c r="I128" s="85"/>
      <c r="J128" s="97"/>
      <c r="K128" s="59"/>
      <c r="L128" s="202"/>
      <c r="M128" s="226">
        <f t="shared" ref="M128:M130" si="62">SUM(N128,U128)</f>
        <v>5</v>
      </c>
      <c r="N128" s="38">
        <v>4</v>
      </c>
      <c r="O128" s="29"/>
      <c r="P128" s="29"/>
      <c r="Q128" s="29"/>
      <c r="R128" s="29"/>
      <c r="S128" s="29"/>
      <c r="T128" s="29"/>
      <c r="U128" s="228">
        <v>1</v>
      </c>
      <c r="V128" s="220"/>
      <c r="W128" s="45"/>
      <c r="X128" s="45"/>
      <c r="Y128" s="45"/>
      <c r="Z128" s="45"/>
      <c r="AA128" s="45"/>
      <c r="AB128" s="101">
        <f>E128-M128</f>
        <v>0</v>
      </c>
      <c r="AC128" s="69"/>
    </row>
    <row r="129" spans="1:29" s="1" customFormat="1" ht="39.950000000000003" customHeight="1" x14ac:dyDescent="0.25">
      <c r="A129" s="287" t="s">
        <v>440</v>
      </c>
      <c r="B129" s="288"/>
      <c r="C129" s="289"/>
      <c r="D129" s="66">
        <v>0</v>
      </c>
      <c r="E129" s="178">
        <f>E130</f>
        <v>2</v>
      </c>
      <c r="F129" s="25" t="s">
        <v>24</v>
      </c>
      <c r="G129" s="25" t="s">
        <v>27</v>
      </c>
      <c r="H129" s="25">
        <v>1</v>
      </c>
      <c r="I129" s="81">
        <v>0</v>
      </c>
      <c r="J129" s="88">
        <v>0</v>
      </c>
      <c r="K129" s="61">
        <v>0</v>
      </c>
      <c r="L129" s="199">
        <v>0</v>
      </c>
      <c r="M129" s="88">
        <f t="shared" si="62"/>
        <v>0</v>
      </c>
      <c r="N129" s="42">
        <f>N130</f>
        <v>0</v>
      </c>
      <c r="O129" s="25"/>
      <c r="P129" s="25"/>
      <c r="Q129" s="25"/>
      <c r="R129" s="25"/>
      <c r="S129" s="25"/>
      <c r="T129" s="25"/>
      <c r="U129" s="96">
        <f>U130</f>
        <v>0</v>
      </c>
      <c r="V129" s="219"/>
      <c r="W129" s="43"/>
      <c r="X129" s="43"/>
      <c r="Y129" s="43"/>
      <c r="Z129" s="43"/>
      <c r="AA129" s="43"/>
      <c r="AB129" s="81">
        <f>E129-M129</f>
        <v>2</v>
      </c>
      <c r="AC129" s="76">
        <f>D129-J129-L129</f>
        <v>0</v>
      </c>
    </row>
    <row r="130" spans="1:29" s="1" customFormat="1" ht="39.950000000000003" customHeight="1" x14ac:dyDescent="0.25">
      <c r="A130" s="35" t="s">
        <v>447</v>
      </c>
      <c r="B130" s="27" t="s">
        <v>350</v>
      </c>
      <c r="C130" s="54" t="s">
        <v>44</v>
      </c>
      <c r="D130" s="63"/>
      <c r="E130" s="177">
        <v>2</v>
      </c>
      <c r="F130" s="44"/>
      <c r="G130" s="44"/>
      <c r="H130" s="44"/>
      <c r="I130" s="85"/>
      <c r="J130" s="97"/>
      <c r="K130" s="59"/>
      <c r="L130" s="202"/>
      <c r="M130" s="226">
        <f t="shared" si="62"/>
        <v>0</v>
      </c>
      <c r="N130" s="38">
        <v>0</v>
      </c>
      <c r="O130" s="29"/>
      <c r="P130" s="29"/>
      <c r="Q130" s="29"/>
      <c r="R130" s="29"/>
      <c r="S130" s="29"/>
      <c r="T130" s="29"/>
      <c r="U130" s="228">
        <v>0</v>
      </c>
      <c r="V130" s="220"/>
      <c r="W130" s="45"/>
      <c r="X130" s="45"/>
      <c r="Y130" s="45"/>
      <c r="Z130" s="45"/>
      <c r="AA130" s="45"/>
      <c r="AB130" s="101">
        <f>E130-M130</f>
        <v>2</v>
      </c>
      <c r="AC130" s="69"/>
    </row>
    <row r="131" spans="1:29" s="1" customFormat="1" ht="45" customHeight="1" x14ac:dyDescent="0.25">
      <c r="A131" s="137" t="s">
        <v>85</v>
      </c>
      <c r="B131" s="23" t="s">
        <v>351</v>
      </c>
      <c r="C131" s="53" t="s">
        <v>26</v>
      </c>
      <c r="D131" s="62">
        <v>4</v>
      </c>
      <c r="E131" s="170">
        <f>SUM(E134,E132)</f>
        <v>7</v>
      </c>
      <c r="F131" s="24" t="s">
        <v>24</v>
      </c>
      <c r="G131" s="24" t="s">
        <v>27</v>
      </c>
      <c r="H131" s="24">
        <v>4</v>
      </c>
      <c r="I131" s="80">
        <v>4</v>
      </c>
      <c r="J131" s="86">
        <v>4</v>
      </c>
      <c r="K131" s="58">
        <v>0</v>
      </c>
      <c r="L131" s="203">
        <v>0</v>
      </c>
      <c r="M131" s="86">
        <f>SUM(N131,U131)</f>
        <v>7</v>
      </c>
      <c r="N131" s="34">
        <v>7</v>
      </c>
      <c r="O131" s="24"/>
      <c r="P131" s="24"/>
      <c r="Q131" s="24"/>
      <c r="R131" s="24"/>
      <c r="S131" s="24"/>
      <c r="T131" s="24"/>
      <c r="U131" s="94">
        <v>0</v>
      </c>
      <c r="V131" s="218"/>
      <c r="W131" s="41"/>
      <c r="X131" s="41"/>
      <c r="Y131" s="41"/>
      <c r="Z131" s="41"/>
      <c r="AA131" s="41"/>
      <c r="AB131" s="80">
        <f>E131-M131</f>
        <v>0</v>
      </c>
      <c r="AC131" s="75">
        <f>D131-J131-L131</f>
        <v>0</v>
      </c>
    </row>
    <row r="132" spans="1:29" s="1" customFormat="1" ht="20.100000000000001" customHeight="1" x14ac:dyDescent="0.25">
      <c r="A132" s="287" t="s">
        <v>259</v>
      </c>
      <c r="B132" s="295"/>
      <c r="C132" s="55"/>
      <c r="D132" s="66">
        <v>4</v>
      </c>
      <c r="E132" s="61">
        <f>SUM(E133)</f>
        <v>4</v>
      </c>
      <c r="F132" s="25"/>
      <c r="G132" s="25"/>
      <c r="H132" s="25">
        <v>4</v>
      </c>
      <c r="I132" s="81">
        <v>4</v>
      </c>
      <c r="J132" s="88">
        <v>4</v>
      </c>
      <c r="K132" s="61">
        <v>0</v>
      </c>
      <c r="L132" s="199">
        <v>0</v>
      </c>
      <c r="M132" s="88">
        <f t="shared" ref="M132" si="63">SUM(N132,U132)</f>
        <v>4</v>
      </c>
      <c r="N132" s="42">
        <v>4</v>
      </c>
      <c r="O132" s="25"/>
      <c r="P132" s="25"/>
      <c r="Q132" s="25"/>
      <c r="R132" s="25"/>
      <c r="S132" s="25"/>
      <c r="T132" s="25"/>
      <c r="U132" s="96">
        <v>0</v>
      </c>
      <c r="V132" s="219"/>
      <c r="W132" s="43"/>
      <c r="X132" s="43"/>
      <c r="Y132" s="43"/>
      <c r="Z132" s="43"/>
      <c r="AA132" s="43"/>
      <c r="AB132" s="81">
        <f>E132-M132</f>
        <v>0</v>
      </c>
      <c r="AC132" s="76">
        <f>D132-J132-L132</f>
        <v>0</v>
      </c>
    </row>
    <row r="133" spans="1:29" s="1" customFormat="1" ht="45" customHeight="1" x14ac:dyDescent="0.25">
      <c r="A133" s="35" t="s">
        <v>86</v>
      </c>
      <c r="B133" s="27" t="s">
        <v>351</v>
      </c>
      <c r="C133" s="54" t="s">
        <v>44</v>
      </c>
      <c r="D133" s="64"/>
      <c r="E133" s="60">
        <v>4</v>
      </c>
      <c r="F133" s="28"/>
      <c r="G133" s="28"/>
      <c r="H133" s="28"/>
      <c r="I133" s="82"/>
      <c r="J133" s="90"/>
      <c r="K133" s="60"/>
      <c r="L133" s="204"/>
      <c r="M133" s="226">
        <f t="shared" ref="M133:M134" si="64">SUM(N133,U133)</f>
        <v>4</v>
      </c>
      <c r="N133" s="38">
        <v>4</v>
      </c>
      <c r="O133" s="29"/>
      <c r="P133" s="29"/>
      <c r="Q133" s="29"/>
      <c r="R133" s="29"/>
      <c r="S133" s="29"/>
      <c r="T133" s="29"/>
      <c r="U133" s="228">
        <v>0</v>
      </c>
      <c r="V133" s="217"/>
      <c r="W133" s="40"/>
      <c r="X133" s="40"/>
      <c r="Y133" s="40"/>
      <c r="Z133" s="40"/>
      <c r="AA133" s="40"/>
      <c r="AB133" s="101">
        <f>E133-M133</f>
        <v>0</v>
      </c>
      <c r="AC133" s="69"/>
    </row>
    <row r="134" spans="1:29" s="1" customFormat="1" ht="20.100000000000001" customHeight="1" x14ac:dyDescent="0.25">
      <c r="A134" s="287" t="s">
        <v>260</v>
      </c>
      <c r="B134" s="295"/>
      <c r="C134" s="55"/>
      <c r="D134" s="66"/>
      <c r="E134" s="61">
        <f>SUM(E135)</f>
        <v>3</v>
      </c>
      <c r="F134" s="25"/>
      <c r="G134" s="25"/>
      <c r="H134" s="25">
        <v>0</v>
      </c>
      <c r="I134" s="81">
        <v>0</v>
      </c>
      <c r="J134" s="88">
        <v>0</v>
      </c>
      <c r="K134" s="61">
        <v>0</v>
      </c>
      <c r="L134" s="199">
        <v>0</v>
      </c>
      <c r="M134" s="88">
        <f t="shared" si="64"/>
        <v>3</v>
      </c>
      <c r="N134" s="42">
        <f>N135</f>
        <v>3</v>
      </c>
      <c r="O134" s="25"/>
      <c r="P134" s="25"/>
      <c r="Q134" s="25"/>
      <c r="R134" s="25"/>
      <c r="S134" s="25"/>
      <c r="T134" s="25"/>
      <c r="U134" s="96">
        <v>0</v>
      </c>
      <c r="V134" s="219"/>
      <c r="W134" s="43"/>
      <c r="X134" s="43"/>
      <c r="Y134" s="43"/>
      <c r="Z134" s="43"/>
      <c r="AA134" s="43"/>
      <c r="AB134" s="81">
        <f>E134-M134</f>
        <v>0</v>
      </c>
      <c r="AC134" s="76">
        <f>D134-J134-L134</f>
        <v>0</v>
      </c>
    </row>
    <row r="135" spans="1:29" s="1" customFormat="1" ht="45" customHeight="1" x14ac:dyDescent="0.25">
      <c r="A135" s="35" t="s">
        <v>261</v>
      </c>
      <c r="B135" s="27" t="s">
        <v>351</v>
      </c>
      <c r="C135" s="56" t="s">
        <v>253</v>
      </c>
      <c r="D135" s="64"/>
      <c r="E135" s="59">
        <v>3</v>
      </c>
      <c r="F135" s="28"/>
      <c r="G135" s="28"/>
      <c r="H135" s="28"/>
      <c r="I135" s="82"/>
      <c r="J135" s="90"/>
      <c r="K135" s="60"/>
      <c r="L135" s="204"/>
      <c r="M135" s="226">
        <f t="shared" ref="M135" si="65">SUM(N135,U135)</f>
        <v>3</v>
      </c>
      <c r="N135" s="38">
        <v>3</v>
      </c>
      <c r="O135" s="29"/>
      <c r="P135" s="29"/>
      <c r="Q135" s="29"/>
      <c r="R135" s="29"/>
      <c r="S135" s="29"/>
      <c r="T135" s="29"/>
      <c r="U135" s="228">
        <v>0</v>
      </c>
      <c r="V135" s="217"/>
      <c r="W135" s="40"/>
      <c r="X135" s="40"/>
      <c r="Y135" s="40"/>
      <c r="Z135" s="40"/>
      <c r="AA135" s="40"/>
      <c r="AB135" s="101">
        <f>E135-M135</f>
        <v>0</v>
      </c>
      <c r="AC135" s="69"/>
    </row>
    <row r="136" spans="1:29" s="1" customFormat="1" ht="24.75" customHeight="1" x14ac:dyDescent="0.25">
      <c r="A136" s="137" t="s">
        <v>87</v>
      </c>
      <c r="B136" s="23" t="s">
        <v>352</v>
      </c>
      <c r="C136" s="53" t="s">
        <v>26</v>
      </c>
      <c r="D136" s="62">
        <f>D137+D140</f>
        <v>5</v>
      </c>
      <c r="E136" s="172">
        <f>E137+E140</f>
        <v>10</v>
      </c>
      <c r="F136" s="24" t="s">
        <v>24</v>
      </c>
      <c r="G136" s="24" t="s">
        <v>27</v>
      </c>
      <c r="H136" s="24">
        <f>SUM(H140,H137)</f>
        <v>5</v>
      </c>
      <c r="I136" s="80">
        <f t="shared" ref="I136:L136" si="66">SUM(I140,I137)</f>
        <v>5</v>
      </c>
      <c r="J136" s="86">
        <f t="shared" si="66"/>
        <v>5</v>
      </c>
      <c r="K136" s="58">
        <f t="shared" si="66"/>
        <v>0</v>
      </c>
      <c r="L136" s="80">
        <f t="shared" si="66"/>
        <v>0</v>
      </c>
      <c r="M136" s="86">
        <f>SUM(N136,U136)</f>
        <v>10</v>
      </c>
      <c r="N136" s="34">
        <f>SUM(N140,N137)</f>
        <v>10</v>
      </c>
      <c r="O136" s="24"/>
      <c r="P136" s="24"/>
      <c r="Q136" s="24"/>
      <c r="R136" s="24"/>
      <c r="S136" s="24"/>
      <c r="T136" s="24"/>
      <c r="U136" s="94">
        <f>SUM(U137,U140)</f>
        <v>0</v>
      </c>
      <c r="V136" s="218"/>
      <c r="W136" s="41"/>
      <c r="X136" s="41"/>
      <c r="Y136" s="41"/>
      <c r="Z136" s="41"/>
      <c r="AA136" s="41"/>
      <c r="AB136" s="80">
        <f>E136-M136</f>
        <v>0</v>
      </c>
      <c r="AC136" s="75">
        <f>D136-J136-L136</f>
        <v>0</v>
      </c>
    </row>
    <row r="137" spans="1:29" s="1" customFormat="1" ht="24.75" customHeight="1" x14ac:dyDescent="0.25">
      <c r="A137" s="315">
        <v>42139</v>
      </c>
      <c r="B137" s="324"/>
      <c r="C137" s="55"/>
      <c r="D137" s="66">
        <v>5</v>
      </c>
      <c r="E137" s="179">
        <f>SUM(E138,E139)</f>
        <v>8</v>
      </c>
      <c r="F137" s="180"/>
      <c r="G137" s="180"/>
      <c r="H137" s="180">
        <v>5</v>
      </c>
      <c r="I137" s="179">
        <v>5</v>
      </c>
      <c r="J137" s="181">
        <v>5</v>
      </c>
      <c r="K137" s="236">
        <f t="shared" ref="K137:U137" si="67">SUM(K138,K139)</f>
        <v>0</v>
      </c>
      <c r="L137" s="205">
        <f t="shared" si="67"/>
        <v>0</v>
      </c>
      <c r="M137" s="88">
        <f t="shared" ref="M137" si="68">SUM(N137,U137)</f>
        <v>8</v>
      </c>
      <c r="N137" s="180">
        <f t="shared" si="67"/>
        <v>8</v>
      </c>
      <c r="O137" s="180">
        <f t="shared" si="67"/>
        <v>0</v>
      </c>
      <c r="P137" s="180">
        <f t="shared" si="67"/>
        <v>0</v>
      </c>
      <c r="Q137" s="180">
        <f t="shared" si="67"/>
        <v>0</v>
      </c>
      <c r="R137" s="180">
        <f t="shared" si="67"/>
        <v>0</v>
      </c>
      <c r="S137" s="180">
        <f t="shared" si="67"/>
        <v>0</v>
      </c>
      <c r="T137" s="180">
        <f t="shared" si="67"/>
        <v>0</v>
      </c>
      <c r="U137" s="182">
        <f t="shared" si="67"/>
        <v>0</v>
      </c>
      <c r="V137" s="219"/>
      <c r="W137" s="43"/>
      <c r="X137" s="43"/>
      <c r="Y137" s="43"/>
      <c r="Z137" s="43"/>
      <c r="AA137" s="43"/>
      <c r="AB137" s="81">
        <f>E137-M137</f>
        <v>0</v>
      </c>
      <c r="AC137" s="76">
        <f>D137-J137-L137</f>
        <v>0</v>
      </c>
    </row>
    <row r="138" spans="1:29" s="12" customFormat="1" ht="24.75" customHeight="1" x14ac:dyDescent="0.2">
      <c r="A138" s="26" t="s">
        <v>88</v>
      </c>
      <c r="B138" s="27" t="s">
        <v>352</v>
      </c>
      <c r="C138" s="54" t="s">
        <v>44</v>
      </c>
      <c r="D138" s="65"/>
      <c r="E138" s="59">
        <v>3</v>
      </c>
      <c r="F138" s="44"/>
      <c r="G138" s="44"/>
      <c r="H138" s="44"/>
      <c r="I138" s="85"/>
      <c r="J138" s="97"/>
      <c r="K138" s="59"/>
      <c r="L138" s="85"/>
      <c r="M138" s="226">
        <f t="shared" ref="M138:M141" si="69">SUM(N138,U138)</f>
        <v>3</v>
      </c>
      <c r="N138" s="29">
        <v>3</v>
      </c>
      <c r="O138" s="29"/>
      <c r="P138" s="29"/>
      <c r="Q138" s="29"/>
      <c r="R138" s="29"/>
      <c r="S138" s="29"/>
      <c r="T138" s="29"/>
      <c r="U138" s="227">
        <v>0</v>
      </c>
      <c r="V138" s="270"/>
      <c r="W138" s="263"/>
      <c r="X138" s="263"/>
      <c r="Y138" s="263"/>
      <c r="Z138" s="263"/>
      <c r="AA138" s="263"/>
      <c r="AB138" s="101">
        <f>E138-M138</f>
        <v>0</v>
      </c>
      <c r="AC138" s="102"/>
    </row>
    <row r="139" spans="1:29" s="1" customFormat="1" ht="24.95" customHeight="1" x14ac:dyDescent="0.25">
      <c r="A139" s="26" t="s">
        <v>89</v>
      </c>
      <c r="B139" s="27" t="s">
        <v>352</v>
      </c>
      <c r="C139" s="54" t="s">
        <v>16</v>
      </c>
      <c r="D139" s="63"/>
      <c r="E139" s="59">
        <v>5</v>
      </c>
      <c r="F139" s="44"/>
      <c r="G139" s="44"/>
      <c r="H139" s="44"/>
      <c r="I139" s="85"/>
      <c r="J139" s="97"/>
      <c r="K139" s="59"/>
      <c r="L139" s="202"/>
      <c r="M139" s="226">
        <f t="shared" si="69"/>
        <v>5</v>
      </c>
      <c r="N139" s="38">
        <v>5</v>
      </c>
      <c r="O139" s="28"/>
      <c r="P139" s="28"/>
      <c r="Q139" s="28"/>
      <c r="R139" s="28"/>
      <c r="S139" s="28"/>
      <c r="T139" s="28"/>
      <c r="U139" s="227">
        <v>0</v>
      </c>
      <c r="V139" s="217"/>
      <c r="W139" s="40"/>
      <c r="X139" s="40"/>
      <c r="Y139" s="40"/>
      <c r="Z139" s="40"/>
      <c r="AA139" s="40"/>
      <c r="AB139" s="101">
        <f>E139-M139</f>
        <v>0</v>
      </c>
      <c r="AC139" s="69"/>
    </row>
    <row r="140" spans="1:29" s="1" customFormat="1" ht="24.95" customHeight="1" x14ac:dyDescent="0.25">
      <c r="A140" s="312" t="s">
        <v>462</v>
      </c>
      <c r="B140" s="314"/>
      <c r="C140" s="55"/>
      <c r="D140" s="66">
        <v>0</v>
      </c>
      <c r="E140" s="178">
        <f>SUM(E141)</f>
        <v>2</v>
      </c>
      <c r="F140" s="25"/>
      <c r="G140" s="25"/>
      <c r="H140" s="25">
        <f t="shared" ref="H140:U140" si="70">SUM(H141)</f>
        <v>0</v>
      </c>
      <c r="I140" s="178">
        <f t="shared" si="70"/>
        <v>0</v>
      </c>
      <c r="J140" s="88">
        <f t="shared" si="70"/>
        <v>0</v>
      </c>
      <c r="K140" s="61">
        <f t="shared" si="70"/>
        <v>0</v>
      </c>
      <c r="L140" s="178">
        <f t="shared" si="70"/>
        <v>0</v>
      </c>
      <c r="M140" s="88">
        <f t="shared" si="69"/>
        <v>2</v>
      </c>
      <c r="N140" s="183">
        <f t="shared" si="70"/>
        <v>2</v>
      </c>
      <c r="O140" s="25">
        <f t="shared" si="70"/>
        <v>0</v>
      </c>
      <c r="P140" s="25">
        <f t="shared" si="70"/>
        <v>0</v>
      </c>
      <c r="Q140" s="25">
        <f t="shared" si="70"/>
        <v>0</v>
      </c>
      <c r="R140" s="25">
        <f t="shared" si="70"/>
        <v>0</v>
      </c>
      <c r="S140" s="25">
        <f t="shared" si="70"/>
        <v>0</v>
      </c>
      <c r="T140" s="25">
        <f t="shared" si="70"/>
        <v>0</v>
      </c>
      <c r="U140" s="89">
        <f t="shared" si="70"/>
        <v>0</v>
      </c>
      <c r="V140" s="219"/>
      <c r="W140" s="43"/>
      <c r="X140" s="43"/>
      <c r="Y140" s="43"/>
      <c r="Z140" s="43"/>
      <c r="AA140" s="43"/>
      <c r="AB140" s="81">
        <f>E140-M140</f>
        <v>0</v>
      </c>
      <c r="AC140" s="76">
        <f>D140-J140-L140</f>
        <v>0</v>
      </c>
    </row>
    <row r="141" spans="1:29" s="1" customFormat="1" ht="24.95" customHeight="1" x14ac:dyDescent="0.25">
      <c r="A141" s="26" t="s">
        <v>463</v>
      </c>
      <c r="B141" s="27" t="s">
        <v>352</v>
      </c>
      <c r="C141" s="54" t="s">
        <v>44</v>
      </c>
      <c r="D141" s="63"/>
      <c r="E141" s="177">
        <v>2</v>
      </c>
      <c r="F141" s="44"/>
      <c r="G141" s="44"/>
      <c r="H141" s="44"/>
      <c r="I141" s="85"/>
      <c r="J141" s="97"/>
      <c r="K141" s="59"/>
      <c r="L141" s="202"/>
      <c r="M141" s="226">
        <f t="shared" si="69"/>
        <v>2</v>
      </c>
      <c r="N141" s="184">
        <v>2</v>
      </c>
      <c r="O141" s="28"/>
      <c r="P141" s="28"/>
      <c r="Q141" s="28"/>
      <c r="R141" s="28"/>
      <c r="S141" s="28"/>
      <c r="T141" s="28"/>
      <c r="U141" s="227">
        <v>0</v>
      </c>
      <c r="V141" s="217"/>
      <c r="W141" s="40"/>
      <c r="X141" s="40"/>
      <c r="Y141" s="40"/>
      <c r="Z141" s="40"/>
      <c r="AA141" s="40"/>
      <c r="AB141" s="101">
        <f>E141-M141</f>
        <v>0</v>
      </c>
      <c r="AC141" s="69"/>
    </row>
    <row r="142" spans="1:29" s="1" customFormat="1" ht="30" customHeight="1" x14ac:dyDescent="0.25">
      <c r="A142" s="137" t="s">
        <v>90</v>
      </c>
      <c r="B142" s="23" t="s">
        <v>353</v>
      </c>
      <c r="C142" s="53" t="s">
        <v>26</v>
      </c>
      <c r="D142" s="62">
        <v>5</v>
      </c>
      <c r="E142" s="170">
        <f>SUM(E143,E144)</f>
        <v>10</v>
      </c>
      <c r="F142" s="24" t="s">
        <v>24</v>
      </c>
      <c r="G142" s="24" t="s">
        <v>27</v>
      </c>
      <c r="H142" s="24">
        <v>3</v>
      </c>
      <c r="I142" s="80">
        <v>4</v>
      </c>
      <c r="J142" s="86">
        <v>3</v>
      </c>
      <c r="K142" s="58">
        <v>0</v>
      </c>
      <c r="L142" s="203">
        <v>2</v>
      </c>
      <c r="M142" s="86">
        <f>SUM(N142,U142)</f>
        <v>10</v>
      </c>
      <c r="N142" s="34">
        <v>6</v>
      </c>
      <c r="O142" s="24"/>
      <c r="P142" s="24"/>
      <c r="Q142" s="24"/>
      <c r="R142" s="24"/>
      <c r="S142" s="24"/>
      <c r="T142" s="24"/>
      <c r="U142" s="87">
        <v>4</v>
      </c>
      <c r="V142" s="218"/>
      <c r="W142" s="41"/>
      <c r="X142" s="41"/>
      <c r="Y142" s="41"/>
      <c r="Z142" s="41"/>
      <c r="AA142" s="41"/>
      <c r="AB142" s="80">
        <f>E142-M142</f>
        <v>0</v>
      </c>
      <c r="AC142" s="75">
        <f>D142-J142-L142</f>
        <v>0</v>
      </c>
    </row>
    <row r="143" spans="1:29" s="1" customFormat="1" ht="39.950000000000003" customHeight="1" x14ac:dyDescent="0.25">
      <c r="A143" s="35" t="s">
        <v>91</v>
      </c>
      <c r="B143" s="27" t="s">
        <v>353</v>
      </c>
      <c r="C143" s="54" t="s">
        <v>44</v>
      </c>
      <c r="D143" s="63"/>
      <c r="E143" s="59">
        <v>5</v>
      </c>
      <c r="F143" s="44"/>
      <c r="G143" s="44"/>
      <c r="H143" s="44"/>
      <c r="I143" s="85"/>
      <c r="J143" s="97"/>
      <c r="K143" s="59"/>
      <c r="L143" s="202"/>
      <c r="M143" s="226">
        <f t="shared" ref="M143:M144" si="71">SUM(N143,U143)</f>
        <v>5</v>
      </c>
      <c r="N143" s="38">
        <v>3</v>
      </c>
      <c r="O143" s="28"/>
      <c r="P143" s="28"/>
      <c r="Q143" s="28"/>
      <c r="R143" s="28"/>
      <c r="S143" s="28"/>
      <c r="T143" s="28"/>
      <c r="U143" s="229">
        <v>2</v>
      </c>
      <c r="V143" s="217"/>
      <c r="W143" s="40"/>
      <c r="X143" s="40"/>
      <c r="Y143" s="40"/>
      <c r="Z143" s="40"/>
      <c r="AA143" s="40"/>
      <c r="AB143" s="101">
        <f>E143-M143</f>
        <v>0</v>
      </c>
      <c r="AC143" s="69"/>
    </row>
    <row r="144" spans="1:29" s="1" customFormat="1" ht="39.950000000000003" customHeight="1" x14ac:dyDescent="0.25">
      <c r="A144" s="35" t="s">
        <v>92</v>
      </c>
      <c r="B144" s="27" t="s">
        <v>353</v>
      </c>
      <c r="C144" s="54" t="s">
        <v>16</v>
      </c>
      <c r="D144" s="63"/>
      <c r="E144" s="107">
        <v>5</v>
      </c>
      <c r="F144" s="44"/>
      <c r="G144" s="44"/>
      <c r="H144" s="109"/>
      <c r="I144" s="110"/>
      <c r="J144" s="98"/>
      <c r="K144" s="237"/>
      <c r="L144" s="206"/>
      <c r="M144" s="226">
        <f t="shared" si="71"/>
        <v>5</v>
      </c>
      <c r="N144" s="105">
        <v>3</v>
      </c>
      <c r="O144" s="105"/>
      <c r="P144" s="105"/>
      <c r="Q144" s="105"/>
      <c r="R144" s="105"/>
      <c r="S144" s="105"/>
      <c r="T144" s="105"/>
      <c r="U144" s="230">
        <v>2</v>
      </c>
      <c r="V144" s="222"/>
      <c r="W144" s="46"/>
      <c r="X144" s="46"/>
      <c r="Y144" s="46"/>
      <c r="Z144" s="46"/>
      <c r="AA144" s="46"/>
      <c r="AB144" s="101">
        <f>E144-M144</f>
        <v>0</v>
      </c>
      <c r="AC144" s="69"/>
    </row>
    <row r="145" spans="1:29" s="1" customFormat="1" ht="45" customHeight="1" x14ac:dyDescent="0.25">
      <c r="A145" s="137" t="s">
        <v>96</v>
      </c>
      <c r="B145" s="23" t="s">
        <v>98</v>
      </c>
      <c r="C145" s="53" t="s">
        <v>26</v>
      </c>
      <c r="D145" s="62">
        <v>3</v>
      </c>
      <c r="E145" s="170">
        <f>SUM(E146)</f>
        <v>3</v>
      </c>
      <c r="F145" s="24" t="s">
        <v>24</v>
      </c>
      <c r="G145" s="24" t="s">
        <v>27</v>
      </c>
      <c r="H145" s="24">
        <v>3</v>
      </c>
      <c r="I145" s="80">
        <v>3</v>
      </c>
      <c r="J145" s="86">
        <v>3</v>
      </c>
      <c r="K145" s="58">
        <v>0</v>
      </c>
      <c r="L145" s="203">
        <v>0</v>
      </c>
      <c r="M145" s="86">
        <f>SUM(N145,U145)</f>
        <v>3</v>
      </c>
      <c r="N145" s="34">
        <v>3</v>
      </c>
      <c r="O145" s="24"/>
      <c r="P145" s="24"/>
      <c r="Q145" s="24"/>
      <c r="R145" s="24"/>
      <c r="S145" s="24"/>
      <c r="T145" s="24"/>
      <c r="U145" s="92">
        <v>0</v>
      </c>
      <c r="V145" s="218"/>
      <c r="W145" s="41"/>
      <c r="X145" s="41"/>
      <c r="Y145" s="41"/>
      <c r="Z145" s="41"/>
      <c r="AA145" s="41"/>
      <c r="AB145" s="80">
        <f>E145-M145</f>
        <v>0</v>
      </c>
      <c r="AC145" s="75">
        <f>D145-J145-L145</f>
        <v>0</v>
      </c>
    </row>
    <row r="146" spans="1:29" s="1" customFormat="1" ht="45" customHeight="1" x14ac:dyDescent="0.25">
      <c r="A146" s="35" t="s">
        <v>97</v>
      </c>
      <c r="B146" s="27" t="s">
        <v>98</v>
      </c>
      <c r="C146" s="54" t="s">
        <v>44</v>
      </c>
      <c r="D146" s="63"/>
      <c r="E146" s="107">
        <v>3</v>
      </c>
      <c r="F146" s="51"/>
      <c r="G146" s="51"/>
      <c r="H146" s="109"/>
      <c r="I146" s="110"/>
      <c r="J146" s="98"/>
      <c r="K146" s="237"/>
      <c r="L146" s="206"/>
      <c r="M146" s="226">
        <f t="shared" ref="M146" si="72">SUM(N146,U146)</f>
        <v>3</v>
      </c>
      <c r="N146" s="105">
        <v>3</v>
      </c>
      <c r="O146" s="105"/>
      <c r="P146" s="105"/>
      <c r="Q146" s="105"/>
      <c r="R146" s="105"/>
      <c r="S146" s="105"/>
      <c r="T146" s="105"/>
      <c r="U146" s="227">
        <v>0</v>
      </c>
      <c r="V146" s="222"/>
      <c r="W146" s="46"/>
      <c r="X146" s="46"/>
      <c r="Y146" s="46"/>
      <c r="Z146" s="46"/>
      <c r="AA146" s="46"/>
      <c r="AB146" s="101">
        <f>E146-M146</f>
        <v>0</v>
      </c>
      <c r="AC146" s="102"/>
    </row>
    <row r="147" spans="1:29" s="1" customFormat="1" ht="45" customHeight="1" x14ac:dyDescent="0.25">
      <c r="A147" s="137" t="s">
        <v>99</v>
      </c>
      <c r="B147" s="23" t="s">
        <v>339</v>
      </c>
      <c r="C147" s="53" t="s">
        <v>26</v>
      </c>
      <c r="D147" s="62">
        <f>SUM(D148,D151,D153)</f>
        <v>7</v>
      </c>
      <c r="E147" s="170">
        <f>SUM(E153,E151,E148)</f>
        <v>29</v>
      </c>
      <c r="F147" s="24" t="s">
        <v>24</v>
      </c>
      <c r="G147" s="24" t="s">
        <v>27</v>
      </c>
      <c r="H147" s="24">
        <f>SUM(H148,H151,H153)</f>
        <v>7</v>
      </c>
      <c r="I147" s="24">
        <f t="shared" ref="I147:L147" si="73">SUM(I148,I151,I153)</f>
        <v>7</v>
      </c>
      <c r="J147" s="24">
        <f t="shared" si="73"/>
        <v>7</v>
      </c>
      <c r="K147" s="24">
        <f t="shared" si="73"/>
        <v>0</v>
      </c>
      <c r="L147" s="24">
        <f t="shared" si="73"/>
        <v>0</v>
      </c>
      <c r="M147" s="86">
        <f>SUM(N147,U147)</f>
        <v>29</v>
      </c>
      <c r="N147" s="34">
        <f>SUM(N153,N151,N148)</f>
        <v>18</v>
      </c>
      <c r="O147" s="28"/>
      <c r="P147" s="28"/>
      <c r="Q147" s="28"/>
      <c r="R147" s="28"/>
      <c r="S147" s="28"/>
      <c r="T147" s="28"/>
      <c r="U147" s="92">
        <f>SUM(U153,U151,U148)</f>
        <v>11</v>
      </c>
      <c r="V147" s="218"/>
      <c r="W147" s="41"/>
      <c r="X147" s="41"/>
      <c r="Y147" s="41"/>
      <c r="Z147" s="41"/>
      <c r="AA147" s="41"/>
      <c r="AB147" s="80">
        <f>E147-M147</f>
        <v>0</v>
      </c>
      <c r="AC147" s="75">
        <f>D147-J147-L147</f>
        <v>0</v>
      </c>
    </row>
    <row r="148" spans="1:29" s="1" customFormat="1" ht="20.100000000000001" customHeight="1" x14ac:dyDescent="0.25">
      <c r="A148" s="287" t="s">
        <v>105</v>
      </c>
      <c r="B148" s="295"/>
      <c r="C148" s="55"/>
      <c r="D148" s="66">
        <v>7</v>
      </c>
      <c r="E148" s="61">
        <f>SUM(E150,E149)</f>
        <v>14</v>
      </c>
      <c r="F148" s="25"/>
      <c r="G148" s="25"/>
      <c r="H148" s="25">
        <v>7</v>
      </c>
      <c r="I148" s="81">
        <v>7</v>
      </c>
      <c r="J148" s="88">
        <v>7</v>
      </c>
      <c r="K148" s="61">
        <v>0</v>
      </c>
      <c r="L148" s="199">
        <v>0</v>
      </c>
      <c r="M148" s="88">
        <f t="shared" ref="M148" si="74">SUM(N148,U148)</f>
        <v>14</v>
      </c>
      <c r="N148" s="42">
        <f>SUM(N150,N149)</f>
        <v>6</v>
      </c>
      <c r="O148" s="25"/>
      <c r="P148" s="25"/>
      <c r="Q148" s="25"/>
      <c r="R148" s="25"/>
      <c r="S148" s="25"/>
      <c r="T148" s="25"/>
      <c r="U148" s="151">
        <f>SUM(U150,U149)</f>
        <v>8</v>
      </c>
      <c r="V148" s="219"/>
      <c r="W148" s="43"/>
      <c r="X148" s="43"/>
      <c r="Y148" s="43"/>
      <c r="Z148" s="43"/>
      <c r="AA148" s="43"/>
      <c r="AB148" s="81">
        <f>E148-M148</f>
        <v>0</v>
      </c>
      <c r="AC148" s="76">
        <f>D148-J148-L148</f>
        <v>0</v>
      </c>
    </row>
    <row r="149" spans="1:29" s="1" customFormat="1" ht="45" customHeight="1" x14ac:dyDescent="0.25">
      <c r="A149" s="35" t="s">
        <v>100</v>
      </c>
      <c r="B149" s="27" t="s">
        <v>339</v>
      </c>
      <c r="C149" s="54" t="s">
        <v>44</v>
      </c>
      <c r="D149" s="64"/>
      <c r="E149" s="60">
        <v>7</v>
      </c>
      <c r="F149" s="28"/>
      <c r="G149" s="28"/>
      <c r="H149" s="28"/>
      <c r="I149" s="82"/>
      <c r="J149" s="90"/>
      <c r="K149" s="60"/>
      <c r="L149" s="204"/>
      <c r="M149" s="226">
        <f t="shared" ref="M149:M151" si="75">SUM(N149,U149)</f>
        <v>7</v>
      </c>
      <c r="N149" s="38">
        <v>0</v>
      </c>
      <c r="O149" s="29"/>
      <c r="P149" s="29"/>
      <c r="Q149" s="29"/>
      <c r="R149" s="29"/>
      <c r="S149" s="29"/>
      <c r="T149" s="29"/>
      <c r="U149" s="229">
        <v>7</v>
      </c>
      <c r="V149" s="217"/>
      <c r="W149" s="40"/>
      <c r="X149" s="40"/>
      <c r="Y149" s="40"/>
      <c r="Z149" s="40"/>
      <c r="AA149" s="40"/>
      <c r="AB149" s="101">
        <f>E149-M149</f>
        <v>0</v>
      </c>
      <c r="AC149" s="69"/>
    </row>
    <row r="150" spans="1:29" s="1" customFormat="1" ht="45" customHeight="1" x14ac:dyDescent="0.25">
      <c r="A150" s="35" t="s">
        <v>110</v>
      </c>
      <c r="B150" s="27" t="s">
        <v>339</v>
      </c>
      <c r="C150" s="54" t="s">
        <v>16</v>
      </c>
      <c r="D150" s="64"/>
      <c r="E150" s="60">
        <v>7</v>
      </c>
      <c r="F150" s="28"/>
      <c r="G150" s="28"/>
      <c r="H150" s="28"/>
      <c r="I150" s="82"/>
      <c r="J150" s="90"/>
      <c r="K150" s="60"/>
      <c r="L150" s="204"/>
      <c r="M150" s="226">
        <f t="shared" si="75"/>
        <v>7</v>
      </c>
      <c r="N150" s="38">
        <v>6</v>
      </c>
      <c r="O150" s="29"/>
      <c r="P150" s="29"/>
      <c r="Q150" s="29"/>
      <c r="R150" s="29"/>
      <c r="S150" s="29"/>
      <c r="T150" s="29"/>
      <c r="U150" s="229">
        <v>1</v>
      </c>
      <c r="V150" s="217"/>
      <c r="W150" s="40"/>
      <c r="X150" s="40"/>
      <c r="Y150" s="40"/>
      <c r="Z150" s="40"/>
      <c r="AA150" s="40"/>
      <c r="AB150" s="101">
        <f>E150-M150</f>
        <v>0</v>
      </c>
      <c r="AC150" s="69"/>
    </row>
    <row r="151" spans="1:29" s="1" customFormat="1" ht="20.100000000000001" customHeight="1" x14ac:dyDescent="0.25">
      <c r="A151" s="287" t="s">
        <v>157</v>
      </c>
      <c r="B151" s="295"/>
      <c r="C151" s="55"/>
      <c r="D151" s="66">
        <v>0</v>
      </c>
      <c r="E151" s="61">
        <f>SUM(E152)</f>
        <v>7</v>
      </c>
      <c r="F151" s="25"/>
      <c r="G151" s="25"/>
      <c r="H151" s="25">
        <v>0</v>
      </c>
      <c r="I151" s="81">
        <v>0</v>
      </c>
      <c r="J151" s="88">
        <v>0</v>
      </c>
      <c r="K151" s="61">
        <v>0</v>
      </c>
      <c r="L151" s="199">
        <v>0</v>
      </c>
      <c r="M151" s="88">
        <f t="shared" si="75"/>
        <v>7</v>
      </c>
      <c r="N151" s="42">
        <f>SUM(N152)</f>
        <v>6</v>
      </c>
      <c r="O151" s="25"/>
      <c r="P151" s="25"/>
      <c r="Q151" s="25"/>
      <c r="R151" s="25"/>
      <c r="S151" s="25"/>
      <c r="T151" s="25"/>
      <c r="U151" s="151">
        <f>SUM(U152)</f>
        <v>1</v>
      </c>
      <c r="V151" s="219"/>
      <c r="W151" s="43"/>
      <c r="X151" s="43"/>
      <c r="Y151" s="43"/>
      <c r="Z151" s="43"/>
      <c r="AA151" s="43"/>
      <c r="AB151" s="81">
        <f>E151-M151</f>
        <v>0</v>
      </c>
      <c r="AC151" s="76">
        <f>D151-J151-L151</f>
        <v>0</v>
      </c>
    </row>
    <row r="152" spans="1:29" s="1" customFormat="1" ht="45" customHeight="1" x14ac:dyDescent="0.25">
      <c r="A152" s="35" t="s">
        <v>158</v>
      </c>
      <c r="B152" s="27" t="s">
        <v>339</v>
      </c>
      <c r="C152" s="54" t="s">
        <v>44</v>
      </c>
      <c r="D152" s="64"/>
      <c r="E152" s="60">
        <v>7</v>
      </c>
      <c r="F152" s="28"/>
      <c r="G152" s="28"/>
      <c r="H152" s="28"/>
      <c r="I152" s="82"/>
      <c r="J152" s="90"/>
      <c r="K152" s="60"/>
      <c r="L152" s="204"/>
      <c r="M152" s="226">
        <f t="shared" ref="M152:M153" si="76">SUM(N152,U152)</f>
        <v>7</v>
      </c>
      <c r="N152" s="38">
        <v>6</v>
      </c>
      <c r="O152" s="29"/>
      <c r="P152" s="29"/>
      <c r="Q152" s="29"/>
      <c r="R152" s="29"/>
      <c r="S152" s="29"/>
      <c r="T152" s="29"/>
      <c r="U152" s="229">
        <v>1</v>
      </c>
      <c r="V152" s="217"/>
      <c r="W152" s="40"/>
      <c r="X152" s="40"/>
      <c r="Y152" s="40"/>
      <c r="Z152" s="40"/>
      <c r="AA152" s="40"/>
      <c r="AB152" s="101">
        <f>E152-M152</f>
        <v>0</v>
      </c>
      <c r="AC152" s="69"/>
    </row>
    <row r="153" spans="1:29" s="1" customFormat="1" ht="20.100000000000001" customHeight="1" x14ac:dyDescent="0.25">
      <c r="A153" s="287" t="s">
        <v>305</v>
      </c>
      <c r="B153" s="295"/>
      <c r="C153" s="55"/>
      <c r="D153" s="66">
        <v>0</v>
      </c>
      <c r="E153" s="61">
        <f>SUM(E154)</f>
        <v>8</v>
      </c>
      <c r="F153" s="25"/>
      <c r="G153" s="25"/>
      <c r="H153" s="25">
        <v>0</v>
      </c>
      <c r="I153" s="81">
        <v>0</v>
      </c>
      <c r="J153" s="88">
        <v>0</v>
      </c>
      <c r="K153" s="61">
        <v>0</v>
      </c>
      <c r="L153" s="199">
        <v>0</v>
      </c>
      <c r="M153" s="88">
        <f t="shared" si="76"/>
        <v>8</v>
      </c>
      <c r="N153" s="42">
        <f>SUM(N154)</f>
        <v>6</v>
      </c>
      <c r="O153" s="42">
        <f t="shared" ref="O153:T153" si="77">O154</f>
        <v>0</v>
      </c>
      <c r="P153" s="42">
        <f t="shared" si="77"/>
        <v>0</v>
      </c>
      <c r="Q153" s="42">
        <f t="shared" si="77"/>
        <v>0</v>
      </c>
      <c r="R153" s="42">
        <f t="shared" si="77"/>
        <v>0</v>
      </c>
      <c r="S153" s="42">
        <f t="shared" si="77"/>
        <v>0</v>
      </c>
      <c r="T153" s="42">
        <f t="shared" si="77"/>
        <v>0</v>
      </c>
      <c r="U153" s="96">
        <f>SUM(U154)</f>
        <v>2</v>
      </c>
      <c r="V153" s="219"/>
      <c r="W153" s="43"/>
      <c r="X153" s="43"/>
      <c r="Y153" s="43"/>
      <c r="Z153" s="43"/>
      <c r="AA153" s="43"/>
      <c r="AB153" s="81">
        <f>E153-M153</f>
        <v>0</v>
      </c>
      <c r="AC153" s="76">
        <f>D153-J153-L153</f>
        <v>0</v>
      </c>
    </row>
    <row r="154" spans="1:29" s="1" customFormat="1" ht="45" customHeight="1" x14ac:dyDescent="0.25">
      <c r="A154" s="35" t="s">
        <v>297</v>
      </c>
      <c r="B154" s="27" t="s">
        <v>339</v>
      </c>
      <c r="C154" s="54" t="s">
        <v>253</v>
      </c>
      <c r="D154" s="64"/>
      <c r="E154" s="60">
        <v>8</v>
      </c>
      <c r="F154" s="28"/>
      <c r="G154" s="28"/>
      <c r="H154" s="28"/>
      <c r="I154" s="82"/>
      <c r="J154" s="90"/>
      <c r="K154" s="60"/>
      <c r="L154" s="204"/>
      <c r="M154" s="226">
        <f t="shared" ref="M154" si="78">SUM(N154,U154)</f>
        <v>8</v>
      </c>
      <c r="N154" s="38">
        <v>6</v>
      </c>
      <c r="O154" s="29"/>
      <c r="P154" s="29"/>
      <c r="Q154" s="29"/>
      <c r="R154" s="29"/>
      <c r="S154" s="29"/>
      <c r="T154" s="29"/>
      <c r="U154" s="229">
        <v>2</v>
      </c>
      <c r="V154" s="217"/>
      <c r="W154" s="40"/>
      <c r="X154" s="40"/>
      <c r="Y154" s="40"/>
      <c r="Z154" s="40"/>
      <c r="AA154" s="40"/>
      <c r="AB154" s="101">
        <f>E154-M154</f>
        <v>0</v>
      </c>
      <c r="AC154" s="69"/>
    </row>
    <row r="155" spans="1:29" s="1" customFormat="1" ht="30" customHeight="1" x14ac:dyDescent="0.25">
      <c r="A155" s="137" t="s">
        <v>113</v>
      </c>
      <c r="B155" s="23" t="s">
        <v>354</v>
      </c>
      <c r="C155" s="53" t="s">
        <v>26</v>
      </c>
      <c r="D155" s="62">
        <f>SUM(D156,D158)</f>
        <v>7</v>
      </c>
      <c r="E155" s="170">
        <f>SUM(E156,E158)</f>
        <v>4</v>
      </c>
      <c r="F155" s="24"/>
      <c r="G155" s="24"/>
      <c r="H155" s="24">
        <f>H156+H158</f>
        <v>4</v>
      </c>
      <c r="I155" s="80">
        <f t="shared" ref="I155:U155" si="79">I156+I158</f>
        <v>4</v>
      </c>
      <c r="J155" s="86">
        <f t="shared" si="79"/>
        <v>2</v>
      </c>
      <c r="K155" s="58">
        <f t="shared" si="79"/>
        <v>0</v>
      </c>
      <c r="L155" s="80">
        <f t="shared" si="79"/>
        <v>0</v>
      </c>
      <c r="M155" s="86">
        <f>SUM(N155,U155)</f>
        <v>4</v>
      </c>
      <c r="N155" s="24">
        <f t="shared" si="79"/>
        <v>4</v>
      </c>
      <c r="O155" s="24">
        <f t="shared" si="79"/>
        <v>0</v>
      </c>
      <c r="P155" s="24">
        <f t="shared" si="79"/>
        <v>0</v>
      </c>
      <c r="Q155" s="24">
        <f t="shared" si="79"/>
        <v>0</v>
      </c>
      <c r="R155" s="24">
        <f t="shared" si="79"/>
        <v>0</v>
      </c>
      <c r="S155" s="24">
        <f t="shared" si="79"/>
        <v>0</v>
      </c>
      <c r="T155" s="24">
        <f t="shared" si="79"/>
        <v>0</v>
      </c>
      <c r="U155" s="87">
        <f t="shared" si="79"/>
        <v>0</v>
      </c>
      <c r="V155" s="218"/>
      <c r="W155" s="41"/>
      <c r="X155" s="41"/>
      <c r="Y155" s="41"/>
      <c r="Z155" s="41"/>
      <c r="AA155" s="41"/>
      <c r="AB155" s="80">
        <f>E155-M155</f>
        <v>0</v>
      </c>
      <c r="AC155" s="75">
        <f>D155-J155-L155</f>
        <v>5</v>
      </c>
    </row>
    <row r="156" spans="1:29" s="1" customFormat="1" ht="30" customHeight="1" x14ac:dyDescent="0.25">
      <c r="A156" s="287" t="s">
        <v>105</v>
      </c>
      <c r="B156" s="288"/>
      <c r="C156" s="289"/>
      <c r="D156" s="66">
        <v>7</v>
      </c>
      <c r="E156" s="178">
        <f>SUM(E157)</f>
        <v>2</v>
      </c>
      <c r="F156" s="25" t="s">
        <v>24</v>
      </c>
      <c r="G156" s="25" t="s">
        <v>27</v>
      </c>
      <c r="H156" s="25">
        <v>2</v>
      </c>
      <c r="I156" s="81">
        <v>2</v>
      </c>
      <c r="J156" s="88">
        <v>2</v>
      </c>
      <c r="K156" s="61">
        <v>0</v>
      </c>
      <c r="L156" s="199">
        <v>0</v>
      </c>
      <c r="M156" s="88">
        <f t="shared" ref="M156" si="80">SUM(N156,U156)</f>
        <v>2</v>
      </c>
      <c r="N156" s="42">
        <f>N157</f>
        <v>2</v>
      </c>
      <c r="O156" s="42">
        <f t="shared" ref="O156:U156" si="81">O157</f>
        <v>0</v>
      </c>
      <c r="P156" s="42">
        <f t="shared" si="81"/>
        <v>0</v>
      </c>
      <c r="Q156" s="42">
        <f t="shared" si="81"/>
        <v>0</v>
      </c>
      <c r="R156" s="42">
        <f t="shared" si="81"/>
        <v>0</v>
      </c>
      <c r="S156" s="42">
        <f t="shared" si="81"/>
        <v>0</v>
      </c>
      <c r="T156" s="42">
        <f t="shared" si="81"/>
        <v>0</v>
      </c>
      <c r="U156" s="96">
        <f t="shared" si="81"/>
        <v>0</v>
      </c>
      <c r="V156" s="219"/>
      <c r="W156" s="43"/>
      <c r="X156" s="43"/>
      <c r="Y156" s="43"/>
      <c r="Z156" s="43"/>
      <c r="AA156" s="43"/>
      <c r="AB156" s="81">
        <f>E156-M156</f>
        <v>0</v>
      </c>
      <c r="AC156" s="76">
        <f>D156-J156-L156</f>
        <v>5</v>
      </c>
    </row>
    <row r="157" spans="1:29" s="1" customFormat="1" ht="30" customHeight="1" x14ac:dyDescent="0.25">
      <c r="A157" s="35" t="s">
        <v>126</v>
      </c>
      <c r="B157" s="27" t="s">
        <v>354</v>
      </c>
      <c r="C157" s="54" t="s">
        <v>44</v>
      </c>
      <c r="D157" s="63"/>
      <c r="E157" s="59">
        <v>2</v>
      </c>
      <c r="F157" s="44"/>
      <c r="G157" s="44"/>
      <c r="H157" s="44"/>
      <c r="I157" s="85"/>
      <c r="J157" s="97"/>
      <c r="K157" s="59"/>
      <c r="L157" s="202"/>
      <c r="M157" s="226">
        <f t="shared" ref="M157:M158" si="82">SUM(N157,U157)</f>
        <v>2</v>
      </c>
      <c r="N157" s="38">
        <v>2</v>
      </c>
      <c r="O157" s="29"/>
      <c r="P157" s="29"/>
      <c r="Q157" s="29"/>
      <c r="R157" s="29"/>
      <c r="S157" s="29"/>
      <c r="T157" s="29"/>
      <c r="U157" s="229">
        <v>0</v>
      </c>
      <c r="V157" s="217"/>
      <c r="W157" s="40"/>
      <c r="X157" s="40"/>
      <c r="Y157" s="40"/>
      <c r="Z157" s="40"/>
      <c r="AA157" s="40"/>
      <c r="AB157" s="101">
        <f>E157-M157</f>
        <v>0</v>
      </c>
      <c r="AC157" s="102">
        <f>D157-J157-L157</f>
        <v>0</v>
      </c>
    </row>
    <row r="158" spans="1:29" s="1" customFormat="1" ht="30" customHeight="1" x14ac:dyDescent="0.25">
      <c r="A158" s="287" t="s">
        <v>424</v>
      </c>
      <c r="B158" s="288"/>
      <c r="C158" s="289"/>
      <c r="D158" s="66">
        <v>0</v>
      </c>
      <c r="E158" s="178">
        <f>SUM(E159)</f>
        <v>2</v>
      </c>
      <c r="F158" s="25" t="s">
        <v>24</v>
      </c>
      <c r="G158" s="25" t="s">
        <v>27</v>
      </c>
      <c r="H158" s="25">
        <v>2</v>
      </c>
      <c r="I158" s="81">
        <v>2</v>
      </c>
      <c r="J158" s="88">
        <v>0</v>
      </c>
      <c r="K158" s="61">
        <v>0</v>
      </c>
      <c r="L158" s="199">
        <v>0</v>
      </c>
      <c r="M158" s="88">
        <f t="shared" si="82"/>
        <v>2</v>
      </c>
      <c r="N158" s="42">
        <f>N159</f>
        <v>2</v>
      </c>
      <c r="O158" s="42">
        <f t="shared" ref="O158:U158" si="83">O159</f>
        <v>0</v>
      </c>
      <c r="P158" s="42">
        <f t="shared" si="83"/>
        <v>0</v>
      </c>
      <c r="Q158" s="42">
        <f t="shared" si="83"/>
        <v>0</v>
      </c>
      <c r="R158" s="42">
        <f t="shared" si="83"/>
        <v>0</v>
      </c>
      <c r="S158" s="42">
        <f t="shared" si="83"/>
        <v>0</v>
      </c>
      <c r="T158" s="42">
        <f t="shared" si="83"/>
        <v>0</v>
      </c>
      <c r="U158" s="96">
        <f t="shared" si="83"/>
        <v>0</v>
      </c>
      <c r="V158" s="219"/>
      <c r="W158" s="43"/>
      <c r="X158" s="43"/>
      <c r="Y158" s="43"/>
      <c r="Z158" s="43"/>
      <c r="AA158" s="43"/>
      <c r="AB158" s="81">
        <f>E158-M158</f>
        <v>0</v>
      </c>
      <c r="AC158" s="76">
        <f>D158-J158-L158</f>
        <v>0</v>
      </c>
    </row>
    <row r="159" spans="1:29" s="1" customFormat="1" ht="30" customHeight="1" x14ac:dyDescent="0.25">
      <c r="A159" s="35" t="s">
        <v>438</v>
      </c>
      <c r="B159" s="27" t="s">
        <v>354</v>
      </c>
      <c r="C159" s="54" t="s">
        <v>253</v>
      </c>
      <c r="D159" s="63"/>
      <c r="E159" s="177">
        <v>2</v>
      </c>
      <c r="F159" s="44"/>
      <c r="G159" s="44"/>
      <c r="H159" s="44"/>
      <c r="I159" s="85"/>
      <c r="J159" s="97"/>
      <c r="K159" s="59"/>
      <c r="L159" s="202"/>
      <c r="M159" s="226">
        <f>N159+U159</f>
        <v>2</v>
      </c>
      <c r="N159" s="38">
        <v>2</v>
      </c>
      <c r="O159" s="29"/>
      <c r="P159" s="29"/>
      <c r="Q159" s="29"/>
      <c r="R159" s="29"/>
      <c r="S159" s="29"/>
      <c r="T159" s="29"/>
      <c r="U159" s="229">
        <v>0</v>
      </c>
      <c r="V159" s="217"/>
      <c r="W159" s="40"/>
      <c r="X159" s="40"/>
      <c r="Y159" s="40"/>
      <c r="Z159" s="40"/>
      <c r="AA159" s="40"/>
      <c r="AB159" s="101"/>
      <c r="AC159" s="69"/>
    </row>
    <row r="160" spans="1:29" s="1" customFormat="1" ht="45" customHeight="1" x14ac:dyDescent="0.25">
      <c r="A160" s="137" t="s">
        <v>114</v>
      </c>
      <c r="B160" s="23" t="s">
        <v>355</v>
      </c>
      <c r="C160" s="53" t="s">
        <v>26</v>
      </c>
      <c r="D160" s="62">
        <f>SUM(D166,D163,D161)</f>
        <v>4</v>
      </c>
      <c r="E160" s="207">
        <f t="shared" ref="E160:U160" si="84">SUM(E166,E163,E161)</f>
        <v>17</v>
      </c>
      <c r="F160" s="24" t="s">
        <v>24</v>
      </c>
      <c r="G160" s="24" t="s">
        <v>27</v>
      </c>
      <c r="H160" s="187">
        <f t="shared" si="84"/>
        <v>4</v>
      </c>
      <c r="I160" s="207">
        <f t="shared" si="84"/>
        <v>4</v>
      </c>
      <c r="J160" s="242">
        <f t="shared" si="84"/>
        <v>4</v>
      </c>
      <c r="K160" s="238">
        <f t="shared" si="84"/>
        <v>0</v>
      </c>
      <c r="L160" s="207">
        <f t="shared" si="84"/>
        <v>0</v>
      </c>
      <c r="M160" s="86">
        <f>SUM(N160,U160)</f>
        <v>11</v>
      </c>
      <c r="N160" s="187">
        <f t="shared" si="84"/>
        <v>11</v>
      </c>
      <c r="O160" s="187">
        <f t="shared" si="84"/>
        <v>0</v>
      </c>
      <c r="P160" s="187">
        <f t="shared" si="84"/>
        <v>0</v>
      </c>
      <c r="Q160" s="187">
        <f t="shared" si="84"/>
        <v>0</v>
      </c>
      <c r="R160" s="187">
        <f t="shared" si="84"/>
        <v>0</v>
      </c>
      <c r="S160" s="187">
        <f t="shared" si="84"/>
        <v>0</v>
      </c>
      <c r="T160" s="187">
        <f t="shared" si="84"/>
        <v>0</v>
      </c>
      <c r="U160" s="188">
        <f t="shared" si="84"/>
        <v>0</v>
      </c>
      <c r="V160" s="218"/>
      <c r="W160" s="41"/>
      <c r="X160" s="41"/>
      <c r="Y160" s="41"/>
      <c r="Z160" s="41"/>
      <c r="AA160" s="41"/>
      <c r="AB160" s="80">
        <f>E160-M160</f>
        <v>6</v>
      </c>
      <c r="AC160" s="75">
        <f>D160-J160-L160</f>
        <v>0</v>
      </c>
    </row>
    <row r="161" spans="1:29" s="1" customFormat="1" ht="20.100000000000001" customHeight="1" x14ac:dyDescent="0.25">
      <c r="A161" s="287" t="s">
        <v>421</v>
      </c>
      <c r="B161" s="288"/>
      <c r="C161" s="185"/>
      <c r="D161" s="66">
        <v>4</v>
      </c>
      <c r="E161" s="61">
        <f>SUM(E162)</f>
        <v>4</v>
      </c>
      <c r="F161" s="25" t="s">
        <v>24</v>
      </c>
      <c r="G161" s="25" t="s">
        <v>27</v>
      </c>
      <c r="H161" s="25">
        <v>4</v>
      </c>
      <c r="I161" s="81">
        <v>4</v>
      </c>
      <c r="J161" s="88">
        <v>4</v>
      </c>
      <c r="K161" s="61">
        <v>0</v>
      </c>
      <c r="L161" s="199">
        <v>0</v>
      </c>
      <c r="M161" s="88">
        <f t="shared" ref="M161" si="85">SUM(N161,U161)</f>
        <v>4</v>
      </c>
      <c r="N161" s="42">
        <f>SUM(N162)</f>
        <v>4</v>
      </c>
      <c r="O161" s="25"/>
      <c r="P161" s="25"/>
      <c r="Q161" s="25"/>
      <c r="R161" s="25"/>
      <c r="S161" s="25"/>
      <c r="T161" s="25"/>
      <c r="U161" s="151">
        <f>SUM(U162)</f>
        <v>0</v>
      </c>
      <c r="V161" s="219"/>
      <c r="W161" s="43"/>
      <c r="X161" s="43"/>
      <c r="Y161" s="43"/>
      <c r="Z161" s="43"/>
      <c r="AA161" s="43"/>
      <c r="AB161" s="81">
        <f>E161-M161</f>
        <v>0</v>
      </c>
      <c r="AC161" s="76">
        <f>D161-J161-L161</f>
        <v>0</v>
      </c>
    </row>
    <row r="162" spans="1:29" s="1" customFormat="1" ht="45" customHeight="1" x14ac:dyDescent="0.25">
      <c r="A162" s="35" t="s">
        <v>115</v>
      </c>
      <c r="B162" s="27" t="s">
        <v>355</v>
      </c>
      <c r="C162" s="54" t="s">
        <v>16</v>
      </c>
      <c r="D162" s="64"/>
      <c r="E162" s="60">
        <v>4</v>
      </c>
      <c r="F162" s="28"/>
      <c r="G162" s="28"/>
      <c r="H162" s="28"/>
      <c r="I162" s="82"/>
      <c r="J162" s="90"/>
      <c r="K162" s="60"/>
      <c r="L162" s="204"/>
      <c r="M162" s="226">
        <f t="shared" ref="M162:M163" si="86">SUM(N162,U162)</f>
        <v>4</v>
      </c>
      <c r="N162" s="38">
        <v>4</v>
      </c>
      <c r="O162" s="28"/>
      <c r="P162" s="28"/>
      <c r="Q162" s="28"/>
      <c r="R162" s="28"/>
      <c r="S162" s="28"/>
      <c r="T162" s="28"/>
      <c r="U162" s="229">
        <v>0</v>
      </c>
      <c r="V162" s="217"/>
      <c r="W162" s="40"/>
      <c r="X162" s="40"/>
      <c r="Y162" s="40"/>
      <c r="Z162" s="40"/>
      <c r="AA162" s="40"/>
      <c r="AB162" s="101">
        <f>E162-M162</f>
        <v>0</v>
      </c>
      <c r="AC162" s="69"/>
    </row>
    <row r="163" spans="1:29" s="1" customFormat="1" ht="20.100000000000001" customHeight="1" x14ac:dyDescent="0.25">
      <c r="A163" s="287" t="s">
        <v>385</v>
      </c>
      <c r="B163" s="295"/>
      <c r="C163" s="55"/>
      <c r="D163" s="66">
        <v>0</v>
      </c>
      <c r="E163" s="61">
        <f>SUM(E165,E164)</f>
        <v>7</v>
      </c>
      <c r="F163" s="25"/>
      <c r="G163" s="25"/>
      <c r="H163" s="25">
        <v>0</v>
      </c>
      <c r="I163" s="81">
        <v>0</v>
      </c>
      <c r="J163" s="88">
        <v>0</v>
      </c>
      <c r="K163" s="61">
        <v>0</v>
      </c>
      <c r="L163" s="199">
        <v>0</v>
      </c>
      <c r="M163" s="88">
        <f t="shared" si="86"/>
        <v>7</v>
      </c>
      <c r="N163" s="42">
        <f>SUM(N165,N164)</f>
        <v>7</v>
      </c>
      <c r="O163" s="25"/>
      <c r="P163" s="25"/>
      <c r="Q163" s="25"/>
      <c r="R163" s="25"/>
      <c r="S163" s="25"/>
      <c r="T163" s="25"/>
      <c r="U163" s="151">
        <f>SUM(U165,U164)</f>
        <v>0</v>
      </c>
      <c r="V163" s="219"/>
      <c r="W163" s="43"/>
      <c r="X163" s="43"/>
      <c r="Y163" s="43"/>
      <c r="Z163" s="43"/>
      <c r="AA163" s="43"/>
      <c r="AB163" s="81">
        <f>E163-M163</f>
        <v>0</v>
      </c>
      <c r="AC163" s="76">
        <f>D163-J163-L163</f>
        <v>0</v>
      </c>
    </row>
    <row r="164" spans="1:29" s="1" customFormat="1" ht="45" customHeight="1" x14ac:dyDescent="0.25">
      <c r="A164" s="35" t="s">
        <v>383</v>
      </c>
      <c r="B164" s="27" t="s">
        <v>355</v>
      </c>
      <c r="C164" s="54" t="s">
        <v>44</v>
      </c>
      <c r="D164" s="64"/>
      <c r="E164" s="60">
        <v>4</v>
      </c>
      <c r="F164" s="28"/>
      <c r="G164" s="28"/>
      <c r="H164" s="28"/>
      <c r="I164" s="82"/>
      <c r="J164" s="90"/>
      <c r="K164" s="60"/>
      <c r="L164" s="204"/>
      <c r="M164" s="226">
        <f t="shared" ref="M164:M168" si="87">SUM(N164,U164)</f>
        <v>4</v>
      </c>
      <c r="N164" s="38">
        <v>4</v>
      </c>
      <c r="O164" s="28"/>
      <c r="P164" s="28"/>
      <c r="Q164" s="28"/>
      <c r="R164" s="28"/>
      <c r="S164" s="28"/>
      <c r="T164" s="28"/>
      <c r="U164" s="229">
        <v>0</v>
      </c>
      <c r="V164" s="217"/>
      <c r="W164" s="40"/>
      <c r="X164" s="40"/>
      <c r="Y164" s="40"/>
      <c r="Z164" s="40"/>
      <c r="AA164" s="40"/>
      <c r="AB164" s="101">
        <f>E164-M164</f>
        <v>0</v>
      </c>
      <c r="AC164" s="69"/>
    </row>
    <row r="165" spans="1:29" s="1" customFormat="1" ht="45" customHeight="1" x14ac:dyDescent="0.25">
      <c r="A165" s="35" t="s">
        <v>384</v>
      </c>
      <c r="B165" s="27" t="s">
        <v>355</v>
      </c>
      <c r="C165" s="54" t="s">
        <v>16</v>
      </c>
      <c r="D165" s="64"/>
      <c r="E165" s="60">
        <v>3</v>
      </c>
      <c r="F165" s="28"/>
      <c r="G165" s="28"/>
      <c r="H165" s="28"/>
      <c r="I165" s="82"/>
      <c r="J165" s="90"/>
      <c r="K165" s="60"/>
      <c r="L165" s="204"/>
      <c r="M165" s="226">
        <f t="shared" si="87"/>
        <v>3</v>
      </c>
      <c r="N165" s="38">
        <v>3</v>
      </c>
      <c r="O165" s="28"/>
      <c r="P165" s="28"/>
      <c r="Q165" s="28"/>
      <c r="R165" s="28"/>
      <c r="S165" s="28"/>
      <c r="T165" s="28"/>
      <c r="U165" s="229">
        <v>0</v>
      </c>
      <c r="V165" s="217"/>
      <c r="W165" s="40"/>
      <c r="X165" s="40"/>
      <c r="Y165" s="40"/>
      <c r="Z165" s="40"/>
      <c r="AA165" s="40"/>
      <c r="AB165" s="101">
        <f>E165-M165</f>
        <v>0</v>
      </c>
      <c r="AC165" s="69"/>
    </row>
    <row r="166" spans="1:29" s="1" customFormat="1" ht="20.100000000000001" customHeight="1" x14ac:dyDescent="0.25">
      <c r="A166" s="287" t="s">
        <v>424</v>
      </c>
      <c r="B166" s="295"/>
      <c r="C166" s="55"/>
      <c r="D166" s="66">
        <v>0</v>
      </c>
      <c r="E166" s="178">
        <f>SUM(E168,E167)</f>
        <v>6</v>
      </c>
      <c r="F166" s="25"/>
      <c r="G166" s="25"/>
      <c r="H166" s="25">
        <v>0</v>
      </c>
      <c r="I166" s="81">
        <v>0</v>
      </c>
      <c r="J166" s="88">
        <v>0</v>
      </c>
      <c r="K166" s="61">
        <v>0</v>
      </c>
      <c r="L166" s="199">
        <v>0</v>
      </c>
      <c r="M166" s="88">
        <f t="shared" si="87"/>
        <v>0</v>
      </c>
      <c r="N166" s="42">
        <f>SUM(N168,N167)</f>
        <v>0</v>
      </c>
      <c r="O166" s="25"/>
      <c r="P166" s="25"/>
      <c r="Q166" s="25"/>
      <c r="R166" s="25"/>
      <c r="S166" s="25"/>
      <c r="T166" s="25"/>
      <c r="U166" s="151">
        <f>SUM(U168,U167)</f>
        <v>0</v>
      </c>
      <c r="V166" s="219"/>
      <c r="W166" s="43"/>
      <c r="X166" s="43"/>
      <c r="Y166" s="43"/>
      <c r="Z166" s="43"/>
      <c r="AA166" s="43"/>
      <c r="AB166" s="81">
        <f>E166-M166</f>
        <v>6</v>
      </c>
      <c r="AC166" s="76">
        <f>D166-J166-L166</f>
        <v>0</v>
      </c>
    </row>
    <row r="167" spans="1:29" s="1" customFormat="1" ht="45" customHeight="1" x14ac:dyDescent="0.25">
      <c r="A167" s="35" t="s">
        <v>464</v>
      </c>
      <c r="B167" s="27" t="s">
        <v>355</v>
      </c>
      <c r="C167" s="54" t="s">
        <v>253</v>
      </c>
      <c r="D167" s="64"/>
      <c r="E167" s="186">
        <v>2</v>
      </c>
      <c r="F167" s="28"/>
      <c r="G167" s="28"/>
      <c r="H167" s="28"/>
      <c r="I167" s="82"/>
      <c r="J167" s="90"/>
      <c r="K167" s="60"/>
      <c r="L167" s="204"/>
      <c r="M167" s="226">
        <f t="shared" si="87"/>
        <v>0</v>
      </c>
      <c r="N167" s="38">
        <v>0</v>
      </c>
      <c r="O167" s="28"/>
      <c r="P167" s="28"/>
      <c r="Q167" s="28"/>
      <c r="R167" s="28"/>
      <c r="S167" s="28"/>
      <c r="T167" s="28"/>
      <c r="U167" s="229">
        <v>0</v>
      </c>
      <c r="V167" s="217"/>
      <c r="W167" s="40"/>
      <c r="X167" s="40"/>
      <c r="Y167" s="40"/>
      <c r="Z167" s="40"/>
      <c r="AA167" s="40"/>
      <c r="AB167" s="101">
        <f>E167-M167</f>
        <v>2</v>
      </c>
      <c r="AC167" s="69"/>
    </row>
    <row r="168" spans="1:29" s="1" customFormat="1" ht="45" customHeight="1" x14ac:dyDescent="0.25">
      <c r="A168" s="35" t="s">
        <v>465</v>
      </c>
      <c r="B168" s="27" t="s">
        <v>355</v>
      </c>
      <c r="C168" s="54" t="s">
        <v>15</v>
      </c>
      <c r="D168" s="64"/>
      <c r="E168" s="186">
        <v>4</v>
      </c>
      <c r="F168" s="28"/>
      <c r="G168" s="28"/>
      <c r="H168" s="28"/>
      <c r="I168" s="82"/>
      <c r="J168" s="90"/>
      <c r="K168" s="60"/>
      <c r="L168" s="204"/>
      <c r="M168" s="226">
        <f t="shared" si="87"/>
        <v>0</v>
      </c>
      <c r="N168" s="38">
        <v>0</v>
      </c>
      <c r="O168" s="28"/>
      <c r="P168" s="28"/>
      <c r="Q168" s="28"/>
      <c r="R168" s="28"/>
      <c r="S168" s="28"/>
      <c r="T168" s="28"/>
      <c r="U168" s="229">
        <v>0</v>
      </c>
      <c r="V168" s="217"/>
      <c r="W168" s="40"/>
      <c r="X168" s="40"/>
      <c r="Y168" s="40"/>
      <c r="Z168" s="40"/>
      <c r="AA168" s="40"/>
      <c r="AB168" s="101">
        <f>E168-M168</f>
        <v>4</v>
      </c>
      <c r="AC168" s="69"/>
    </row>
    <row r="169" spans="1:29" s="1" customFormat="1" ht="30" customHeight="1" x14ac:dyDescent="0.25">
      <c r="A169" s="32" t="s">
        <v>116</v>
      </c>
      <c r="B169" s="23" t="s">
        <v>356</v>
      </c>
      <c r="C169" s="53" t="s">
        <v>26</v>
      </c>
      <c r="D169" s="62">
        <f>SUM(D173,D170)</f>
        <v>24</v>
      </c>
      <c r="E169" s="170">
        <f>SUM(E173,E170)</f>
        <v>19</v>
      </c>
      <c r="F169" s="24" t="s">
        <v>24</v>
      </c>
      <c r="G169" s="24" t="s">
        <v>27</v>
      </c>
      <c r="H169" s="24">
        <f>SUM(H173,H170)</f>
        <v>12</v>
      </c>
      <c r="I169" s="80">
        <f t="shared" ref="I169:K169" si="88">SUM(I173,I170)</f>
        <v>12</v>
      </c>
      <c r="J169" s="86">
        <f t="shared" si="88"/>
        <v>12</v>
      </c>
      <c r="K169" s="58">
        <f t="shared" si="88"/>
        <v>0</v>
      </c>
      <c r="L169" s="80">
        <f>SUM(L173,L170)</f>
        <v>0</v>
      </c>
      <c r="M169" s="86">
        <f>SUM(N169,U169)</f>
        <v>4</v>
      </c>
      <c r="N169" s="34">
        <f>SUM(N173,N170)</f>
        <v>0</v>
      </c>
      <c r="O169" s="24"/>
      <c r="P169" s="24"/>
      <c r="Q169" s="24"/>
      <c r="R169" s="24"/>
      <c r="S169" s="24"/>
      <c r="T169" s="24"/>
      <c r="U169" s="92">
        <f>SUM(U173,U170)</f>
        <v>4</v>
      </c>
      <c r="V169" s="218"/>
      <c r="W169" s="41"/>
      <c r="X169" s="41"/>
      <c r="Y169" s="41"/>
      <c r="Z169" s="41"/>
      <c r="AA169" s="41"/>
      <c r="AB169" s="80">
        <f>E169-M169</f>
        <v>15</v>
      </c>
      <c r="AC169" s="75">
        <f>D169-J169-L169</f>
        <v>12</v>
      </c>
    </row>
    <row r="170" spans="1:29" s="1" customFormat="1" ht="20.100000000000001" customHeight="1" x14ac:dyDescent="0.25">
      <c r="A170" s="287" t="s">
        <v>393</v>
      </c>
      <c r="B170" s="295"/>
      <c r="C170" s="55"/>
      <c r="D170" s="66">
        <v>12</v>
      </c>
      <c r="E170" s="61">
        <f>SUM(E171:E172)</f>
        <v>4</v>
      </c>
      <c r="F170" s="25" t="s">
        <v>24</v>
      </c>
      <c r="G170" s="25" t="s">
        <v>27</v>
      </c>
      <c r="H170" s="25">
        <v>2</v>
      </c>
      <c r="I170" s="81">
        <v>2</v>
      </c>
      <c r="J170" s="88">
        <v>12</v>
      </c>
      <c r="K170" s="61">
        <v>0</v>
      </c>
      <c r="L170" s="199">
        <v>0</v>
      </c>
      <c r="M170" s="88">
        <f t="shared" ref="M170" si="89">SUM(N170,U170)</f>
        <v>4</v>
      </c>
      <c r="N170" s="42">
        <f>SUM(N172,N171)</f>
        <v>0</v>
      </c>
      <c r="O170" s="25"/>
      <c r="P170" s="25"/>
      <c r="Q170" s="25"/>
      <c r="R170" s="25"/>
      <c r="S170" s="25"/>
      <c r="T170" s="25"/>
      <c r="U170" s="151">
        <f>SUM(U171:U172)</f>
        <v>4</v>
      </c>
      <c r="V170" s="219"/>
      <c r="W170" s="43"/>
      <c r="X170" s="43"/>
      <c r="Y170" s="43"/>
      <c r="Z170" s="43"/>
      <c r="AA170" s="43"/>
      <c r="AB170" s="81">
        <f>E170-M170</f>
        <v>0</v>
      </c>
      <c r="AC170" s="76">
        <f>D170-J170-L170</f>
        <v>0</v>
      </c>
    </row>
    <row r="171" spans="1:29" s="1" customFormat="1" ht="39.950000000000003" customHeight="1" x14ac:dyDescent="0.25">
      <c r="A171" s="35" t="s">
        <v>117</v>
      </c>
      <c r="B171" s="27" t="s">
        <v>356</v>
      </c>
      <c r="C171" s="54" t="s">
        <v>44</v>
      </c>
      <c r="D171" s="64"/>
      <c r="E171" s="60">
        <v>2</v>
      </c>
      <c r="F171" s="28"/>
      <c r="G171" s="28"/>
      <c r="H171" s="28"/>
      <c r="I171" s="82"/>
      <c r="J171" s="90"/>
      <c r="K171" s="60"/>
      <c r="L171" s="204"/>
      <c r="M171" s="226">
        <f t="shared" ref="M171:M173" si="90">SUM(N171,U171)</f>
        <v>2</v>
      </c>
      <c r="N171" s="38">
        <v>0</v>
      </c>
      <c r="O171" s="29"/>
      <c r="P171" s="29"/>
      <c r="Q171" s="29"/>
      <c r="R171" s="29"/>
      <c r="S171" s="29"/>
      <c r="T171" s="29"/>
      <c r="U171" s="229">
        <v>2</v>
      </c>
      <c r="V171" s="217"/>
      <c r="W171" s="40"/>
      <c r="X171" s="40"/>
      <c r="Y171" s="40"/>
      <c r="Z171" s="40"/>
      <c r="AA171" s="40"/>
      <c r="AB171" s="101">
        <f>E171-M171</f>
        <v>0</v>
      </c>
      <c r="AC171" s="102"/>
    </row>
    <row r="172" spans="1:29" s="1" customFormat="1" ht="39.950000000000003" customHeight="1" x14ac:dyDescent="0.25">
      <c r="A172" s="35" t="s">
        <v>118</v>
      </c>
      <c r="B172" s="27" t="s">
        <v>356</v>
      </c>
      <c r="C172" s="54" t="s">
        <v>16</v>
      </c>
      <c r="D172" s="64"/>
      <c r="E172" s="60">
        <v>2</v>
      </c>
      <c r="F172" s="28"/>
      <c r="G172" s="28"/>
      <c r="H172" s="28"/>
      <c r="I172" s="82"/>
      <c r="J172" s="90"/>
      <c r="K172" s="60"/>
      <c r="L172" s="204"/>
      <c r="M172" s="226">
        <f t="shared" si="90"/>
        <v>2</v>
      </c>
      <c r="N172" s="38">
        <v>0</v>
      </c>
      <c r="O172" s="29"/>
      <c r="P172" s="29"/>
      <c r="Q172" s="29"/>
      <c r="R172" s="29"/>
      <c r="S172" s="29"/>
      <c r="T172" s="29"/>
      <c r="U172" s="229">
        <v>2</v>
      </c>
      <c r="V172" s="217"/>
      <c r="W172" s="40"/>
      <c r="X172" s="40"/>
      <c r="Y172" s="40"/>
      <c r="Z172" s="40"/>
      <c r="AA172" s="40"/>
      <c r="AB172" s="101">
        <f>E172-M172</f>
        <v>0</v>
      </c>
      <c r="AC172" s="102"/>
    </row>
    <row r="173" spans="1:29" s="1" customFormat="1" ht="20.100000000000001" customHeight="1" x14ac:dyDescent="0.25">
      <c r="A173" s="287" t="s">
        <v>394</v>
      </c>
      <c r="B173" s="295"/>
      <c r="C173" s="55"/>
      <c r="D173" s="66">
        <v>12</v>
      </c>
      <c r="E173" s="61">
        <f>SUM(E174:E175)</f>
        <v>15</v>
      </c>
      <c r="F173" s="25"/>
      <c r="G173" s="25"/>
      <c r="H173" s="25">
        <v>10</v>
      </c>
      <c r="I173" s="81">
        <v>10</v>
      </c>
      <c r="J173" s="88">
        <v>0</v>
      </c>
      <c r="K173" s="61">
        <v>0</v>
      </c>
      <c r="L173" s="199">
        <v>0</v>
      </c>
      <c r="M173" s="88">
        <f t="shared" si="90"/>
        <v>0</v>
      </c>
      <c r="N173" s="42">
        <f>SUM(N174:N175)</f>
        <v>0</v>
      </c>
      <c r="O173" s="25"/>
      <c r="P173" s="25"/>
      <c r="Q173" s="25"/>
      <c r="R173" s="25"/>
      <c r="S173" s="25"/>
      <c r="T173" s="25"/>
      <c r="U173" s="151">
        <f>SUM(U174:U175)</f>
        <v>0</v>
      </c>
      <c r="V173" s="219"/>
      <c r="W173" s="43"/>
      <c r="X173" s="43"/>
      <c r="Y173" s="43"/>
      <c r="Z173" s="43"/>
      <c r="AA173" s="43"/>
      <c r="AB173" s="81">
        <f>E173-M173</f>
        <v>15</v>
      </c>
      <c r="AC173" s="76">
        <f>D173-J173-L173</f>
        <v>12</v>
      </c>
    </row>
    <row r="174" spans="1:29" s="1" customFormat="1" ht="30" customHeight="1" x14ac:dyDescent="0.25">
      <c r="A174" s="35" t="s">
        <v>395</v>
      </c>
      <c r="B174" s="27" t="s">
        <v>356</v>
      </c>
      <c r="C174" s="54" t="s">
        <v>44</v>
      </c>
      <c r="D174" s="64"/>
      <c r="E174" s="60">
        <v>10</v>
      </c>
      <c r="F174" s="28"/>
      <c r="G174" s="28"/>
      <c r="H174" s="28"/>
      <c r="I174" s="82"/>
      <c r="J174" s="90"/>
      <c r="K174" s="60"/>
      <c r="L174" s="204"/>
      <c r="M174" s="226">
        <f t="shared" ref="M174:M175" si="91">SUM(N174,U174)</f>
        <v>0</v>
      </c>
      <c r="N174" s="38">
        <v>0</v>
      </c>
      <c r="O174" s="29"/>
      <c r="P174" s="29"/>
      <c r="Q174" s="29"/>
      <c r="R174" s="29"/>
      <c r="S174" s="29"/>
      <c r="T174" s="29"/>
      <c r="U174" s="229">
        <v>0</v>
      </c>
      <c r="V174" s="217"/>
      <c r="W174" s="40"/>
      <c r="X174" s="40"/>
      <c r="Y174" s="40"/>
      <c r="Z174" s="40"/>
      <c r="AA174" s="40"/>
      <c r="AB174" s="101">
        <f>E174-M174</f>
        <v>10</v>
      </c>
      <c r="AC174" s="69"/>
    </row>
    <row r="175" spans="1:29" s="1" customFormat="1" ht="30" customHeight="1" x14ac:dyDescent="0.25">
      <c r="A175" s="35" t="s">
        <v>396</v>
      </c>
      <c r="B175" s="27" t="s">
        <v>356</v>
      </c>
      <c r="C175" s="54" t="s">
        <v>16</v>
      </c>
      <c r="D175" s="64"/>
      <c r="E175" s="60">
        <v>5</v>
      </c>
      <c r="F175" s="28"/>
      <c r="G175" s="28"/>
      <c r="H175" s="28"/>
      <c r="I175" s="82"/>
      <c r="J175" s="90"/>
      <c r="K175" s="60"/>
      <c r="L175" s="204"/>
      <c r="M175" s="226">
        <f t="shared" si="91"/>
        <v>0</v>
      </c>
      <c r="N175" s="38">
        <v>0</v>
      </c>
      <c r="O175" s="29"/>
      <c r="P175" s="29"/>
      <c r="Q175" s="29"/>
      <c r="R175" s="29"/>
      <c r="S175" s="29"/>
      <c r="T175" s="29"/>
      <c r="U175" s="229">
        <v>0</v>
      </c>
      <c r="V175" s="217"/>
      <c r="W175" s="40"/>
      <c r="X175" s="40"/>
      <c r="Y175" s="40"/>
      <c r="Z175" s="40"/>
      <c r="AA175" s="40"/>
      <c r="AB175" s="101">
        <f>E175-M175</f>
        <v>5</v>
      </c>
      <c r="AC175" s="69"/>
    </row>
    <row r="176" spans="1:29" s="1" customFormat="1" ht="30" customHeight="1" x14ac:dyDescent="0.25">
      <c r="A176" s="137" t="s">
        <v>119</v>
      </c>
      <c r="B176" s="23" t="s">
        <v>357</v>
      </c>
      <c r="C176" s="53" t="s">
        <v>26</v>
      </c>
      <c r="D176" s="62">
        <f>D177+D179</f>
        <v>10</v>
      </c>
      <c r="E176" s="170">
        <f>E177+E179</f>
        <v>10</v>
      </c>
      <c r="F176" s="24" t="s">
        <v>24</v>
      </c>
      <c r="G176" s="24" t="s">
        <v>27</v>
      </c>
      <c r="H176" s="24">
        <f>H177+H179</f>
        <v>10</v>
      </c>
      <c r="I176" s="80">
        <f>I177+I179+I181</f>
        <v>10</v>
      </c>
      <c r="J176" s="86">
        <f>J177+J179</f>
        <v>8</v>
      </c>
      <c r="K176" s="58">
        <f t="shared" ref="K176:L176" si="92">K177+K179</f>
        <v>0</v>
      </c>
      <c r="L176" s="80">
        <f t="shared" si="92"/>
        <v>0</v>
      </c>
      <c r="M176" s="86">
        <f>SUM(N176,U176)</f>
        <v>10</v>
      </c>
      <c r="N176" s="34">
        <f>SUM(N179,N177)</f>
        <v>9</v>
      </c>
      <c r="O176" s="24"/>
      <c r="P176" s="24"/>
      <c r="Q176" s="24"/>
      <c r="R176" s="24"/>
      <c r="S176" s="24"/>
      <c r="T176" s="24"/>
      <c r="U176" s="92">
        <f>SUM(U179,U177)</f>
        <v>1</v>
      </c>
      <c r="V176" s="218"/>
      <c r="W176" s="41"/>
      <c r="X176" s="41"/>
      <c r="Y176" s="41"/>
      <c r="Z176" s="41"/>
      <c r="AA176" s="41"/>
      <c r="AB176" s="80">
        <f>E176-M176</f>
        <v>0</v>
      </c>
      <c r="AC176" s="75">
        <f>D176-J176-L176</f>
        <v>2</v>
      </c>
    </row>
    <row r="177" spans="1:29" s="1" customFormat="1" ht="20.100000000000001" customHeight="1" x14ac:dyDescent="0.25">
      <c r="A177" s="287" t="s">
        <v>412</v>
      </c>
      <c r="B177" s="288"/>
      <c r="C177" s="289"/>
      <c r="D177" s="66">
        <v>8</v>
      </c>
      <c r="E177" s="61">
        <f>E178</f>
        <v>8</v>
      </c>
      <c r="F177" s="25"/>
      <c r="G177" s="25"/>
      <c r="H177" s="25">
        <v>8</v>
      </c>
      <c r="I177" s="81">
        <v>8</v>
      </c>
      <c r="J177" s="88">
        <v>8</v>
      </c>
      <c r="K177" s="61">
        <v>0</v>
      </c>
      <c r="L177" s="199">
        <v>0</v>
      </c>
      <c r="M177" s="88">
        <f t="shared" ref="M177" si="93">SUM(N177,U177)</f>
        <v>8</v>
      </c>
      <c r="N177" s="42">
        <f>N178</f>
        <v>8</v>
      </c>
      <c r="O177" s="25"/>
      <c r="P177" s="25"/>
      <c r="Q177" s="25"/>
      <c r="R177" s="25"/>
      <c r="S177" s="25"/>
      <c r="T177" s="25"/>
      <c r="U177" s="151">
        <f>U178</f>
        <v>0</v>
      </c>
      <c r="V177" s="219"/>
      <c r="W177" s="43"/>
      <c r="X177" s="43"/>
      <c r="Y177" s="43"/>
      <c r="Z177" s="43"/>
      <c r="AA177" s="43"/>
      <c r="AB177" s="81">
        <f>E177-M177</f>
        <v>0</v>
      </c>
      <c r="AC177" s="76">
        <f>D177-J177-L177</f>
        <v>0</v>
      </c>
    </row>
    <row r="178" spans="1:29" s="1" customFormat="1" ht="30" customHeight="1" x14ac:dyDescent="0.25">
      <c r="A178" s="35" t="s">
        <v>121</v>
      </c>
      <c r="B178" s="27" t="s">
        <v>414</v>
      </c>
      <c r="C178" s="54" t="s">
        <v>44</v>
      </c>
      <c r="D178" s="64"/>
      <c r="E178" s="60">
        <v>8</v>
      </c>
      <c r="F178" s="28"/>
      <c r="G178" s="28"/>
      <c r="H178" s="28"/>
      <c r="I178" s="82"/>
      <c r="J178" s="90"/>
      <c r="K178" s="60"/>
      <c r="L178" s="204"/>
      <c r="M178" s="226">
        <f t="shared" ref="M178:M179" si="94">SUM(N178,U178)</f>
        <v>8</v>
      </c>
      <c r="N178" s="38">
        <v>8</v>
      </c>
      <c r="O178" s="28"/>
      <c r="P178" s="28"/>
      <c r="Q178" s="28"/>
      <c r="R178" s="28"/>
      <c r="S178" s="28"/>
      <c r="T178" s="28"/>
      <c r="U178" s="229">
        <v>0</v>
      </c>
      <c r="V178" s="217"/>
      <c r="W178" s="40"/>
      <c r="X178" s="40"/>
      <c r="Y178" s="40"/>
      <c r="Z178" s="40"/>
      <c r="AA178" s="40"/>
      <c r="AB178" s="101">
        <f>E178-M178</f>
        <v>0</v>
      </c>
      <c r="AC178" s="69"/>
    </row>
    <row r="179" spans="1:29" s="1" customFormat="1" ht="20.100000000000001" customHeight="1" x14ac:dyDescent="0.25">
      <c r="A179" s="287" t="s">
        <v>361</v>
      </c>
      <c r="B179" s="288"/>
      <c r="C179" s="289"/>
      <c r="D179" s="66">
        <v>2</v>
      </c>
      <c r="E179" s="61">
        <f>E180</f>
        <v>2</v>
      </c>
      <c r="F179" s="25"/>
      <c r="G179" s="25"/>
      <c r="H179" s="25">
        <v>2</v>
      </c>
      <c r="I179" s="81">
        <v>1</v>
      </c>
      <c r="J179" s="88">
        <v>0</v>
      </c>
      <c r="K179" s="61">
        <v>0</v>
      </c>
      <c r="L179" s="199">
        <v>0</v>
      </c>
      <c r="M179" s="88">
        <f t="shared" si="94"/>
        <v>2</v>
      </c>
      <c r="N179" s="42">
        <f>N180</f>
        <v>1</v>
      </c>
      <c r="O179" s="25"/>
      <c r="P179" s="25"/>
      <c r="Q179" s="25"/>
      <c r="R179" s="25"/>
      <c r="S179" s="25"/>
      <c r="T179" s="25"/>
      <c r="U179" s="151">
        <f>U180</f>
        <v>1</v>
      </c>
      <c r="V179" s="219"/>
      <c r="W179" s="43"/>
      <c r="X179" s="43"/>
      <c r="Y179" s="43"/>
      <c r="Z179" s="43"/>
      <c r="AA179" s="43"/>
      <c r="AB179" s="81">
        <f>E179-M179</f>
        <v>0</v>
      </c>
      <c r="AC179" s="76">
        <f>D179-J179-L179</f>
        <v>2</v>
      </c>
    </row>
    <row r="180" spans="1:29" s="1" customFormat="1" ht="30" customHeight="1" x14ac:dyDescent="0.25">
      <c r="A180" s="35" t="s">
        <v>413</v>
      </c>
      <c r="B180" s="27" t="s">
        <v>414</v>
      </c>
      <c r="C180" s="54" t="s">
        <v>16</v>
      </c>
      <c r="D180" s="64"/>
      <c r="E180" s="60">
        <v>2</v>
      </c>
      <c r="F180" s="28"/>
      <c r="G180" s="28"/>
      <c r="H180" s="28"/>
      <c r="I180" s="82"/>
      <c r="J180" s="90"/>
      <c r="K180" s="60"/>
      <c r="L180" s="204"/>
      <c r="M180" s="226">
        <f t="shared" ref="M180" si="95">SUM(N180,U180)</f>
        <v>2</v>
      </c>
      <c r="N180" s="38">
        <v>1</v>
      </c>
      <c r="O180" s="28"/>
      <c r="P180" s="28"/>
      <c r="Q180" s="28"/>
      <c r="R180" s="28"/>
      <c r="S180" s="28"/>
      <c r="T180" s="28"/>
      <c r="U180" s="229">
        <v>1</v>
      </c>
      <c r="V180" s="217"/>
      <c r="W180" s="40"/>
      <c r="X180" s="40"/>
      <c r="Y180" s="40"/>
      <c r="Z180" s="40"/>
      <c r="AA180" s="40"/>
      <c r="AB180" s="101">
        <f>E180-M180</f>
        <v>0</v>
      </c>
      <c r="AC180" s="69"/>
    </row>
    <row r="181" spans="1:29" s="1" customFormat="1" ht="30" customHeight="1" x14ac:dyDescent="0.25">
      <c r="A181" s="287" t="s">
        <v>488</v>
      </c>
      <c r="B181" s="288"/>
      <c r="C181" s="289"/>
      <c r="D181" s="66"/>
      <c r="E181" s="178"/>
      <c r="F181" s="25"/>
      <c r="G181" s="25"/>
      <c r="H181" s="25"/>
      <c r="I181" s="81">
        <v>1</v>
      </c>
      <c r="J181" s="88"/>
      <c r="K181" s="61"/>
      <c r="L181" s="199"/>
      <c r="M181" s="88"/>
      <c r="N181" s="42"/>
      <c r="O181" s="25"/>
      <c r="P181" s="25"/>
      <c r="Q181" s="25"/>
      <c r="R181" s="25"/>
      <c r="S181" s="25"/>
      <c r="T181" s="25"/>
      <c r="U181" s="151"/>
      <c r="V181" s="219"/>
      <c r="W181" s="43"/>
      <c r="X181" s="43"/>
      <c r="Y181" s="43"/>
      <c r="Z181" s="43"/>
      <c r="AA181" s="43"/>
      <c r="AB181" s="81"/>
      <c r="AC181" s="103"/>
    </row>
    <row r="182" spans="1:29" s="1" customFormat="1" ht="30" customHeight="1" x14ac:dyDescent="0.25">
      <c r="A182" s="137" t="s">
        <v>120</v>
      </c>
      <c r="B182" s="23" t="s">
        <v>332</v>
      </c>
      <c r="C182" s="53" t="s">
        <v>26</v>
      </c>
      <c r="D182" s="62">
        <v>60</v>
      </c>
      <c r="E182" s="170">
        <f>SUM(E183,E186)</f>
        <v>103</v>
      </c>
      <c r="F182" s="24" t="s">
        <v>24</v>
      </c>
      <c r="G182" s="24" t="s">
        <v>27</v>
      </c>
      <c r="H182" s="24">
        <v>60</v>
      </c>
      <c r="I182" s="80">
        <v>60</v>
      </c>
      <c r="J182" s="86">
        <f>SUM(J186,J183)</f>
        <v>60</v>
      </c>
      <c r="K182" s="58">
        <f t="shared" ref="K182:L182" si="96">SUM(K186,K183)</f>
        <v>0</v>
      </c>
      <c r="L182" s="80">
        <f t="shared" si="96"/>
        <v>0</v>
      </c>
      <c r="M182" s="86">
        <f>SUM(N182,U182)</f>
        <v>103</v>
      </c>
      <c r="N182" s="34">
        <f>SUM(N186,N183)</f>
        <v>100</v>
      </c>
      <c r="O182" s="24"/>
      <c r="P182" s="24"/>
      <c r="Q182" s="24"/>
      <c r="R182" s="24"/>
      <c r="S182" s="24"/>
      <c r="T182" s="24"/>
      <c r="U182" s="92">
        <f>SUM(U186,U183)</f>
        <v>3</v>
      </c>
      <c r="V182" s="218"/>
      <c r="W182" s="41"/>
      <c r="X182" s="41"/>
      <c r="Y182" s="41"/>
      <c r="Z182" s="41"/>
      <c r="AA182" s="41"/>
      <c r="AB182" s="80">
        <f>E182-M182</f>
        <v>0</v>
      </c>
      <c r="AC182" s="75">
        <f>D182-J182-L182</f>
        <v>0</v>
      </c>
    </row>
    <row r="183" spans="1:29" s="1" customFormat="1" ht="20.100000000000001" customHeight="1" x14ac:dyDescent="0.25">
      <c r="A183" s="287" t="s">
        <v>156</v>
      </c>
      <c r="B183" s="295"/>
      <c r="C183" s="55"/>
      <c r="D183" s="66">
        <v>50</v>
      </c>
      <c r="E183" s="61">
        <f>SUM(E184,E185)</f>
        <v>50</v>
      </c>
      <c r="F183" s="25" t="s">
        <v>24</v>
      </c>
      <c r="G183" s="25" t="s">
        <v>401</v>
      </c>
      <c r="H183" s="25">
        <v>50</v>
      </c>
      <c r="I183" s="81">
        <v>50</v>
      </c>
      <c r="J183" s="88">
        <v>50</v>
      </c>
      <c r="K183" s="61">
        <v>0</v>
      </c>
      <c r="L183" s="199">
        <v>0</v>
      </c>
      <c r="M183" s="88">
        <f t="shared" ref="M183" si="97">SUM(N183,U183)</f>
        <v>50</v>
      </c>
      <c r="N183" s="25">
        <f t="shared" ref="N183:U183" si="98">SUM(N185,N184)</f>
        <v>48</v>
      </c>
      <c r="O183" s="25">
        <f t="shared" si="98"/>
        <v>0</v>
      </c>
      <c r="P183" s="25">
        <f t="shared" si="98"/>
        <v>0</v>
      </c>
      <c r="Q183" s="25">
        <f t="shared" si="98"/>
        <v>0</v>
      </c>
      <c r="R183" s="25">
        <f t="shared" si="98"/>
        <v>0</v>
      </c>
      <c r="S183" s="25">
        <f t="shared" si="98"/>
        <v>0</v>
      </c>
      <c r="T183" s="25">
        <f t="shared" si="98"/>
        <v>0</v>
      </c>
      <c r="U183" s="89">
        <f t="shared" si="98"/>
        <v>2</v>
      </c>
      <c r="V183" s="219"/>
      <c r="W183" s="43"/>
      <c r="X183" s="43"/>
      <c r="Y183" s="43"/>
      <c r="Z183" s="43"/>
      <c r="AA183" s="43"/>
      <c r="AB183" s="81">
        <f>E183-M183</f>
        <v>0</v>
      </c>
      <c r="AC183" s="76">
        <f>D183-J183-L183</f>
        <v>0</v>
      </c>
    </row>
    <row r="184" spans="1:29" s="1" customFormat="1" ht="30" customHeight="1" x14ac:dyDescent="0.25">
      <c r="A184" s="35" t="s">
        <v>122</v>
      </c>
      <c r="B184" s="27" t="s">
        <v>332</v>
      </c>
      <c r="C184" s="54" t="s">
        <v>44</v>
      </c>
      <c r="D184" s="64"/>
      <c r="E184" s="59">
        <v>3</v>
      </c>
      <c r="F184" s="28"/>
      <c r="G184" s="28"/>
      <c r="H184" s="28"/>
      <c r="I184" s="82"/>
      <c r="J184" s="90"/>
      <c r="K184" s="60"/>
      <c r="L184" s="204"/>
      <c r="M184" s="226">
        <f t="shared" ref="M184:M186" si="99">SUM(N184,U184)</f>
        <v>3</v>
      </c>
      <c r="N184" s="38">
        <v>3</v>
      </c>
      <c r="O184" s="29"/>
      <c r="P184" s="29"/>
      <c r="Q184" s="29"/>
      <c r="R184" s="29"/>
      <c r="S184" s="29"/>
      <c r="T184" s="29"/>
      <c r="U184" s="229">
        <v>0</v>
      </c>
      <c r="V184" s="217"/>
      <c r="W184" s="40"/>
      <c r="X184" s="40"/>
      <c r="Y184" s="40"/>
      <c r="Z184" s="40"/>
      <c r="AA184" s="40"/>
      <c r="AB184" s="101">
        <f>E184-M184</f>
        <v>0</v>
      </c>
      <c r="AC184" s="69"/>
    </row>
    <row r="185" spans="1:29" s="1" customFormat="1" ht="30" customHeight="1" x14ac:dyDescent="0.25">
      <c r="A185" s="35" t="s">
        <v>215</v>
      </c>
      <c r="B185" s="27" t="s">
        <v>332</v>
      </c>
      <c r="C185" s="54" t="s">
        <v>16</v>
      </c>
      <c r="D185" s="64"/>
      <c r="E185" s="59">
        <v>47</v>
      </c>
      <c r="F185" s="28"/>
      <c r="G185" s="28"/>
      <c r="H185" s="28"/>
      <c r="I185" s="82"/>
      <c r="J185" s="90"/>
      <c r="K185" s="60"/>
      <c r="L185" s="204"/>
      <c r="M185" s="226">
        <f t="shared" si="99"/>
        <v>47</v>
      </c>
      <c r="N185" s="38">
        <v>45</v>
      </c>
      <c r="O185" s="29"/>
      <c r="P185" s="29"/>
      <c r="Q185" s="29"/>
      <c r="R185" s="29"/>
      <c r="S185" s="29"/>
      <c r="T185" s="29"/>
      <c r="U185" s="229">
        <v>2</v>
      </c>
      <c r="V185" s="217"/>
      <c r="W185" s="40"/>
      <c r="X185" s="40"/>
      <c r="Y185" s="40"/>
      <c r="Z185" s="40"/>
      <c r="AA185" s="40"/>
      <c r="AB185" s="101">
        <f>E185-M185</f>
        <v>0</v>
      </c>
      <c r="AC185" s="69"/>
    </row>
    <row r="186" spans="1:29" s="1" customFormat="1" ht="20.100000000000001" customHeight="1" x14ac:dyDescent="0.25">
      <c r="A186" s="287" t="s">
        <v>216</v>
      </c>
      <c r="B186" s="295"/>
      <c r="C186" s="55"/>
      <c r="D186" s="66">
        <v>10</v>
      </c>
      <c r="E186" s="61">
        <f>SUM(E187)</f>
        <v>53</v>
      </c>
      <c r="F186" s="25"/>
      <c r="G186" s="25"/>
      <c r="H186" s="25">
        <v>10</v>
      </c>
      <c r="I186" s="81">
        <v>10</v>
      </c>
      <c r="J186" s="88">
        <v>10</v>
      </c>
      <c r="K186" s="61">
        <v>0</v>
      </c>
      <c r="L186" s="199">
        <v>0</v>
      </c>
      <c r="M186" s="88">
        <f t="shared" si="99"/>
        <v>53</v>
      </c>
      <c r="N186" s="42">
        <f>SUM(N187)</f>
        <v>52</v>
      </c>
      <c r="O186" s="25"/>
      <c r="P186" s="25"/>
      <c r="Q186" s="25"/>
      <c r="R186" s="25"/>
      <c r="S186" s="25"/>
      <c r="T186" s="25"/>
      <c r="U186" s="151">
        <f>SUM(U187)</f>
        <v>1</v>
      </c>
      <c r="V186" s="219"/>
      <c r="W186" s="43"/>
      <c r="X186" s="43"/>
      <c r="Y186" s="43"/>
      <c r="Z186" s="43"/>
      <c r="AA186" s="43"/>
      <c r="AB186" s="81">
        <f>E186-M186</f>
        <v>0</v>
      </c>
      <c r="AC186" s="76">
        <f>D186-J186-L186</f>
        <v>0</v>
      </c>
    </row>
    <row r="187" spans="1:29" s="1" customFormat="1" ht="30" customHeight="1" x14ac:dyDescent="0.25">
      <c r="A187" s="35" t="s">
        <v>214</v>
      </c>
      <c r="B187" s="27" t="s">
        <v>332</v>
      </c>
      <c r="C187" s="54" t="s">
        <v>15</v>
      </c>
      <c r="D187" s="64"/>
      <c r="E187" s="59">
        <v>53</v>
      </c>
      <c r="F187" s="28"/>
      <c r="G187" s="28"/>
      <c r="H187" s="28"/>
      <c r="I187" s="82"/>
      <c r="J187" s="90"/>
      <c r="K187" s="60"/>
      <c r="L187" s="204"/>
      <c r="M187" s="226">
        <f t="shared" ref="M187" si="100">SUM(N187,U187)</f>
        <v>53</v>
      </c>
      <c r="N187" s="38">
        <v>52</v>
      </c>
      <c r="O187" s="29"/>
      <c r="P187" s="29"/>
      <c r="Q187" s="29"/>
      <c r="R187" s="29"/>
      <c r="S187" s="29"/>
      <c r="T187" s="29"/>
      <c r="U187" s="229">
        <v>1</v>
      </c>
      <c r="V187" s="217"/>
      <c r="W187" s="40"/>
      <c r="X187" s="40"/>
      <c r="Y187" s="40"/>
      <c r="Z187" s="40"/>
      <c r="AA187" s="40"/>
      <c r="AB187" s="101">
        <f>E187-M187</f>
        <v>0</v>
      </c>
      <c r="AC187" s="69"/>
    </row>
    <row r="188" spans="1:29" s="1" customFormat="1" ht="30" customHeight="1" x14ac:dyDescent="0.25">
      <c r="A188" s="32" t="s">
        <v>123</v>
      </c>
      <c r="B188" s="23" t="s">
        <v>358</v>
      </c>
      <c r="C188" s="53" t="s">
        <v>26</v>
      </c>
      <c r="D188" s="62">
        <v>3</v>
      </c>
      <c r="E188" s="170">
        <f>SUM(E189,E190)</f>
        <v>3</v>
      </c>
      <c r="F188" s="24" t="s">
        <v>24</v>
      </c>
      <c r="G188" s="24" t="s">
        <v>27</v>
      </c>
      <c r="H188" s="24">
        <v>3</v>
      </c>
      <c r="I188" s="80">
        <v>3</v>
      </c>
      <c r="J188" s="86">
        <v>0</v>
      </c>
      <c r="K188" s="58">
        <v>0</v>
      </c>
      <c r="L188" s="203">
        <v>0</v>
      </c>
      <c r="M188" s="86">
        <f>SUM(N188,U188)</f>
        <v>3</v>
      </c>
      <c r="N188" s="34">
        <f>SUM(N189,N190)</f>
        <v>1</v>
      </c>
      <c r="O188" s="34">
        <f t="shared" ref="O188:U188" si="101">SUM(O189,O190)</f>
        <v>0</v>
      </c>
      <c r="P188" s="34">
        <f t="shared" si="101"/>
        <v>0</v>
      </c>
      <c r="Q188" s="34">
        <f t="shared" si="101"/>
        <v>0</v>
      </c>
      <c r="R188" s="34">
        <f t="shared" si="101"/>
        <v>0</v>
      </c>
      <c r="S188" s="34">
        <f t="shared" si="101"/>
        <v>0</v>
      </c>
      <c r="T188" s="34">
        <f t="shared" si="101"/>
        <v>0</v>
      </c>
      <c r="U188" s="94">
        <f t="shared" si="101"/>
        <v>2</v>
      </c>
      <c r="V188" s="218"/>
      <c r="W188" s="41"/>
      <c r="X188" s="41"/>
      <c r="Y188" s="41"/>
      <c r="Z188" s="41"/>
      <c r="AA188" s="41"/>
      <c r="AB188" s="80">
        <f>E188-M188</f>
        <v>0</v>
      </c>
      <c r="AC188" s="75">
        <f>D188-J188-L188</f>
        <v>3</v>
      </c>
    </row>
    <row r="189" spans="1:29" s="1" customFormat="1" ht="39.950000000000003" customHeight="1" x14ac:dyDescent="0.25">
      <c r="A189" s="35" t="s">
        <v>153</v>
      </c>
      <c r="B189" s="27" t="s">
        <v>358</v>
      </c>
      <c r="C189" s="54" t="s">
        <v>44</v>
      </c>
      <c r="D189" s="63"/>
      <c r="E189" s="59">
        <v>2</v>
      </c>
      <c r="F189" s="44"/>
      <c r="G189" s="44"/>
      <c r="H189" s="44"/>
      <c r="I189" s="85"/>
      <c r="J189" s="97"/>
      <c r="K189" s="59"/>
      <c r="L189" s="202"/>
      <c r="M189" s="226">
        <f t="shared" ref="M189:M190" si="102">SUM(N189,U189)</f>
        <v>2</v>
      </c>
      <c r="N189" s="38">
        <v>0</v>
      </c>
      <c r="O189" s="29"/>
      <c r="P189" s="29"/>
      <c r="Q189" s="29"/>
      <c r="R189" s="29"/>
      <c r="S189" s="29"/>
      <c r="T189" s="29"/>
      <c r="U189" s="229">
        <v>2</v>
      </c>
      <c r="V189" s="221"/>
      <c r="W189" s="47"/>
      <c r="X189" s="47"/>
      <c r="Y189" s="47"/>
      <c r="Z189" s="47"/>
      <c r="AA189" s="47"/>
      <c r="AB189" s="101">
        <f>E189-M189</f>
        <v>0</v>
      </c>
      <c r="AC189" s="69"/>
    </row>
    <row r="190" spans="1:29" s="1" customFormat="1" ht="30" customHeight="1" x14ac:dyDescent="0.25">
      <c r="A190" s="35" t="s">
        <v>154</v>
      </c>
      <c r="B190" s="27" t="s">
        <v>358</v>
      </c>
      <c r="C190" s="54" t="s">
        <v>16</v>
      </c>
      <c r="D190" s="63"/>
      <c r="E190" s="59">
        <v>1</v>
      </c>
      <c r="F190" s="44"/>
      <c r="G190" s="44"/>
      <c r="H190" s="44"/>
      <c r="I190" s="85"/>
      <c r="J190" s="97"/>
      <c r="K190" s="59"/>
      <c r="L190" s="202"/>
      <c r="M190" s="226">
        <f t="shared" si="102"/>
        <v>1</v>
      </c>
      <c r="N190" s="38">
        <v>1</v>
      </c>
      <c r="O190" s="29"/>
      <c r="P190" s="29"/>
      <c r="Q190" s="29"/>
      <c r="R190" s="29"/>
      <c r="S190" s="29"/>
      <c r="T190" s="29"/>
      <c r="U190" s="229">
        <v>0</v>
      </c>
      <c r="V190" s="221"/>
      <c r="W190" s="47"/>
      <c r="X190" s="47"/>
      <c r="Y190" s="47"/>
      <c r="Z190" s="47"/>
      <c r="AA190" s="47"/>
      <c r="AB190" s="101">
        <f>E190-M190</f>
        <v>0</v>
      </c>
      <c r="AC190" s="69"/>
    </row>
    <row r="191" spans="1:29" s="1" customFormat="1" ht="30" customHeight="1" x14ac:dyDescent="0.25">
      <c r="A191" s="137" t="s">
        <v>124</v>
      </c>
      <c r="B191" s="23" t="s">
        <v>125</v>
      </c>
      <c r="C191" s="53" t="s">
        <v>26</v>
      </c>
      <c r="D191" s="62">
        <v>3</v>
      </c>
      <c r="E191" s="170">
        <f>SUM(E192)</f>
        <v>3</v>
      </c>
      <c r="F191" s="24" t="s">
        <v>24</v>
      </c>
      <c r="G191" s="24" t="s">
        <v>24</v>
      </c>
      <c r="H191" s="24">
        <v>3</v>
      </c>
      <c r="I191" s="80">
        <v>3</v>
      </c>
      <c r="J191" s="86">
        <v>3</v>
      </c>
      <c r="K191" s="58">
        <v>0</v>
      </c>
      <c r="L191" s="203">
        <v>0</v>
      </c>
      <c r="M191" s="86">
        <f>SUM(N191,U191)</f>
        <v>3</v>
      </c>
      <c r="N191" s="34">
        <v>3</v>
      </c>
      <c r="O191" s="24"/>
      <c r="P191" s="24"/>
      <c r="Q191" s="24"/>
      <c r="R191" s="24"/>
      <c r="S191" s="24"/>
      <c r="T191" s="24"/>
      <c r="U191" s="92">
        <v>0</v>
      </c>
      <c r="V191" s="218"/>
      <c r="W191" s="41"/>
      <c r="X191" s="41"/>
      <c r="Y191" s="41"/>
      <c r="Z191" s="41"/>
      <c r="AA191" s="41"/>
      <c r="AB191" s="80">
        <f>E191-M191</f>
        <v>0</v>
      </c>
      <c r="AC191" s="75">
        <f>D191-J191-L191</f>
        <v>0</v>
      </c>
    </row>
    <row r="192" spans="1:29" s="1" customFormat="1" ht="30" customHeight="1" x14ac:dyDescent="0.25">
      <c r="A192" s="35" t="s">
        <v>127</v>
      </c>
      <c r="B192" s="27" t="s">
        <v>125</v>
      </c>
      <c r="C192" s="54" t="s">
        <v>44</v>
      </c>
      <c r="D192" s="64"/>
      <c r="E192" s="60">
        <v>3</v>
      </c>
      <c r="F192" s="28"/>
      <c r="G192" s="28"/>
      <c r="H192" s="28"/>
      <c r="I192" s="82"/>
      <c r="J192" s="90"/>
      <c r="K192" s="60"/>
      <c r="L192" s="204"/>
      <c r="M192" s="226">
        <f t="shared" ref="M192" si="103">SUM(N192,U192)</f>
        <v>3</v>
      </c>
      <c r="N192" s="38">
        <v>3</v>
      </c>
      <c r="O192" s="28"/>
      <c r="P192" s="28"/>
      <c r="Q192" s="28"/>
      <c r="R192" s="28"/>
      <c r="S192" s="28"/>
      <c r="T192" s="28"/>
      <c r="U192" s="229">
        <v>0</v>
      </c>
      <c r="V192" s="217"/>
      <c r="W192" s="40"/>
      <c r="X192" s="40"/>
      <c r="Y192" s="40"/>
      <c r="Z192" s="40"/>
      <c r="AA192" s="40"/>
      <c r="AB192" s="101">
        <f>E192-M192</f>
        <v>0</v>
      </c>
      <c r="AC192" s="69"/>
    </row>
    <row r="193" spans="1:29" s="1" customFormat="1" ht="24.95" customHeight="1" x14ac:dyDescent="0.25">
      <c r="A193" s="32" t="s">
        <v>128</v>
      </c>
      <c r="B193" s="23" t="s">
        <v>130</v>
      </c>
      <c r="C193" s="53" t="s">
        <v>26</v>
      </c>
      <c r="D193" s="62">
        <v>5</v>
      </c>
      <c r="E193" s="170">
        <f>SUM(E194)</f>
        <v>5</v>
      </c>
      <c r="F193" s="24" t="s">
        <v>25</v>
      </c>
      <c r="G193" s="24" t="s">
        <v>25</v>
      </c>
      <c r="H193" s="24">
        <v>3</v>
      </c>
      <c r="I193" s="80">
        <v>5</v>
      </c>
      <c r="J193" s="86">
        <v>5</v>
      </c>
      <c r="K193" s="58">
        <v>0</v>
      </c>
      <c r="L193" s="203">
        <v>0</v>
      </c>
      <c r="M193" s="86">
        <f>SUM(N193,U193)</f>
        <v>5</v>
      </c>
      <c r="N193" s="34">
        <v>0</v>
      </c>
      <c r="O193" s="24"/>
      <c r="P193" s="24"/>
      <c r="Q193" s="24"/>
      <c r="R193" s="24"/>
      <c r="S193" s="24"/>
      <c r="T193" s="24"/>
      <c r="U193" s="92">
        <v>5</v>
      </c>
      <c r="V193" s="218"/>
      <c r="W193" s="41"/>
      <c r="X193" s="41"/>
      <c r="Y193" s="41"/>
      <c r="Z193" s="41"/>
      <c r="AA193" s="41"/>
      <c r="AB193" s="80">
        <f>E193-M193</f>
        <v>0</v>
      </c>
      <c r="AC193" s="75">
        <f>D193-J193-L193</f>
        <v>0</v>
      </c>
    </row>
    <row r="194" spans="1:29" s="1" customFormat="1" ht="39.950000000000003" customHeight="1" x14ac:dyDescent="0.25">
      <c r="A194" s="35" t="s">
        <v>129</v>
      </c>
      <c r="B194" s="27" t="s">
        <v>130</v>
      </c>
      <c r="C194" s="54" t="s">
        <v>44</v>
      </c>
      <c r="D194" s="64"/>
      <c r="E194" s="60">
        <v>5</v>
      </c>
      <c r="F194" s="28"/>
      <c r="G194" s="28"/>
      <c r="H194" s="28"/>
      <c r="I194" s="82"/>
      <c r="J194" s="90"/>
      <c r="K194" s="60"/>
      <c r="L194" s="204"/>
      <c r="M194" s="226">
        <f t="shared" ref="M194" si="104">SUM(N194,U194)</f>
        <v>5</v>
      </c>
      <c r="N194" s="38">
        <v>0</v>
      </c>
      <c r="O194" s="28"/>
      <c r="P194" s="28"/>
      <c r="Q194" s="28"/>
      <c r="R194" s="28"/>
      <c r="S194" s="28"/>
      <c r="T194" s="28"/>
      <c r="U194" s="229">
        <v>5</v>
      </c>
      <c r="V194" s="217"/>
      <c r="W194" s="40"/>
      <c r="X194" s="40"/>
      <c r="Y194" s="40"/>
      <c r="Z194" s="40"/>
      <c r="AA194" s="40"/>
      <c r="AB194" s="101">
        <f>E194-M194</f>
        <v>0</v>
      </c>
      <c r="AC194" s="69"/>
    </row>
    <row r="195" spans="1:29" s="1" customFormat="1" ht="39.950000000000003" customHeight="1" x14ac:dyDescent="0.25">
      <c r="A195" s="287" t="s">
        <v>488</v>
      </c>
      <c r="B195" s="288"/>
      <c r="C195" s="289"/>
      <c r="D195" s="66"/>
      <c r="E195" s="178"/>
      <c r="F195" s="25" t="s">
        <v>24</v>
      </c>
      <c r="G195" s="25"/>
      <c r="H195" s="25"/>
      <c r="I195" s="81"/>
      <c r="J195" s="88"/>
      <c r="K195" s="61"/>
      <c r="L195" s="199"/>
      <c r="M195" s="88"/>
      <c r="N195" s="42"/>
      <c r="O195" s="25"/>
      <c r="P195" s="25"/>
      <c r="Q195" s="25"/>
      <c r="R195" s="25"/>
      <c r="S195" s="25"/>
      <c r="T195" s="25"/>
      <c r="U195" s="151"/>
      <c r="V195" s="219"/>
      <c r="W195" s="43"/>
      <c r="X195" s="43"/>
      <c r="Y195" s="43"/>
      <c r="Z195" s="43"/>
      <c r="AA195" s="43"/>
      <c r="AB195" s="81"/>
      <c r="AC195" s="103"/>
    </row>
    <row r="196" spans="1:29" s="1" customFormat="1" ht="24.95" customHeight="1" x14ac:dyDescent="0.25">
      <c r="A196" s="137" t="s">
        <v>131</v>
      </c>
      <c r="B196" s="23" t="s">
        <v>132</v>
      </c>
      <c r="C196" s="53" t="s">
        <v>26</v>
      </c>
      <c r="D196" s="62">
        <v>18</v>
      </c>
      <c r="E196" s="170">
        <f>SUM(E198,E197)</f>
        <v>27</v>
      </c>
      <c r="F196" s="24" t="s">
        <v>24</v>
      </c>
      <c r="G196" s="24" t="s">
        <v>27</v>
      </c>
      <c r="H196" s="24">
        <v>18</v>
      </c>
      <c r="I196" s="80">
        <v>18</v>
      </c>
      <c r="J196" s="86">
        <v>18</v>
      </c>
      <c r="K196" s="58">
        <v>0</v>
      </c>
      <c r="L196" s="203">
        <v>0</v>
      </c>
      <c r="M196" s="86">
        <f>SUM(N196,U196)</f>
        <v>27</v>
      </c>
      <c r="N196" s="34">
        <f>SUM(N198,N197)</f>
        <v>27</v>
      </c>
      <c r="O196" s="34">
        <f t="shared" ref="O196:U196" si="105">SUM(O198,O197)</f>
        <v>0</v>
      </c>
      <c r="P196" s="34">
        <f t="shared" si="105"/>
        <v>0</v>
      </c>
      <c r="Q196" s="34">
        <f t="shared" si="105"/>
        <v>0</v>
      </c>
      <c r="R196" s="34">
        <f t="shared" si="105"/>
        <v>0</v>
      </c>
      <c r="S196" s="34">
        <f t="shared" si="105"/>
        <v>0</v>
      </c>
      <c r="T196" s="34">
        <f t="shared" si="105"/>
        <v>0</v>
      </c>
      <c r="U196" s="94">
        <f t="shared" si="105"/>
        <v>0</v>
      </c>
      <c r="V196" s="218"/>
      <c r="W196" s="41"/>
      <c r="X196" s="41"/>
      <c r="Y196" s="41"/>
      <c r="Z196" s="41"/>
      <c r="AA196" s="41"/>
      <c r="AB196" s="80">
        <f>E196-M196</f>
        <v>0</v>
      </c>
      <c r="AC196" s="75">
        <f>D196-J196-L196</f>
        <v>0</v>
      </c>
    </row>
    <row r="197" spans="1:29" s="1" customFormat="1" ht="24.95" customHeight="1" x14ac:dyDescent="0.25">
      <c r="A197" s="35" t="s">
        <v>133</v>
      </c>
      <c r="B197" s="27" t="s">
        <v>132</v>
      </c>
      <c r="C197" s="54" t="s">
        <v>44</v>
      </c>
      <c r="D197" s="64"/>
      <c r="E197" s="60">
        <v>18</v>
      </c>
      <c r="F197" s="28"/>
      <c r="G197" s="28"/>
      <c r="H197" s="28"/>
      <c r="I197" s="82"/>
      <c r="J197" s="90"/>
      <c r="K197" s="60"/>
      <c r="L197" s="204"/>
      <c r="M197" s="226">
        <f t="shared" ref="M197:M198" si="106">SUM(N197,U197)</f>
        <v>18</v>
      </c>
      <c r="N197" s="38">
        <v>18</v>
      </c>
      <c r="O197" s="29"/>
      <c r="P197" s="29"/>
      <c r="Q197" s="29"/>
      <c r="R197" s="29"/>
      <c r="S197" s="29"/>
      <c r="T197" s="29"/>
      <c r="U197" s="229">
        <v>0</v>
      </c>
      <c r="V197" s="217"/>
      <c r="W197" s="40"/>
      <c r="X197" s="40"/>
      <c r="Y197" s="40"/>
      <c r="Z197" s="40"/>
      <c r="AA197" s="40"/>
      <c r="AB197" s="101">
        <f>E197-M197</f>
        <v>0</v>
      </c>
      <c r="AC197" s="69"/>
    </row>
    <row r="198" spans="1:29" s="1" customFormat="1" ht="24.95" customHeight="1" x14ac:dyDescent="0.25">
      <c r="A198" s="35" t="s">
        <v>134</v>
      </c>
      <c r="B198" s="27" t="s">
        <v>132</v>
      </c>
      <c r="C198" s="54" t="s">
        <v>16</v>
      </c>
      <c r="D198" s="64"/>
      <c r="E198" s="60">
        <v>9</v>
      </c>
      <c r="F198" s="28"/>
      <c r="G198" s="28"/>
      <c r="H198" s="28"/>
      <c r="I198" s="82"/>
      <c r="J198" s="90"/>
      <c r="K198" s="60"/>
      <c r="L198" s="204"/>
      <c r="M198" s="226">
        <f t="shared" si="106"/>
        <v>9</v>
      </c>
      <c r="N198" s="38">
        <v>9</v>
      </c>
      <c r="O198" s="29"/>
      <c r="P198" s="29"/>
      <c r="Q198" s="29"/>
      <c r="R198" s="29"/>
      <c r="S198" s="29"/>
      <c r="T198" s="29"/>
      <c r="U198" s="229">
        <v>0</v>
      </c>
      <c r="V198" s="217"/>
      <c r="W198" s="40"/>
      <c r="X198" s="40"/>
      <c r="Y198" s="40"/>
      <c r="Z198" s="40"/>
      <c r="AA198" s="40"/>
      <c r="AB198" s="101">
        <f>E198-M198</f>
        <v>0</v>
      </c>
      <c r="AC198" s="69"/>
    </row>
    <row r="199" spans="1:29" s="1" customFormat="1" ht="30" customHeight="1" x14ac:dyDescent="0.25">
      <c r="A199" s="137" t="s">
        <v>135</v>
      </c>
      <c r="B199" s="23" t="s">
        <v>490</v>
      </c>
      <c r="C199" s="53" t="s">
        <v>26</v>
      </c>
      <c r="D199" s="62">
        <f>D200+D202</f>
        <v>4</v>
      </c>
      <c r="E199" s="62">
        <f>E200+E202</f>
        <v>4</v>
      </c>
      <c r="F199" s="24"/>
      <c r="G199" s="24"/>
      <c r="H199" s="24">
        <f>H200+H202</f>
        <v>2</v>
      </c>
      <c r="I199" s="24">
        <f t="shared" ref="I199:L199" si="107">I200+I202</f>
        <v>4</v>
      </c>
      <c r="J199" s="24">
        <f t="shared" si="107"/>
        <v>2</v>
      </c>
      <c r="K199" s="24">
        <f t="shared" si="107"/>
        <v>2</v>
      </c>
      <c r="L199" s="24">
        <f t="shared" si="107"/>
        <v>0</v>
      </c>
      <c r="M199" s="86">
        <f>SUM(N199,U199)</f>
        <v>2</v>
      </c>
      <c r="N199" s="34">
        <f>N200+N202</f>
        <v>2</v>
      </c>
      <c r="O199" s="34">
        <f t="shared" ref="O199:U199" si="108">O200+O202</f>
        <v>0</v>
      </c>
      <c r="P199" s="34">
        <f t="shared" si="108"/>
        <v>0</v>
      </c>
      <c r="Q199" s="34">
        <f t="shared" si="108"/>
        <v>0</v>
      </c>
      <c r="R199" s="34">
        <f t="shared" si="108"/>
        <v>0</v>
      </c>
      <c r="S199" s="34">
        <f t="shared" si="108"/>
        <v>0</v>
      </c>
      <c r="T199" s="34">
        <f t="shared" si="108"/>
        <v>0</v>
      </c>
      <c r="U199" s="34">
        <f t="shared" si="108"/>
        <v>0</v>
      </c>
      <c r="V199" s="218"/>
      <c r="W199" s="41"/>
      <c r="X199" s="41"/>
      <c r="Y199" s="41"/>
      <c r="Z199" s="41"/>
      <c r="AA199" s="41"/>
      <c r="AB199" s="80">
        <f>E199-M199</f>
        <v>2</v>
      </c>
      <c r="AC199" s="75">
        <f>D199-J199-L199</f>
        <v>2</v>
      </c>
    </row>
    <row r="200" spans="1:29" s="1" customFormat="1" ht="24.95" customHeight="1" x14ac:dyDescent="0.25">
      <c r="A200" s="287" t="s">
        <v>421</v>
      </c>
      <c r="B200" s="288"/>
      <c r="C200" s="289"/>
      <c r="D200" s="66">
        <v>2</v>
      </c>
      <c r="E200" s="178">
        <v>2</v>
      </c>
      <c r="F200" s="25" t="s">
        <v>24</v>
      </c>
      <c r="G200" s="25" t="s">
        <v>27</v>
      </c>
      <c r="H200" s="25">
        <v>2</v>
      </c>
      <c r="I200" s="81">
        <v>2</v>
      </c>
      <c r="J200" s="88">
        <v>2</v>
      </c>
      <c r="K200" s="61">
        <v>2</v>
      </c>
      <c r="L200" s="199">
        <v>0</v>
      </c>
      <c r="M200" s="88">
        <f>SUM(N200,U200)</f>
        <v>2</v>
      </c>
      <c r="N200" s="42">
        <f>N201</f>
        <v>2</v>
      </c>
      <c r="O200" s="42"/>
      <c r="P200" s="42"/>
      <c r="Q200" s="42"/>
      <c r="R200" s="42"/>
      <c r="S200" s="42"/>
      <c r="T200" s="42"/>
      <c r="U200" s="96">
        <f>U201</f>
        <v>0</v>
      </c>
      <c r="V200" s="219"/>
      <c r="W200" s="43"/>
      <c r="X200" s="43"/>
      <c r="Y200" s="43"/>
      <c r="Z200" s="43"/>
      <c r="AA200" s="43"/>
      <c r="AB200" s="81">
        <f>E200-M200</f>
        <v>0</v>
      </c>
      <c r="AC200" s="76">
        <f>D200-J200-L200</f>
        <v>0</v>
      </c>
    </row>
    <row r="201" spans="1:29" s="1" customFormat="1" ht="30" customHeight="1" x14ac:dyDescent="0.25">
      <c r="A201" s="35" t="s">
        <v>136</v>
      </c>
      <c r="B201" s="27" t="s">
        <v>490</v>
      </c>
      <c r="C201" s="54" t="s">
        <v>44</v>
      </c>
      <c r="D201" s="64"/>
      <c r="E201" s="60">
        <v>2</v>
      </c>
      <c r="F201" s="28"/>
      <c r="G201" s="28"/>
      <c r="H201" s="28"/>
      <c r="I201" s="82"/>
      <c r="J201" s="90"/>
      <c r="K201" s="60"/>
      <c r="L201" s="204"/>
      <c r="M201" s="226">
        <f t="shared" ref="M201" si="109">SUM(N201,U201)</f>
        <v>2</v>
      </c>
      <c r="N201" s="38">
        <v>2</v>
      </c>
      <c r="O201" s="29"/>
      <c r="P201" s="29"/>
      <c r="Q201" s="29"/>
      <c r="R201" s="29"/>
      <c r="S201" s="29"/>
      <c r="T201" s="29"/>
      <c r="U201" s="229">
        <v>0</v>
      </c>
      <c r="V201" s="217"/>
      <c r="W201" s="40"/>
      <c r="X201" s="40"/>
      <c r="Y201" s="40"/>
      <c r="Z201" s="40"/>
      <c r="AA201" s="40"/>
      <c r="AB201" s="101">
        <f>E201-M201</f>
        <v>0</v>
      </c>
      <c r="AC201" s="69"/>
    </row>
    <row r="202" spans="1:29" s="1" customFormat="1" ht="24.95" customHeight="1" x14ac:dyDescent="0.25">
      <c r="A202" s="287" t="s">
        <v>478</v>
      </c>
      <c r="B202" s="288"/>
      <c r="C202" s="289"/>
      <c r="D202" s="66">
        <v>2</v>
      </c>
      <c r="E202" s="178">
        <f>E203</f>
        <v>2</v>
      </c>
      <c r="F202" s="25" t="s">
        <v>24</v>
      </c>
      <c r="G202" s="25" t="s">
        <v>27</v>
      </c>
      <c r="H202" s="25">
        <v>0</v>
      </c>
      <c r="I202" s="81">
        <v>2</v>
      </c>
      <c r="J202" s="88">
        <v>0</v>
      </c>
      <c r="K202" s="61">
        <v>0</v>
      </c>
      <c r="L202" s="199">
        <v>0</v>
      </c>
      <c r="M202" s="88">
        <f>N202+U202</f>
        <v>0</v>
      </c>
      <c r="N202" s="42">
        <f>N203</f>
        <v>0</v>
      </c>
      <c r="O202" s="25"/>
      <c r="P202" s="25"/>
      <c r="Q202" s="25"/>
      <c r="R202" s="25"/>
      <c r="S202" s="25"/>
      <c r="T202" s="25"/>
      <c r="U202" s="151">
        <f>U203</f>
        <v>0</v>
      </c>
      <c r="V202" s="219"/>
      <c r="W202" s="43"/>
      <c r="X202" s="43"/>
      <c r="Y202" s="43"/>
      <c r="Z202" s="43"/>
      <c r="AA202" s="43"/>
      <c r="AB202" s="81">
        <f>E202-M202</f>
        <v>2</v>
      </c>
      <c r="AC202" s="76">
        <f>D202-J202-L202</f>
        <v>2</v>
      </c>
    </row>
    <row r="203" spans="1:29" s="1" customFormat="1" ht="30" customHeight="1" x14ac:dyDescent="0.25">
      <c r="A203" s="35" t="s">
        <v>484</v>
      </c>
      <c r="B203" s="27" t="s">
        <v>490</v>
      </c>
      <c r="C203" s="54" t="s">
        <v>253</v>
      </c>
      <c r="D203" s="64"/>
      <c r="E203" s="186">
        <v>2</v>
      </c>
      <c r="F203" s="28"/>
      <c r="G203" s="28"/>
      <c r="H203" s="28"/>
      <c r="I203" s="82"/>
      <c r="J203" s="90"/>
      <c r="K203" s="60"/>
      <c r="L203" s="204"/>
      <c r="M203" s="226">
        <f>N203+U203</f>
        <v>0</v>
      </c>
      <c r="N203" s="38">
        <v>0</v>
      </c>
      <c r="O203" s="29"/>
      <c r="P203" s="29"/>
      <c r="Q203" s="29"/>
      <c r="R203" s="29"/>
      <c r="S203" s="29"/>
      <c r="T203" s="29"/>
      <c r="U203" s="229">
        <v>0</v>
      </c>
      <c r="V203" s="217"/>
      <c r="W203" s="40"/>
      <c r="X203" s="40"/>
      <c r="Y203" s="40"/>
      <c r="Z203" s="40"/>
      <c r="AA203" s="40"/>
      <c r="AB203" s="101"/>
      <c r="AC203" s="69"/>
    </row>
    <row r="204" spans="1:29" s="1" customFormat="1" ht="24.95" customHeight="1" x14ac:dyDescent="0.25">
      <c r="A204" s="137" t="s">
        <v>143</v>
      </c>
      <c r="B204" s="23" t="s">
        <v>141</v>
      </c>
      <c r="C204" s="53" t="s">
        <v>26</v>
      </c>
      <c r="D204" s="62">
        <v>3</v>
      </c>
      <c r="E204" s="170">
        <f>SUM(E205)</f>
        <v>3</v>
      </c>
      <c r="F204" s="24" t="s">
        <v>24</v>
      </c>
      <c r="G204" s="24" t="s">
        <v>27</v>
      </c>
      <c r="H204" s="24">
        <v>3</v>
      </c>
      <c r="I204" s="80">
        <v>3</v>
      </c>
      <c r="J204" s="86">
        <v>2</v>
      </c>
      <c r="K204" s="58">
        <v>0</v>
      </c>
      <c r="L204" s="203">
        <v>1</v>
      </c>
      <c r="M204" s="86">
        <f>SUM(N204,U204)</f>
        <v>3</v>
      </c>
      <c r="N204" s="34">
        <f>SUM(N205)</f>
        <v>2</v>
      </c>
      <c r="O204" s="24"/>
      <c r="P204" s="24"/>
      <c r="Q204" s="24"/>
      <c r="R204" s="24"/>
      <c r="S204" s="24"/>
      <c r="T204" s="24"/>
      <c r="U204" s="92">
        <f>SUM(U205)</f>
        <v>1</v>
      </c>
      <c r="V204" s="218"/>
      <c r="W204" s="41"/>
      <c r="X204" s="41"/>
      <c r="Y204" s="41"/>
      <c r="Z204" s="41"/>
      <c r="AA204" s="41"/>
      <c r="AB204" s="80">
        <f>E204-M204</f>
        <v>0</v>
      </c>
      <c r="AC204" s="75">
        <f>D204-J204-L204</f>
        <v>0</v>
      </c>
    </row>
    <row r="205" spans="1:29" s="1" customFormat="1" ht="39.950000000000003" customHeight="1" x14ac:dyDescent="0.25">
      <c r="A205" s="35" t="s">
        <v>144</v>
      </c>
      <c r="B205" s="27" t="s">
        <v>141</v>
      </c>
      <c r="C205" s="54" t="s">
        <v>44</v>
      </c>
      <c r="D205" s="64"/>
      <c r="E205" s="60">
        <v>3</v>
      </c>
      <c r="F205" s="28"/>
      <c r="G205" s="28"/>
      <c r="H205" s="28"/>
      <c r="I205" s="82"/>
      <c r="J205" s="90"/>
      <c r="K205" s="60"/>
      <c r="L205" s="204"/>
      <c r="M205" s="226">
        <f t="shared" ref="M205" si="110">SUM(N205,U205)</f>
        <v>3</v>
      </c>
      <c r="N205" s="38">
        <v>2</v>
      </c>
      <c r="O205" s="29"/>
      <c r="P205" s="29"/>
      <c r="Q205" s="29"/>
      <c r="R205" s="29"/>
      <c r="S205" s="29"/>
      <c r="T205" s="29"/>
      <c r="U205" s="229">
        <v>1</v>
      </c>
      <c r="V205" s="217"/>
      <c r="W205" s="40"/>
      <c r="X205" s="40"/>
      <c r="Y205" s="40"/>
      <c r="Z205" s="40"/>
      <c r="AA205" s="40"/>
      <c r="AB205" s="101">
        <f>E205-M205</f>
        <v>0</v>
      </c>
      <c r="AC205" s="69"/>
    </row>
    <row r="206" spans="1:29" s="1" customFormat="1" ht="24.95" customHeight="1" x14ac:dyDescent="0.25">
      <c r="A206" s="137" t="s">
        <v>145</v>
      </c>
      <c r="B206" s="23" t="s">
        <v>142</v>
      </c>
      <c r="C206" s="53" t="s">
        <v>26</v>
      </c>
      <c r="D206" s="62">
        <v>4</v>
      </c>
      <c r="E206" s="170">
        <f>SUM(E207)</f>
        <v>4</v>
      </c>
      <c r="F206" s="24" t="s">
        <v>24</v>
      </c>
      <c r="G206" s="24" t="s">
        <v>27</v>
      </c>
      <c r="H206" s="24">
        <v>4</v>
      </c>
      <c r="I206" s="80">
        <v>4</v>
      </c>
      <c r="J206" s="86">
        <v>4</v>
      </c>
      <c r="K206" s="58">
        <v>0</v>
      </c>
      <c r="L206" s="203">
        <v>0</v>
      </c>
      <c r="M206" s="86">
        <f>SUM(N206,U206)</f>
        <v>4</v>
      </c>
      <c r="N206" s="34">
        <f>SUM(N207)</f>
        <v>4</v>
      </c>
      <c r="O206" s="34">
        <f t="shared" ref="O206:U206" si="111">SUM(O207)</f>
        <v>0</v>
      </c>
      <c r="P206" s="34">
        <f t="shared" si="111"/>
        <v>0</v>
      </c>
      <c r="Q206" s="34">
        <f t="shared" si="111"/>
        <v>0</v>
      </c>
      <c r="R206" s="34">
        <f t="shared" si="111"/>
        <v>0</v>
      </c>
      <c r="S206" s="34">
        <f t="shared" si="111"/>
        <v>0</v>
      </c>
      <c r="T206" s="34">
        <f t="shared" si="111"/>
        <v>0</v>
      </c>
      <c r="U206" s="94">
        <f t="shared" si="111"/>
        <v>0</v>
      </c>
      <c r="V206" s="218"/>
      <c r="W206" s="41"/>
      <c r="X206" s="41"/>
      <c r="Y206" s="41"/>
      <c r="Z206" s="41"/>
      <c r="AA206" s="41"/>
      <c r="AB206" s="80">
        <f>E206-M206</f>
        <v>0</v>
      </c>
      <c r="AC206" s="75">
        <f>D206-J206-L206</f>
        <v>0</v>
      </c>
    </row>
    <row r="207" spans="1:29" s="1" customFormat="1" ht="24.95" customHeight="1" x14ac:dyDescent="0.25">
      <c r="A207" s="35" t="s">
        <v>146</v>
      </c>
      <c r="B207" s="27" t="s">
        <v>142</v>
      </c>
      <c r="C207" s="54" t="s">
        <v>44</v>
      </c>
      <c r="D207" s="64"/>
      <c r="E207" s="60">
        <v>4</v>
      </c>
      <c r="F207" s="28"/>
      <c r="G207" s="28"/>
      <c r="H207" s="28"/>
      <c r="I207" s="82"/>
      <c r="J207" s="90"/>
      <c r="K207" s="60"/>
      <c r="L207" s="204"/>
      <c r="M207" s="226">
        <f t="shared" ref="M207" si="112">SUM(N207,U207)</f>
        <v>4</v>
      </c>
      <c r="N207" s="38">
        <v>4</v>
      </c>
      <c r="O207" s="29"/>
      <c r="P207" s="29"/>
      <c r="Q207" s="29"/>
      <c r="R207" s="29"/>
      <c r="S207" s="29"/>
      <c r="T207" s="29"/>
      <c r="U207" s="229">
        <v>0</v>
      </c>
      <c r="V207" s="217"/>
      <c r="W207" s="40"/>
      <c r="X207" s="40"/>
      <c r="Y207" s="40"/>
      <c r="Z207" s="40"/>
      <c r="AA207" s="40"/>
      <c r="AB207" s="101">
        <f>E207-M207</f>
        <v>0</v>
      </c>
      <c r="AC207" s="69"/>
    </row>
    <row r="208" spans="1:29" s="1" customFormat="1" ht="30" customHeight="1" x14ac:dyDescent="0.25">
      <c r="A208" s="137" t="s">
        <v>147</v>
      </c>
      <c r="B208" s="23" t="s">
        <v>363</v>
      </c>
      <c r="C208" s="53" t="s">
        <v>26</v>
      </c>
      <c r="D208" s="62">
        <f>SUM(D213,D209)</f>
        <v>2</v>
      </c>
      <c r="E208" s="170">
        <f>SUM(E213,E209)</f>
        <v>12</v>
      </c>
      <c r="F208" s="24" t="s">
        <v>24</v>
      </c>
      <c r="G208" s="24" t="s">
        <v>27</v>
      </c>
      <c r="H208" s="24">
        <f>SUM(H209,H213)</f>
        <v>3</v>
      </c>
      <c r="I208" s="80">
        <f>SUM(I209,I213)</f>
        <v>3</v>
      </c>
      <c r="J208" s="86">
        <f>SUM(J209,J213)</f>
        <v>2</v>
      </c>
      <c r="K208" s="58">
        <f t="shared" ref="K208:L208" si="113">SUM(K209,K213)</f>
        <v>0</v>
      </c>
      <c r="L208" s="80">
        <f t="shared" si="113"/>
        <v>0</v>
      </c>
      <c r="M208" s="86">
        <f>SUM(N208,U208)</f>
        <v>9</v>
      </c>
      <c r="N208" s="34">
        <f>SUM(N213,N209)</f>
        <v>9</v>
      </c>
      <c r="O208" s="34">
        <f t="shared" ref="O208:U208" si="114">SUM(O213,O209)</f>
        <v>0</v>
      </c>
      <c r="P208" s="34">
        <f t="shared" si="114"/>
        <v>0</v>
      </c>
      <c r="Q208" s="34">
        <f t="shared" si="114"/>
        <v>0</v>
      </c>
      <c r="R208" s="34">
        <f t="shared" si="114"/>
        <v>0</v>
      </c>
      <c r="S208" s="34">
        <f t="shared" si="114"/>
        <v>0</v>
      </c>
      <c r="T208" s="34">
        <f t="shared" si="114"/>
        <v>0</v>
      </c>
      <c r="U208" s="94">
        <f t="shared" si="114"/>
        <v>0</v>
      </c>
      <c r="V208" s="218"/>
      <c r="W208" s="41"/>
      <c r="X208" s="41"/>
      <c r="Y208" s="41"/>
      <c r="Z208" s="41"/>
      <c r="AA208" s="41"/>
      <c r="AB208" s="80">
        <f>E208-M208</f>
        <v>3</v>
      </c>
      <c r="AC208" s="75">
        <f>D208-J208-L208</f>
        <v>0</v>
      </c>
    </row>
    <row r="209" spans="1:29" s="1" customFormat="1" ht="20.100000000000001" customHeight="1" x14ac:dyDescent="0.25">
      <c r="A209" s="287" t="s">
        <v>387</v>
      </c>
      <c r="B209" s="295"/>
      <c r="C209" s="55"/>
      <c r="D209" s="66">
        <v>2</v>
      </c>
      <c r="E209" s="61">
        <f>SUM(E212,E211,E210)</f>
        <v>9</v>
      </c>
      <c r="F209" s="25"/>
      <c r="G209" s="25"/>
      <c r="H209" s="25">
        <v>3</v>
      </c>
      <c r="I209" s="81">
        <v>3</v>
      </c>
      <c r="J209" s="88">
        <v>2</v>
      </c>
      <c r="K209" s="61">
        <v>0</v>
      </c>
      <c r="L209" s="199">
        <v>0</v>
      </c>
      <c r="M209" s="88">
        <f t="shared" ref="M209" si="115">SUM(N209,U209)</f>
        <v>9</v>
      </c>
      <c r="N209" s="42">
        <f>SUM(N212,N211,N210)</f>
        <v>9</v>
      </c>
      <c r="O209" s="25"/>
      <c r="P209" s="25"/>
      <c r="Q209" s="25"/>
      <c r="R209" s="25"/>
      <c r="S209" s="25"/>
      <c r="T209" s="25"/>
      <c r="U209" s="151">
        <f>SUM(U210:U212)</f>
        <v>0</v>
      </c>
      <c r="V209" s="219"/>
      <c r="W209" s="43"/>
      <c r="X209" s="43"/>
      <c r="Y209" s="43"/>
      <c r="Z209" s="43"/>
      <c r="AA209" s="43"/>
      <c r="AB209" s="81">
        <f>E209-M209</f>
        <v>0</v>
      </c>
      <c r="AC209" s="76">
        <f>D209-J209-L209</f>
        <v>0</v>
      </c>
    </row>
    <row r="210" spans="1:29" s="1" customFormat="1" ht="30" customHeight="1" x14ac:dyDescent="0.25">
      <c r="A210" s="35" t="s">
        <v>148</v>
      </c>
      <c r="B210" s="27" t="s">
        <v>363</v>
      </c>
      <c r="C210" s="54" t="s">
        <v>44</v>
      </c>
      <c r="D210" s="64"/>
      <c r="E210" s="60">
        <v>3</v>
      </c>
      <c r="F210" s="28"/>
      <c r="G210" s="28"/>
      <c r="H210" s="28"/>
      <c r="I210" s="82"/>
      <c r="J210" s="90"/>
      <c r="K210" s="60"/>
      <c r="L210" s="204"/>
      <c r="M210" s="226">
        <f t="shared" ref="M210:M213" si="116">SUM(N210,U210)</f>
        <v>3</v>
      </c>
      <c r="N210" s="38">
        <v>3</v>
      </c>
      <c r="O210" s="29"/>
      <c r="P210" s="29"/>
      <c r="Q210" s="29"/>
      <c r="R210" s="29"/>
      <c r="S210" s="29"/>
      <c r="T210" s="29"/>
      <c r="U210" s="229">
        <v>0</v>
      </c>
      <c r="V210" s="217"/>
      <c r="W210" s="40"/>
      <c r="X210" s="40"/>
      <c r="Y210" s="40"/>
      <c r="Z210" s="40"/>
      <c r="AA210" s="40"/>
      <c r="AB210" s="101">
        <f>E210-M210</f>
        <v>0</v>
      </c>
      <c r="AC210" s="102"/>
    </row>
    <row r="211" spans="1:29" s="1" customFormat="1" ht="30" customHeight="1" x14ac:dyDescent="0.25">
      <c r="A211" s="35" t="s">
        <v>149</v>
      </c>
      <c r="B211" s="27" t="s">
        <v>363</v>
      </c>
      <c r="C211" s="54" t="s">
        <v>15</v>
      </c>
      <c r="D211" s="64"/>
      <c r="E211" s="60">
        <v>3</v>
      </c>
      <c r="F211" s="28"/>
      <c r="G211" s="28"/>
      <c r="H211" s="28"/>
      <c r="I211" s="82"/>
      <c r="J211" s="90"/>
      <c r="K211" s="60"/>
      <c r="L211" s="204"/>
      <c r="M211" s="226">
        <f t="shared" si="116"/>
        <v>3</v>
      </c>
      <c r="N211" s="38">
        <v>3</v>
      </c>
      <c r="O211" s="29"/>
      <c r="P211" s="29"/>
      <c r="Q211" s="29"/>
      <c r="R211" s="29"/>
      <c r="S211" s="29"/>
      <c r="T211" s="29"/>
      <c r="U211" s="229">
        <v>0</v>
      </c>
      <c r="V211" s="217"/>
      <c r="W211" s="40"/>
      <c r="X211" s="40"/>
      <c r="Y211" s="40"/>
      <c r="Z211" s="40"/>
      <c r="AA211" s="40"/>
      <c r="AB211" s="101">
        <f>E211-M211</f>
        <v>0</v>
      </c>
      <c r="AC211" s="102"/>
    </row>
    <row r="212" spans="1:29" s="1" customFormat="1" ht="30" customHeight="1" x14ac:dyDescent="0.25">
      <c r="A212" s="35" t="s">
        <v>150</v>
      </c>
      <c r="B212" s="27" t="s">
        <v>363</v>
      </c>
      <c r="C212" s="54" t="s">
        <v>16</v>
      </c>
      <c r="D212" s="64"/>
      <c r="E212" s="60">
        <v>3</v>
      </c>
      <c r="F212" s="28"/>
      <c r="G212" s="28"/>
      <c r="H212" s="28"/>
      <c r="I212" s="82"/>
      <c r="J212" s="90"/>
      <c r="K212" s="60"/>
      <c r="L212" s="204"/>
      <c r="M212" s="226">
        <f t="shared" si="116"/>
        <v>3</v>
      </c>
      <c r="N212" s="38">
        <v>3</v>
      </c>
      <c r="O212" s="29"/>
      <c r="P212" s="29"/>
      <c r="Q212" s="29"/>
      <c r="R212" s="29"/>
      <c r="S212" s="29"/>
      <c r="T212" s="29"/>
      <c r="U212" s="229">
        <v>0</v>
      </c>
      <c r="V212" s="217"/>
      <c r="W212" s="40"/>
      <c r="X212" s="40"/>
      <c r="Y212" s="40"/>
      <c r="Z212" s="40"/>
      <c r="AA212" s="40"/>
      <c r="AB212" s="101">
        <f>E212-M212</f>
        <v>0</v>
      </c>
      <c r="AC212" s="102"/>
    </row>
    <row r="213" spans="1:29" s="1" customFormat="1" ht="20.100000000000001" customHeight="1" x14ac:dyDescent="0.25">
      <c r="A213" s="287" t="s">
        <v>376</v>
      </c>
      <c r="B213" s="295"/>
      <c r="C213" s="55"/>
      <c r="D213" s="66">
        <v>0</v>
      </c>
      <c r="E213" s="61">
        <f>SUM(E214)</f>
        <v>3</v>
      </c>
      <c r="F213" s="25"/>
      <c r="G213" s="25"/>
      <c r="H213" s="25">
        <v>0</v>
      </c>
      <c r="I213" s="81">
        <v>0</v>
      </c>
      <c r="J213" s="88">
        <v>0</v>
      </c>
      <c r="K213" s="61">
        <v>0</v>
      </c>
      <c r="L213" s="199">
        <v>0</v>
      </c>
      <c r="M213" s="88">
        <f t="shared" si="116"/>
        <v>0</v>
      </c>
      <c r="N213" s="42">
        <f>SUM(N214)</f>
        <v>0</v>
      </c>
      <c r="O213" s="25"/>
      <c r="P213" s="25"/>
      <c r="Q213" s="25"/>
      <c r="R213" s="25"/>
      <c r="S213" s="25"/>
      <c r="T213" s="25"/>
      <c r="U213" s="151">
        <f>SUM(U214)</f>
        <v>0</v>
      </c>
      <c r="V213" s="219"/>
      <c r="W213" s="43"/>
      <c r="X213" s="43"/>
      <c r="Y213" s="43"/>
      <c r="Z213" s="43"/>
      <c r="AA213" s="43"/>
      <c r="AB213" s="81">
        <f>E213-M213</f>
        <v>3</v>
      </c>
      <c r="AC213" s="76">
        <f>D213-J213-L213</f>
        <v>0</v>
      </c>
    </row>
    <row r="214" spans="1:29" s="1" customFormat="1" ht="30" customHeight="1" x14ac:dyDescent="0.25">
      <c r="A214" s="35" t="s">
        <v>388</v>
      </c>
      <c r="B214" s="27" t="s">
        <v>363</v>
      </c>
      <c r="C214" s="54" t="s">
        <v>253</v>
      </c>
      <c r="D214" s="64"/>
      <c r="E214" s="60">
        <v>3</v>
      </c>
      <c r="F214" s="28"/>
      <c r="G214" s="28"/>
      <c r="H214" s="28"/>
      <c r="I214" s="82"/>
      <c r="J214" s="90"/>
      <c r="K214" s="60"/>
      <c r="L214" s="204"/>
      <c r="M214" s="226">
        <f t="shared" ref="M214" si="117">SUM(N214,U214)</f>
        <v>0</v>
      </c>
      <c r="N214" s="38">
        <v>0</v>
      </c>
      <c r="O214" s="29"/>
      <c r="P214" s="29"/>
      <c r="Q214" s="29"/>
      <c r="R214" s="29"/>
      <c r="S214" s="29"/>
      <c r="T214" s="29"/>
      <c r="U214" s="229">
        <v>0</v>
      </c>
      <c r="V214" s="217"/>
      <c r="W214" s="40"/>
      <c r="X214" s="40"/>
      <c r="Y214" s="40"/>
      <c r="Z214" s="40"/>
      <c r="AA214" s="40"/>
      <c r="AB214" s="101">
        <f>E214-M214</f>
        <v>3</v>
      </c>
      <c r="AC214" s="69"/>
    </row>
    <row r="215" spans="1:29" s="1" customFormat="1" ht="42.75" customHeight="1" x14ac:dyDescent="0.25">
      <c r="A215" s="32" t="s">
        <v>151</v>
      </c>
      <c r="B215" s="23" t="s">
        <v>485</v>
      </c>
      <c r="C215" s="53" t="s">
        <v>26</v>
      </c>
      <c r="D215" s="249">
        <f>D216+D218</f>
        <v>3</v>
      </c>
      <c r="E215" s="170">
        <f>E216+E218</f>
        <v>4</v>
      </c>
      <c r="F215" s="24" t="s">
        <v>24</v>
      </c>
      <c r="G215" s="24" t="s">
        <v>27</v>
      </c>
      <c r="H215" s="24">
        <f>H216+H218</f>
        <v>4</v>
      </c>
      <c r="I215" s="24">
        <f t="shared" ref="I215:L215" si="118">I216+I218</f>
        <v>4</v>
      </c>
      <c r="J215" s="24">
        <f t="shared" si="118"/>
        <v>0</v>
      </c>
      <c r="K215" s="24">
        <f t="shared" si="118"/>
        <v>0</v>
      </c>
      <c r="L215" s="24">
        <f t="shared" si="118"/>
        <v>0</v>
      </c>
      <c r="M215" s="86">
        <f>SUM(N215,U215)</f>
        <v>3</v>
      </c>
      <c r="N215" s="34">
        <f>N216+N218</f>
        <v>2</v>
      </c>
      <c r="O215" s="34">
        <f t="shared" ref="O215:U215" si="119">O216+O218</f>
        <v>0</v>
      </c>
      <c r="P215" s="34">
        <f t="shared" si="119"/>
        <v>0</v>
      </c>
      <c r="Q215" s="34">
        <f t="shared" si="119"/>
        <v>0</v>
      </c>
      <c r="R215" s="34">
        <f t="shared" si="119"/>
        <v>0</v>
      </c>
      <c r="S215" s="34">
        <f t="shared" si="119"/>
        <v>0</v>
      </c>
      <c r="T215" s="34">
        <f t="shared" si="119"/>
        <v>0</v>
      </c>
      <c r="U215" s="34">
        <f t="shared" si="119"/>
        <v>1</v>
      </c>
      <c r="V215" s="218"/>
      <c r="W215" s="41"/>
      <c r="X215" s="41"/>
      <c r="Y215" s="41"/>
      <c r="Z215" s="41"/>
      <c r="AA215" s="41"/>
      <c r="AB215" s="80">
        <f>E215-M215</f>
        <v>1</v>
      </c>
      <c r="AC215" s="75">
        <f>D215-J215-L215</f>
        <v>3</v>
      </c>
    </row>
    <row r="216" spans="1:29" s="1" customFormat="1" ht="42.75" customHeight="1" x14ac:dyDescent="0.25">
      <c r="A216" s="287" t="s">
        <v>486</v>
      </c>
      <c r="B216" s="288"/>
      <c r="C216" s="289"/>
      <c r="D216" s="66">
        <v>0</v>
      </c>
      <c r="E216" s="178">
        <f>E217</f>
        <v>3</v>
      </c>
      <c r="F216" s="25" t="s">
        <v>24</v>
      </c>
      <c r="G216" s="25" t="s">
        <v>27</v>
      </c>
      <c r="H216" s="25">
        <v>3</v>
      </c>
      <c r="I216" s="81">
        <v>3</v>
      </c>
      <c r="J216" s="88">
        <v>0</v>
      </c>
      <c r="K216" s="61">
        <v>0</v>
      </c>
      <c r="L216" s="199">
        <v>0</v>
      </c>
      <c r="M216" s="88">
        <f>SUM(N216,U216)</f>
        <v>3</v>
      </c>
      <c r="N216" s="42">
        <f>N217</f>
        <v>2</v>
      </c>
      <c r="O216" s="25"/>
      <c r="P216" s="25"/>
      <c r="Q216" s="25"/>
      <c r="R216" s="25"/>
      <c r="S216" s="25"/>
      <c r="T216" s="25"/>
      <c r="U216" s="151">
        <f>U217</f>
        <v>1</v>
      </c>
      <c r="V216" s="219"/>
      <c r="W216" s="43"/>
      <c r="X216" s="43"/>
      <c r="Y216" s="43"/>
      <c r="Z216" s="43"/>
      <c r="AA216" s="43"/>
      <c r="AB216" s="81">
        <f>E216-M216</f>
        <v>0</v>
      </c>
      <c r="AC216" s="76">
        <f>D216-J216-L216</f>
        <v>0</v>
      </c>
    </row>
    <row r="217" spans="1:29" s="5" customFormat="1" ht="39" customHeight="1" x14ac:dyDescent="0.2">
      <c r="A217" s="48" t="s">
        <v>155</v>
      </c>
      <c r="B217" s="49" t="s">
        <v>485</v>
      </c>
      <c r="C217" s="56" t="s">
        <v>44</v>
      </c>
      <c r="D217" s="67"/>
      <c r="E217" s="108">
        <v>3</v>
      </c>
      <c r="F217" s="50"/>
      <c r="G217" s="50"/>
      <c r="H217" s="111"/>
      <c r="I217" s="112"/>
      <c r="J217" s="99"/>
      <c r="K217" s="239"/>
      <c r="L217" s="208"/>
      <c r="M217" s="226">
        <f t="shared" ref="M217" si="120">SUM(N217,U217)</f>
        <v>3</v>
      </c>
      <c r="N217" s="106">
        <v>2</v>
      </c>
      <c r="O217" s="106"/>
      <c r="P217" s="106"/>
      <c r="Q217" s="106"/>
      <c r="R217" s="106"/>
      <c r="S217" s="106"/>
      <c r="T217" s="106"/>
      <c r="U217" s="231">
        <v>1</v>
      </c>
      <c r="V217" s="271"/>
      <c r="W217" s="272"/>
      <c r="X217" s="272"/>
      <c r="Y217" s="272"/>
      <c r="Z217" s="272"/>
      <c r="AA217" s="272"/>
      <c r="AB217" s="101">
        <f>E217-M217</f>
        <v>0</v>
      </c>
      <c r="AC217" s="104"/>
    </row>
    <row r="218" spans="1:29" s="5" customFormat="1" ht="39" customHeight="1" x14ac:dyDescent="0.2">
      <c r="A218" s="290">
        <v>42180</v>
      </c>
      <c r="B218" s="291"/>
      <c r="C218" s="292"/>
      <c r="D218" s="244">
        <v>3</v>
      </c>
      <c r="E218" s="158">
        <f>E219</f>
        <v>1</v>
      </c>
      <c r="F218" s="245" t="s">
        <v>24</v>
      </c>
      <c r="G218" s="245" t="s">
        <v>27</v>
      </c>
      <c r="H218" s="132">
        <v>1</v>
      </c>
      <c r="I218" s="133">
        <v>1</v>
      </c>
      <c r="J218" s="246">
        <v>0</v>
      </c>
      <c r="K218" s="247">
        <v>0</v>
      </c>
      <c r="L218" s="248">
        <v>0</v>
      </c>
      <c r="M218" s="88">
        <f>N218+U218</f>
        <v>0</v>
      </c>
      <c r="N218" s="132">
        <f>N219</f>
        <v>0</v>
      </c>
      <c r="O218" s="132"/>
      <c r="P218" s="132"/>
      <c r="Q218" s="132"/>
      <c r="R218" s="132"/>
      <c r="S218" s="132"/>
      <c r="T218" s="132"/>
      <c r="U218" s="162">
        <f>U219</f>
        <v>0</v>
      </c>
      <c r="V218" s="273"/>
      <c r="W218" s="243"/>
      <c r="X218" s="243"/>
      <c r="Y218" s="243"/>
      <c r="Z218" s="243"/>
      <c r="AA218" s="243"/>
      <c r="AB218" s="81">
        <f>E218-M218</f>
        <v>1</v>
      </c>
      <c r="AC218" s="76">
        <f>D218-J218-L218</f>
        <v>3</v>
      </c>
    </row>
    <row r="219" spans="1:29" s="5" customFormat="1" ht="39" customHeight="1" x14ac:dyDescent="0.2">
      <c r="A219" s="48" t="s">
        <v>487</v>
      </c>
      <c r="B219" s="49" t="s">
        <v>485</v>
      </c>
      <c r="C219" s="56" t="s">
        <v>44</v>
      </c>
      <c r="D219" s="67"/>
      <c r="E219" s="174">
        <v>1</v>
      </c>
      <c r="F219" s="50"/>
      <c r="G219" s="50"/>
      <c r="H219" s="111"/>
      <c r="I219" s="112"/>
      <c r="J219" s="99"/>
      <c r="K219" s="239"/>
      <c r="L219" s="208"/>
      <c r="M219" s="226">
        <f>N219+U219</f>
        <v>0</v>
      </c>
      <c r="N219" s="106">
        <v>0</v>
      </c>
      <c r="O219" s="106"/>
      <c r="P219" s="106"/>
      <c r="Q219" s="106"/>
      <c r="R219" s="106"/>
      <c r="S219" s="106"/>
      <c r="T219" s="106"/>
      <c r="U219" s="231">
        <v>0</v>
      </c>
      <c r="V219" s="271"/>
      <c r="W219" s="272"/>
      <c r="X219" s="272"/>
      <c r="Y219" s="272"/>
      <c r="Z219" s="272"/>
      <c r="AA219" s="272"/>
      <c r="AB219" s="101"/>
      <c r="AC219" s="104"/>
    </row>
    <row r="220" spans="1:29" ht="24.95" customHeight="1" x14ac:dyDescent="0.25">
      <c r="A220" s="138" t="s">
        <v>159</v>
      </c>
      <c r="B220" s="113" t="s">
        <v>428</v>
      </c>
      <c r="C220" s="53" t="s">
        <v>26</v>
      </c>
      <c r="D220" s="114">
        <f>D221+D224</f>
        <v>6</v>
      </c>
      <c r="E220" s="169">
        <f>E221+E224</f>
        <v>15</v>
      </c>
      <c r="F220" s="116"/>
      <c r="G220" s="24"/>
      <c r="H220" s="117">
        <f>H221+H224</f>
        <v>7</v>
      </c>
      <c r="I220" s="118">
        <f t="shared" ref="I220:U220" si="121">I221+I224</f>
        <v>5</v>
      </c>
      <c r="J220" s="159">
        <f t="shared" si="121"/>
        <v>6</v>
      </c>
      <c r="K220" s="115">
        <f t="shared" si="121"/>
        <v>0</v>
      </c>
      <c r="L220" s="118">
        <f t="shared" si="121"/>
        <v>0</v>
      </c>
      <c r="M220" s="86">
        <f>SUM(N220,U220)</f>
        <v>11</v>
      </c>
      <c r="N220" s="117">
        <f t="shared" si="121"/>
        <v>11</v>
      </c>
      <c r="O220" s="117">
        <f t="shared" si="121"/>
        <v>0</v>
      </c>
      <c r="P220" s="117">
        <f t="shared" si="121"/>
        <v>0</v>
      </c>
      <c r="Q220" s="117">
        <f t="shared" si="121"/>
        <v>0</v>
      </c>
      <c r="R220" s="117">
        <f t="shared" si="121"/>
        <v>0</v>
      </c>
      <c r="S220" s="117">
        <f t="shared" si="121"/>
        <v>0</v>
      </c>
      <c r="T220" s="117">
        <f t="shared" si="121"/>
        <v>0</v>
      </c>
      <c r="U220" s="160">
        <f t="shared" si="121"/>
        <v>0</v>
      </c>
      <c r="V220" s="189"/>
      <c r="W220" s="120"/>
      <c r="X220" s="120"/>
      <c r="Y220" s="120"/>
      <c r="Z220" s="120"/>
      <c r="AA220" s="120"/>
      <c r="AB220" s="80">
        <f>E220-M220</f>
        <v>4</v>
      </c>
      <c r="AC220" s="75">
        <f>D220-J220-L220</f>
        <v>0</v>
      </c>
    </row>
    <row r="221" spans="1:29" ht="20.100000000000001" customHeight="1" x14ac:dyDescent="0.25">
      <c r="A221" s="317" t="s">
        <v>425</v>
      </c>
      <c r="B221" s="318"/>
      <c r="C221" s="319"/>
      <c r="D221" s="165">
        <v>6</v>
      </c>
      <c r="E221" s="130">
        <f>E222+E223</f>
        <v>11</v>
      </c>
      <c r="F221" s="131" t="s">
        <v>24</v>
      </c>
      <c r="G221" s="25" t="s">
        <v>27</v>
      </c>
      <c r="H221" s="132">
        <v>5</v>
      </c>
      <c r="I221" s="133">
        <v>5</v>
      </c>
      <c r="J221" s="134">
        <v>6</v>
      </c>
      <c r="K221" s="240">
        <v>0</v>
      </c>
      <c r="L221" s="209">
        <v>0</v>
      </c>
      <c r="M221" s="88">
        <f t="shared" ref="M221" si="122">SUM(N221,U221)</f>
        <v>11</v>
      </c>
      <c r="N221" s="42">
        <f>N222+N223</f>
        <v>11</v>
      </c>
      <c r="O221" s="42">
        <f t="shared" ref="O221:U221" si="123">O222+O223</f>
        <v>0</v>
      </c>
      <c r="P221" s="42">
        <f t="shared" si="123"/>
        <v>0</v>
      </c>
      <c r="Q221" s="42">
        <f t="shared" si="123"/>
        <v>0</v>
      </c>
      <c r="R221" s="42">
        <f t="shared" si="123"/>
        <v>0</v>
      </c>
      <c r="S221" s="42">
        <f t="shared" si="123"/>
        <v>0</v>
      </c>
      <c r="T221" s="42">
        <f t="shared" si="123"/>
        <v>0</v>
      </c>
      <c r="U221" s="96">
        <f t="shared" si="123"/>
        <v>0</v>
      </c>
      <c r="V221" s="223"/>
      <c r="W221" s="135"/>
      <c r="X221" s="135"/>
      <c r="Y221" s="135"/>
      <c r="Z221" s="135"/>
      <c r="AA221" s="135"/>
      <c r="AB221" s="81">
        <f>E221-M221</f>
        <v>0</v>
      </c>
      <c r="AC221" s="76">
        <f>D221-J221-L221</f>
        <v>0</v>
      </c>
    </row>
    <row r="222" spans="1:29" ht="24.95" customHeight="1" x14ac:dyDescent="0.25">
      <c r="A222" s="21" t="s">
        <v>160</v>
      </c>
      <c r="B222" s="22" t="s">
        <v>429</v>
      </c>
      <c r="C222" s="54" t="s">
        <v>44</v>
      </c>
      <c r="D222" s="68"/>
      <c r="E222" s="108">
        <v>6</v>
      </c>
      <c r="F222" s="52"/>
      <c r="G222" s="52"/>
      <c r="H222" s="111"/>
      <c r="I222" s="112"/>
      <c r="J222" s="100"/>
      <c r="K222" s="195"/>
      <c r="L222" s="210"/>
      <c r="M222" s="226">
        <f t="shared" ref="M222:M224" si="124">SUM(N222,U222)</f>
        <v>6</v>
      </c>
      <c r="N222" s="106">
        <v>6</v>
      </c>
      <c r="O222" s="106"/>
      <c r="P222" s="106"/>
      <c r="Q222" s="106"/>
      <c r="R222" s="106"/>
      <c r="S222" s="106"/>
      <c r="T222" s="106"/>
      <c r="U222" s="231">
        <v>0</v>
      </c>
      <c r="V222" s="224"/>
      <c r="W222" s="20"/>
      <c r="X222" s="20"/>
      <c r="Y222" s="20"/>
      <c r="Z222" s="20"/>
      <c r="AA222" s="20"/>
      <c r="AB222" s="101">
        <f>E222-M222</f>
        <v>0</v>
      </c>
      <c r="AC222" s="256"/>
    </row>
    <row r="223" spans="1:29" ht="24.95" customHeight="1" x14ac:dyDescent="0.25">
      <c r="A223" s="21" t="s">
        <v>161</v>
      </c>
      <c r="B223" s="22" t="s">
        <v>429</v>
      </c>
      <c r="C223" s="54" t="s">
        <v>16</v>
      </c>
      <c r="D223" s="68"/>
      <c r="E223" s="108">
        <v>5</v>
      </c>
      <c r="F223" s="52"/>
      <c r="G223" s="52"/>
      <c r="H223" s="111"/>
      <c r="I223" s="112"/>
      <c r="J223" s="100"/>
      <c r="K223" s="195"/>
      <c r="L223" s="210"/>
      <c r="M223" s="226">
        <f t="shared" si="124"/>
        <v>5</v>
      </c>
      <c r="N223" s="106">
        <v>5</v>
      </c>
      <c r="O223" s="106"/>
      <c r="P223" s="106"/>
      <c r="Q223" s="106"/>
      <c r="R223" s="106"/>
      <c r="S223" s="106"/>
      <c r="T223" s="106"/>
      <c r="U223" s="231">
        <v>0</v>
      </c>
      <c r="V223" s="224"/>
      <c r="W223" s="20"/>
      <c r="X223" s="20"/>
      <c r="Y223" s="20"/>
      <c r="Z223" s="20"/>
      <c r="AA223" s="20"/>
      <c r="AB223" s="101">
        <f>E223-M223</f>
        <v>0</v>
      </c>
      <c r="AC223" s="256"/>
    </row>
    <row r="224" spans="1:29" ht="20.100000000000001" customHeight="1" x14ac:dyDescent="0.25">
      <c r="A224" s="284" t="s">
        <v>424</v>
      </c>
      <c r="B224" s="285"/>
      <c r="C224" s="286"/>
      <c r="D224" s="129">
        <v>0</v>
      </c>
      <c r="E224" s="130">
        <f>E225+E226</f>
        <v>4</v>
      </c>
      <c r="F224" s="131" t="s">
        <v>24</v>
      </c>
      <c r="G224" s="131" t="s">
        <v>27</v>
      </c>
      <c r="H224" s="132">
        <v>2</v>
      </c>
      <c r="I224" s="133">
        <v>0</v>
      </c>
      <c r="J224" s="134">
        <v>0</v>
      </c>
      <c r="K224" s="240">
        <v>0</v>
      </c>
      <c r="L224" s="211">
        <v>0</v>
      </c>
      <c r="M224" s="88">
        <f t="shared" si="124"/>
        <v>0</v>
      </c>
      <c r="N224" s="132">
        <f>N225+N226</f>
        <v>0</v>
      </c>
      <c r="O224" s="132">
        <f t="shared" ref="O224:U224" si="125">O225+O226</f>
        <v>0</v>
      </c>
      <c r="P224" s="132">
        <f t="shared" si="125"/>
        <v>0</v>
      </c>
      <c r="Q224" s="132">
        <f t="shared" si="125"/>
        <v>0</v>
      </c>
      <c r="R224" s="132">
        <f t="shared" si="125"/>
        <v>0</v>
      </c>
      <c r="S224" s="132">
        <f t="shared" si="125"/>
        <v>0</v>
      </c>
      <c r="T224" s="132">
        <f t="shared" si="125"/>
        <v>0</v>
      </c>
      <c r="U224" s="162">
        <f t="shared" si="125"/>
        <v>0</v>
      </c>
      <c r="V224" s="223"/>
      <c r="W224" s="135"/>
      <c r="X224" s="135"/>
      <c r="Y224" s="135"/>
      <c r="Z224" s="135"/>
      <c r="AA224" s="135"/>
      <c r="AB224" s="81">
        <f>E224-M224</f>
        <v>4</v>
      </c>
      <c r="AC224" s="76">
        <f>D224-J224-L224</f>
        <v>0</v>
      </c>
    </row>
    <row r="225" spans="1:29" ht="24.95" customHeight="1" x14ac:dyDescent="0.25">
      <c r="A225" s="21" t="s">
        <v>426</v>
      </c>
      <c r="B225" s="22" t="s">
        <v>429</v>
      </c>
      <c r="C225" s="54" t="s">
        <v>44</v>
      </c>
      <c r="D225" s="68"/>
      <c r="E225" s="108">
        <v>2</v>
      </c>
      <c r="F225" s="52"/>
      <c r="G225" s="52"/>
      <c r="H225" s="111"/>
      <c r="I225" s="112"/>
      <c r="J225" s="100"/>
      <c r="K225" s="195"/>
      <c r="L225" s="210"/>
      <c r="M225" s="226">
        <f t="shared" ref="M225:M226" si="126">SUM(N225,U225)</f>
        <v>0</v>
      </c>
      <c r="N225" s="106">
        <v>0</v>
      </c>
      <c r="O225" s="106"/>
      <c r="P225" s="106"/>
      <c r="Q225" s="106"/>
      <c r="R225" s="106"/>
      <c r="S225" s="106"/>
      <c r="T225" s="106"/>
      <c r="U225" s="231">
        <v>0</v>
      </c>
      <c r="V225" s="224"/>
      <c r="W225" s="20"/>
      <c r="X225" s="20"/>
      <c r="Y225" s="20"/>
      <c r="Z225" s="20"/>
      <c r="AA225" s="20"/>
      <c r="AB225" s="101">
        <f>E225-M225</f>
        <v>2</v>
      </c>
      <c r="AC225" s="256"/>
    </row>
    <row r="226" spans="1:29" ht="24.95" customHeight="1" x14ac:dyDescent="0.25">
      <c r="A226" s="21" t="s">
        <v>427</v>
      </c>
      <c r="B226" s="22" t="s">
        <v>429</v>
      </c>
      <c r="C226" s="54" t="s">
        <v>16</v>
      </c>
      <c r="D226" s="68"/>
      <c r="E226" s="108">
        <v>2</v>
      </c>
      <c r="F226" s="52"/>
      <c r="G226" s="52"/>
      <c r="H226" s="111"/>
      <c r="I226" s="112"/>
      <c r="J226" s="100"/>
      <c r="K226" s="195"/>
      <c r="L226" s="210"/>
      <c r="M226" s="226">
        <f t="shared" si="126"/>
        <v>0</v>
      </c>
      <c r="N226" s="106">
        <v>0</v>
      </c>
      <c r="O226" s="106"/>
      <c r="P226" s="106"/>
      <c r="Q226" s="106"/>
      <c r="R226" s="106"/>
      <c r="S226" s="106"/>
      <c r="T226" s="106"/>
      <c r="U226" s="231">
        <v>0</v>
      </c>
      <c r="V226" s="224"/>
      <c r="W226" s="20"/>
      <c r="X226" s="20"/>
      <c r="Y226" s="20"/>
      <c r="Z226" s="20"/>
      <c r="AA226" s="20"/>
      <c r="AB226" s="101">
        <f>E226-M226</f>
        <v>2</v>
      </c>
      <c r="AC226" s="256"/>
    </row>
    <row r="227" spans="1:29" ht="24.95" customHeight="1" x14ac:dyDescent="0.25">
      <c r="A227" s="139" t="s">
        <v>162</v>
      </c>
      <c r="B227" s="122" t="s">
        <v>163</v>
      </c>
      <c r="C227" s="53" t="s">
        <v>26</v>
      </c>
      <c r="D227" s="123">
        <v>7</v>
      </c>
      <c r="E227" s="169">
        <f>SUM(E228)</f>
        <v>7</v>
      </c>
      <c r="F227" s="116" t="s">
        <v>25</v>
      </c>
      <c r="G227" s="24" t="s">
        <v>27</v>
      </c>
      <c r="H227" s="117">
        <v>7</v>
      </c>
      <c r="I227" s="118">
        <v>7</v>
      </c>
      <c r="J227" s="119">
        <v>4</v>
      </c>
      <c r="K227" s="241">
        <v>0</v>
      </c>
      <c r="L227" s="212">
        <v>0</v>
      </c>
      <c r="M227" s="86">
        <f>SUM(N227,U227)</f>
        <v>7</v>
      </c>
      <c r="N227" s="117">
        <f>SUM(N228)</f>
        <v>4</v>
      </c>
      <c r="O227" s="117">
        <f t="shared" ref="O227:U227" si="127">SUM(O228)</f>
        <v>0</v>
      </c>
      <c r="P227" s="117">
        <f t="shared" si="127"/>
        <v>0</v>
      </c>
      <c r="Q227" s="117">
        <f t="shared" si="127"/>
        <v>0</v>
      </c>
      <c r="R227" s="117">
        <f t="shared" si="127"/>
        <v>0</v>
      </c>
      <c r="S227" s="117">
        <f t="shared" si="127"/>
        <v>0</v>
      </c>
      <c r="T227" s="117">
        <f t="shared" si="127"/>
        <v>0</v>
      </c>
      <c r="U227" s="160">
        <f t="shared" si="127"/>
        <v>3</v>
      </c>
      <c r="V227" s="189"/>
      <c r="W227" s="120"/>
      <c r="X227" s="120"/>
      <c r="Y227" s="120"/>
      <c r="Z227" s="120"/>
      <c r="AA227" s="120"/>
      <c r="AB227" s="80">
        <f>E227-M227</f>
        <v>0</v>
      </c>
      <c r="AC227" s="75">
        <f>D227-J227-L227</f>
        <v>3</v>
      </c>
    </row>
    <row r="228" spans="1:29" ht="50.1" customHeight="1" x14ac:dyDescent="0.25">
      <c r="A228" s="21" t="s">
        <v>164</v>
      </c>
      <c r="B228" s="22" t="s">
        <v>163</v>
      </c>
      <c r="C228" s="54" t="s">
        <v>44</v>
      </c>
      <c r="D228" s="68"/>
      <c r="E228" s="108">
        <v>7</v>
      </c>
      <c r="F228" s="52"/>
      <c r="G228" s="52"/>
      <c r="H228" s="111"/>
      <c r="I228" s="112"/>
      <c r="J228" s="100"/>
      <c r="K228" s="195"/>
      <c r="L228" s="210"/>
      <c r="M228" s="226">
        <f t="shared" ref="M228" si="128">SUM(N228,U228)</f>
        <v>7</v>
      </c>
      <c r="N228" s="106">
        <v>4</v>
      </c>
      <c r="O228" s="147"/>
      <c r="P228" s="147"/>
      <c r="Q228" s="147"/>
      <c r="R228" s="147"/>
      <c r="S228" s="147"/>
      <c r="T228" s="147"/>
      <c r="U228" s="231">
        <v>3</v>
      </c>
      <c r="V228" s="224"/>
      <c r="W228" s="20"/>
      <c r="X228" s="20"/>
      <c r="Y228" s="20"/>
      <c r="Z228" s="20"/>
      <c r="AA228" s="20"/>
      <c r="AB228" s="101">
        <f>E228-M228</f>
        <v>0</v>
      </c>
      <c r="AC228" s="256"/>
    </row>
    <row r="229" spans="1:29" ht="24.95" customHeight="1" x14ac:dyDescent="0.25">
      <c r="A229" s="139" t="s">
        <v>165</v>
      </c>
      <c r="B229" s="122" t="s">
        <v>167</v>
      </c>
      <c r="C229" s="127" t="s">
        <v>26</v>
      </c>
      <c r="D229" s="123">
        <f>D230+D233</f>
        <v>11</v>
      </c>
      <c r="E229" s="169">
        <f>E230+E233</f>
        <v>12</v>
      </c>
      <c r="F229" s="116" t="s">
        <v>24</v>
      </c>
      <c r="G229" s="116" t="s">
        <v>27</v>
      </c>
      <c r="H229" s="117">
        <f>H230+H233</f>
        <v>6</v>
      </c>
      <c r="I229" s="118">
        <f>I230+I233</f>
        <v>6</v>
      </c>
      <c r="J229" s="119">
        <f>J230+J233</f>
        <v>1</v>
      </c>
      <c r="K229" s="241">
        <f t="shared" ref="K229:L229" si="129">K230+K233</f>
        <v>0</v>
      </c>
      <c r="L229" s="173">
        <f t="shared" si="129"/>
        <v>0</v>
      </c>
      <c r="M229" s="86">
        <f>SUM(N229,U229)</f>
        <v>2</v>
      </c>
      <c r="N229" s="117">
        <f>SUM(N232,N231)</f>
        <v>2</v>
      </c>
      <c r="O229" s="117">
        <f t="shared" ref="O229:U229" si="130">SUM(O232,O231)</f>
        <v>0</v>
      </c>
      <c r="P229" s="117">
        <f t="shared" si="130"/>
        <v>0</v>
      </c>
      <c r="Q229" s="117">
        <f t="shared" si="130"/>
        <v>0</v>
      </c>
      <c r="R229" s="117">
        <f t="shared" si="130"/>
        <v>0</v>
      </c>
      <c r="S229" s="117">
        <f t="shared" si="130"/>
        <v>0</v>
      </c>
      <c r="T229" s="117">
        <f t="shared" si="130"/>
        <v>0</v>
      </c>
      <c r="U229" s="160">
        <f t="shared" si="130"/>
        <v>0</v>
      </c>
      <c r="V229" s="189"/>
      <c r="W229" s="120"/>
      <c r="X229" s="120"/>
      <c r="Y229" s="120"/>
      <c r="Z229" s="120"/>
      <c r="AA229" s="120"/>
      <c r="AB229" s="80">
        <f>E229-M229</f>
        <v>10</v>
      </c>
      <c r="AC229" s="75">
        <f>D229-J229-L229</f>
        <v>10</v>
      </c>
    </row>
    <row r="230" spans="1:29" ht="24.95" customHeight="1" x14ac:dyDescent="0.25">
      <c r="A230" s="284" t="s">
        <v>216</v>
      </c>
      <c r="B230" s="285"/>
      <c r="C230" s="286"/>
      <c r="D230" s="129">
        <v>6</v>
      </c>
      <c r="E230" s="158">
        <f>E231+E232</f>
        <v>2</v>
      </c>
      <c r="F230" s="131" t="s">
        <v>24</v>
      </c>
      <c r="G230" s="131" t="s">
        <v>27</v>
      </c>
      <c r="H230" s="132">
        <v>1</v>
      </c>
      <c r="I230" s="133">
        <v>1</v>
      </c>
      <c r="J230" s="134">
        <v>1</v>
      </c>
      <c r="K230" s="240">
        <v>0</v>
      </c>
      <c r="L230" s="211">
        <v>0</v>
      </c>
      <c r="M230" s="88">
        <f t="shared" ref="M230" si="131">SUM(N230,U230)</f>
        <v>2</v>
      </c>
      <c r="N230" s="132">
        <f>N231+N232</f>
        <v>2</v>
      </c>
      <c r="O230" s="132"/>
      <c r="P230" s="132"/>
      <c r="Q230" s="132"/>
      <c r="R230" s="132"/>
      <c r="S230" s="132"/>
      <c r="T230" s="132"/>
      <c r="U230" s="162">
        <f>U231+U232</f>
        <v>0</v>
      </c>
      <c r="V230" s="223"/>
      <c r="W230" s="135"/>
      <c r="X230" s="135"/>
      <c r="Y230" s="135"/>
      <c r="Z230" s="135"/>
      <c r="AA230" s="135"/>
      <c r="AB230" s="81">
        <f>E230-M230</f>
        <v>0</v>
      </c>
      <c r="AC230" s="76">
        <f>D230-J230-L230</f>
        <v>5</v>
      </c>
    </row>
    <row r="231" spans="1:29" ht="24.95" customHeight="1" x14ac:dyDescent="0.25">
      <c r="A231" s="21" t="s">
        <v>166</v>
      </c>
      <c r="B231" s="22" t="s">
        <v>167</v>
      </c>
      <c r="C231" s="56" t="s">
        <v>44</v>
      </c>
      <c r="D231" s="68"/>
      <c r="E231" s="108">
        <v>1</v>
      </c>
      <c r="F231" s="52"/>
      <c r="G231" s="52"/>
      <c r="H231" s="111"/>
      <c r="I231" s="112"/>
      <c r="J231" s="100"/>
      <c r="K231" s="195"/>
      <c r="L231" s="210"/>
      <c r="M231" s="226">
        <f t="shared" ref="M231:M235" si="132">SUM(N231,U231)</f>
        <v>1</v>
      </c>
      <c r="N231" s="106">
        <v>1</v>
      </c>
      <c r="O231" s="106"/>
      <c r="P231" s="106"/>
      <c r="Q231" s="106"/>
      <c r="R231" s="106"/>
      <c r="S231" s="106"/>
      <c r="T231" s="106"/>
      <c r="U231" s="231">
        <v>0</v>
      </c>
      <c r="V231" s="224"/>
      <c r="W231" s="20"/>
      <c r="X231" s="20"/>
      <c r="Y231" s="20"/>
      <c r="Z231" s="20"/>
      <c r="AA231" s="20"/>
      <c r="AB231" s="101">
        <f>E231-M231</f>
        <v>0</v>
      </c>
      <c r="AC231" s="256"/>
    </row>
    <row r="232" spans="1:29" ht="24.95" customHeight="1" x14ac:dyDescent="0.25">
      <c r="A232" s="21" t="s">
        <v>168</v>
      </c>
      <c r="B232" s="22" t="s">
        <v>167</v>
      </c>
      <c r="C232" s="56" t="s">
        <v>16</v>
      </c>
      <c r="D232" s="68"/>
      <c r="E232" s="108">
        <v>1</v>
      </c>
      <c r="F232" s="52"/>
      <c r="G232" s="52"/>
      <c r="H232" s="111"/>
      <c r="I232" s="112"/>
      <c r="J232" s="100"/>
      <c r="K232" s="195"/>
      <c r="L232" s="210"/>
      <c r="M232" s="226">
        <f t="shared" si="132"/>
        <v>1</v>
      </c>
      <c r="N232" s="106">
        <v>1</v>
      </c>
      <c r="O232" s="106"/>
      <c r="P232" s="106"/>
      <c r="Q232" s="106"/>
      <c r="R232" s="106"/>
      <c r="S232" s="106"/>
      <c r="T232" s="106"/>
      <c r="U232" s="231">
        <v>0</v>
      </c>
      <c r="V232" s="224"/>
      <c r="W232" s="20"/>
      <c r="X232" s="20"/>
      <c r="Y232" s="20"/>
      <c r="Z232" s="20"/>
      <c r="AA232" s="20"/>
      <c r="AB232" s="101">
        <f>E232-M232</f>
        <v>0</v>
      </c>
      <c r="AC232" s="256"/>
    </row>
    <row r="233" spans="1:29" ht="24.95" customHeight="1" x14ac:dyDescent="0.25">
      <c r="A233" s="284" t="s">
        <v>440</v>
      </c>
      <c r="B233" s="285"/>
      <c r="C233" s="286"/>
      <c r="D233" s="129">
        <v>5</v>
      </c>
      <c r="E233" s="158">
        <f>E234+E235</f>
        <v>10</v>
      </c>
      <c r="F233" s="131" t="s">
        <v>24</v>
      </c>
      <c r="G233" s="131" t="s">
        <v>27</v>
      </c>
      <c r="H233" s="132">
        <v>5</v>
      </c>
      <c r="I233" s="133">
        <v>5</v>
      </c>
      <c r="J233" s="134">
        <v>0</v>
      </c>
      <c r="K233" s="240">
        <v>0</v>
      </c>
      <c r="L233" s="211">
        <v>0</v>
      </c>
      <c r="M233" s="88">
        <f t="shared" si="132"/>
        <v>0</v>
      </c>
      <c r="N233" s="132">
        <f>N234+N235</f>
        <v>0</v>
      </c>
      <c r="O233" s="132"/>
      <c r="P233" s="132"/>
      <c r="Q233" s="132"/>
      <c r="R233" s="132"/>
      <c r="S233" s="132"/>
      <c r="T233" s="132"/>
      <c r="U233" s="162">
        <f>U234+U235</f>
        <v>0</v>
      </c>
      <c r="V233" s="223"/>
      <c r="W233" s="135"/>
      <c r="X233" s="135"/>
      <c r="Y233" s="135"/>
      <c r="Z233" s="135"/>
      <c r="AA233" s="135"/>
      <c r="AB233" s="81">
        <f>E233-M233</f>
        <v>10</v>
      </c>
      <c r="AC233" s="76">
        <f>D233-J233-L233</f>
        <v>5</v>
      </c>
    </row>
    <row r="234" spans="1:29" ht="24.95" customHeight="1" x14ac:dyDescent="0.25">
      <c r="A234" s="21" t="s">
        <v>445</v>
      </c>
      <c r="B234" s="22" t="s">
        <v>167</v>
      </c>
      <c r="C234" s="56" t="s">
        <v>44</v>
      </c>
      <c r="D234" s="68"/>
      <c r="E234" s="174">
        <v>5</v>
      </c>
      <c r="F234" s="52"/>
      <c r="G234" s="52"/>
      <c r="H234" s="111"/>
      <c r="I234" s="112"/>
      <c r="J234" s="100"/>
      <c r="K234" s="195"/>
      <c r="L234" s="210"/>
      <c r="M234" s="226">
        <f t="shared" si="132"/>
        <v>0</v>
      </c>
      <c r="N234" s="106">
        <v>0</v>
      </c>
      <c r="O234" s="106"/>
      <c r="P234" s="106"/>
      <c r="Q234" s="106"/>
      <c r="R234" s="106"/>
      <c r="S234" s="106"/>
      <c r="T234" s="106"/>
      <c r="U234" s="231">
        <v>0</v>
      </c>
      <c r="V234" s="224"/>
      <c r="W234" s="20"/>
      <c r="X234" s="20"/>
      <c r="Y234" s="20"/>
      <c r="Z234" s="20"/>
      <c r="AA234" s="20"/>
      <c r="AB234" s="101">
        <f>E234-M234</f>
        <v>5</v>
      </c>
      <c r="AC234" s="256"/>
    </row>
    <row r="235" spans="1:29" ht="24.95" customHeight="1" x14ac:dyDescent="0.25">
      <c r="A235" s="21" t="s">
        <v>446</v>
      </c>
      <c r="B235" s="22" t="s">
        <v>167</v>
      </c>
      <c r="C235" s="56" t="s">
        <v>16</v>
      </c>
      <c r="D235" s="68"/>
      <c r="E235" s="174">
        <v>5</v>
      </c>
      <c r="F235" s="52"/>
      <c r="G235" s="52"/>
      <c r="H235" s="111"/>
      <c r="I235" s="112"/>
      <c r="J235" s="100"/>
      <c r="K235" s="195"/>
      <c r="L235" s="210"/>
      <c r="M235" s="226">
        <f t="shared" si="132"/>
        <v>0</v>
      </c>
      <c r="N235" s="106">
        <v>0</v>
      </c>
      <c r="O235" s="106"/>
      <c r="P235" s="106"/>
      <c r="Q235" s="106"/>
      <c r="R235" s="106"/>
      <c r="S235" s="106"/>
      <c r="T235" s="106"/>
      <c r="U235" s="231">
        <v>0</v>
      </c>
      <c r="V235" s="224"/>
      <c r="W235" s="20"/>
      <c r="X235" s="20"/>
      <c r="Y235" s="20"/>
      <c r="Z235" s="20"/>
      <c r="AA235" s="20"/>
      <c r="AB235" s="101">
        <f>E235-M235</f>
        <v>5</v>
      </c>
      <c r="AC235" s="256"/>
    </row>
    <row r="236" spans="1:29" ht="24.95" customHeight="1" x14ac:dyDescent="0.25">
      <c r="A236" s="139" t="s">
        <v>169</v>
      </c>
      <c r="B236" s="122" t="s">
        <v>170</v>
      </c>
      <c r="C236" s="127" t="s">
        <v>26</v>
      </c>
      <c r="D236" s="123">
        <v>4</v>
      </c>
      <c r="E236" s="169">
        <f>SUM(E238,E237)</f>
        <v>6</v>
      </c>
      <c r="F236" s="116" t="s">
        <v>24</v>
      </c>
      <c r="G236" s="116" t="s">
        <v>27</v>
      </c>
      <c r="H236" s="117">
        <v>5</v>
      </c>
      <c r="I236" s="118">
        <v>4</v>
      </c>
      <c r="J236" s="119">
        <v>4</v>
      </c>
      <c r="K236" s="241">
        <v>0</v>
      </c>
      <c r="L236" s="212">
        <v>0</v>
      </c>
      <c r="M236" s="86">
        <f>SUM(N236,U236)</f>
        <v>6</v>
      </c>
      <c r="N236" s="117">
        <f>SUM(N238,N237)</f>
        <v>6</v>
      </c>
      <c r="O236" s="117">
        <f t="shared" ref="O236:AA236" si="133">SUM(O238,O237)</f>
        <v>0</v>
      </c>
      <c r="P236" s="117">
        <f t="shared" si="133"/>
        <v>0</v>
      </c>
      <c r="Q236" s="117">
        <f t="shared" si="133"/>
        <v>0</v>
      </c>
      <c r="R236" s="117">
        <f t="shared" si="133"/>
        <v>0</v>
      </c>
      <c r="S236" s="117">
        <f t="shared" si="133"/>
        <v>0</v>
      </c>
      <c r="T236" s="117">
        <f t="shared" si="133"/>
        <v>0</v>
      </c>
      <c r="U236" s="160">
        <f t="shared" si="133"/>
        <v>0</v>
      </c>
      <c r="V236" s="253">
        <f t="shared" si="133"/>
        <v>0</v>
      </c>
      <c r="W236" s="254">
        <f t="shared" si="133"/>
        <v>0</v>
      </c>
      <c r="X236" s="254">
        <f t="shared" si="133"/>
        <v>0</v>
      </c>
      <c r="Y236" s="254">
        <f t="shared" si="133"/>
        <v>0</v>
      </c>
      <c r="Z236" s="254">
        <f t="shared" si="133"/>
        <v>0</v>
      </c>
      <c r="AA236" s="254">
        <f t="shared" si="133"/>
        <v>0</v>
      </c>
      <c r="AB236" s="80">
        <f>E236-M236</f>
        <v>0</v>
      </c>
      <c r="AC236" s="75">
        <f>D236-J236-L236</f>
        <v>0</v>
      </c>
    </row>
    <row r="237" spans="1:29" ht="24.95" customHeight="1" x14ac:dyDescent="0.25">
      <c r="A237" s="21" t="s">
        <v>171</v>
      </c>
      <c r="B237" s="22" t="s">
        <v>170</v>
      </c>
      <c r="C237" s="56" t="s">
        <v>44</v>
      </c>
      <c r="D237" s="68"/>
      <c r="E237" s="108">
        <v>3</v>
      </c>
      <c r="F237" s="52"/>
      <c r="G237" s="52"/>
      <c r="H237" s="111"/>
      <c r="I237" s="112"/>
      <c r="J237" s="100"/>
      <c r="K237" s="195"/>
      <c r="L237" s="210"/>
      <c r="M237" s="226">
        <f t="shared" ref="M237:M238" si="134">SUM(N237,U237)</f>
        <v>3</v>
      </c>
      <c r="N237" s="106">
        <v>3</v>
      </c>
      <c r="O237" s="106"/>
      <c r="P237" s="106"/>
      <c r="Q237" s="106"/>
      <c r="R237" s="106"/>
      <c r="S237" s="106"/>
      <c r="T237" s="106"/>
      <c r="U237" s="231">
        <v>0</v>
      </c>
      <c r="V237" s="224"/>
      <c r="W237" s="20"/>
      <c r="X237" s="20"/>
      <c r="Y237" s="20"/>
      <c r="Z237" s="20"/>
      <c r="AA237" s="20"/>
      <c r="AB237" s="101">
        <f>E237-M237</f>
        <v>0</v>
      </c>
      <c r="AC237" s="256"/>
    </row>
    <row r="238" spans="1:29" ht="24.95" customHeight="1" x14ac:dyDescent="0.25">
      <c r="A238" s="21" t="s">
        <v>172</v>
      </c>
      <c r="B238" s="22" t="s">
        <v>170</v>
      </c>
      <c r="C238" s="56" t="s">
        <v>16</v>
      </c>
      <c r="D238" s="68"/>
      <c r="E238" s="108">
        <v>3</v>
      </c>
      <c r="F238" s="52"/>
      <c r="G238" s="52"/>
      <c r="H238" s="111"/>
      <c r="I238" s="112"/>
      <c r="J238" s="100"/>
      <c r="K238" s="195"/>
      <c r="L238" s="210"/>
      <c r="M238" s="226">
        <f t="shared" si="134"/>
        <v>3</v>
      </c>
      <c r="N238" s="106">
        <v>3</v>
      </c>
      <c r="O238" s="106"/>
      <c r="P238" s="106"/>
      <c r="Q238" s="106"/>
      <c r="R238" s="106"/>
      <c r="S238" s="106"/>
      <c r="T238" s="106"/>
      <c r="U238" s="231">
        <v>0</v>
      </c>
      <c r="V238" s="224"/>
      <c r="W238" s="20"/>
      <c r="X238" s="20"/>
      <c r="Y238" s="20"/>
      <c r="Z238" s="20"/>
      <c r="AA238" s="20"/>
      <c r="AB238" s="101">
        <f>E238-M238</f>
        <v>0</v>
      </c>
      <c r="AC238" s="256"/>
    </row>
    <row r="239" spans="1:29" ht="30" customHeight="1" x14ac:dyDescent="0.25">
      <c r="A239" s="121" t="s">
        <v>173</v>
      </c>
      <c r="B239" s="125" t="s">
        <v>174</v>
      </c>
      <c r="C239" s="127" t="s">
        <v>26</v>
      </c>
      <c r="D239" s="123">
        <f>SUM(D240,D243)</f>
        <v>8</v>
      </c>
      <c r="E239" s="169">
        <f>SUM(E243,E240)</f>
        <v>13</v>
      </c>
      <c r="F239" s="116" t="s">
        <v>24</v>
      </c>
      <c r="G239" s="116" t="s">
        <v>27</v>
      </c>
      <c r="H239" s="117">
        <f>SUM(H243,H240)</f>
        <v>8</v>
      </c>
      <c r="I239" s="118">
        <f t="shared" ref="I239:L239" si="135">SUM(I243,I240)</f>
        <v>1</v>
      </c>
      <c r="J239" s="159">
        <f t="shared" si="135"/>
        <v>1</v>
      </c>
      <c r="K239" s="115">
        <f t="shared" si="135"/>
        <v>0</v>
      </c>
      <c r="L239" s="118">
        <f t="shared" si="135"/>
        <v>0</v>
      </c>
      <c r="M239" s="86">
        <f>SUM(N239,U239)</f>
        <v>0</v>
      </c>
      <c r="N239" s="117">
        <f>SUM(N242,N241)</f>
        <v>0</v>
      </c>
      <c r="O239" s="117">
        <f t="shared" ref="O239:U239" si="136">SUM(O242,O241)</f>
        <v>0</v>
      </c>
      <c r="P239" s="117">
        <f t="shared" si="136"/>
        <v>0</v>
      </c>
      <c r="Q239" s="117">
        <f t="shared" si="136"/>
        <v>0</v>
      </c>
      <c r="R239" s="117">
        <f t="shared" si="136"/>
        <v>0</v>
      </c>
      <c r="S239" s="117">
        <f t="shared" si="136"/>
        <v>0</v>
      </c>
      <c r="T239" s="117">
        <f t="shared" si="136"/>
        <v>0</v>
      </c>
      <c r="U239" s="160">
        <f t="shared" si="136"/>
        <v>0</v>
      </c>
      <c r="V239" s="189"/>
      <c r="W239" s="120"/>
      <c r="X239" s="120"/>
      <c r="Y239" s="120"/>
      <c r="Z239" s="120"/>
      <c r="AA239" s="120"/>
      <c r="AB239" s="80">
        <f>E239-M239</f>
        <v>13</v>
      </c>
      <c r="AC239" s="75">
        <f>D239-J239-L239</f>
        <v>7</v>
      </c>
    </row>
    <row r="240" spans="1:29" ht="30" customHeight="1" x14ac:dyDescent="0.25">
      <c r="A240" s="284" t="s">
        <v>157</v>
      </c>
      <c r="B240" s="296"/>
      <c r="C240" s="155"/>
      <c r="D240" s="129">
        <v>1</v>
      </c>
      <c r="E240" s="158">
        <f>SUM(E242,E241)</f>
        <v>2</v>
      </c>
      <c r="F240" s="131" t="s">
        <v>24</v>
      </c>
      <c r="G240" s="131" t="s">
        <v>27</v>
      </c>
      <c r="H240" s="132">
        <v>1</v>
      </c>
      <c r="I240" s="133">
        <v>1</v>
      </c>
      <c r="J240" s="134">
        <v>1</v>
      </c>
      <c r="K240" s="240">
        <v>0</v>
      </c>
      <c r="L240" s="211">
        <v>0</v>
      </c>
      <c r="M240" s="88">
        <f t="shared" ref="M240" si="137">SUM(N240,U240)</f>
        <v>0</v>
      </c>
      <c r="N240" s="132">
        <f>SUM(N242,N241)</f>
        <v>0</v>
      </c>
      <c r="O240" s="132">
        <f t="shared" ref="O240:U240" si="138">SUM(O242,O241)</f>
        <v>0</v>
      </c>
      <c r="P240" s="132">
        <f t="shared" si="138"/>
        <v>0</v>
      </c>
      <c r="Q240" s="132">
        <f t="shared" si="138"/>
        <v>0</v>
      </c>
      <c r="R240" s="132">
        <f t="shared" si="138"/>
        <v>0</v>
      </c>
      <c r="S240" s="132">
        <f t="shared" si="138"/>
        <v>0</v>
      </c>
      <c r="T240" s="132">
        <f t="shared" si="138"/>
        <v>0</v>
      </c>
      <c r="U240" s="162">
        <f t="shared" si="138"/>
        <v>0</v>
      </c>
      <c r="V240" s="223"/>
      <c r="W240" s="135"/>
      <c r="X240" s="135"/>
      <c r="Y240" s="135"/>
      <c r="Z240" s="135"/>
      <c r="AA240" s="135"/>
      <c r="AB240" s="81">
        <f>E240-M240</f>
        <v>2</v>
      </c>
      <c r="AC240" s="76">
        <f>D240-J240-L240</f>
        <v>0</v>
      </c>
    </row>
    <row r="241" spans="1:29" ht="30" customHeight="1" x14ac:dyDescent="0.25">
      <c r="A241" s="21" t="s">
        <v>175</v>
      </c>
      <c r="B241" s="126" t="s">
        <v>174</v>
      </c>
      <c r="C241" s="56" t="s">
        <v>44</v>
      </c>
      <c r="D241" s="68"/>
      <c r="E241" s="108">
        <v>1</v>
      </c>
      <c r="F241" s="52"/>
      <c r="G241" s="52"/>
      <c r="H241" s="111"/>
      <c r="I241" s="112"/>
      <c r="J241" s="100"/>
      <c r="K241" s="195"/>
      <c r="L241" s="210"/>
      <c r="M241" s="226">
        <f t="shared" ref="M241:M245" si="139">SUM(N241,U241)</f>
        <v>0</v>
      </c>
      <c r="N241" s="106">
        <v>0</v>
      </c>
      <c r="O241" s="106"/>
      <c r="P241" s="106"/>
      <c r="Q241" s="106"/>
      <c r="R241" s="106"/>
      <c r="S241" s="106"/>
      <c r="T241" s="106"/>
      <c r="U241" s="231">
        <v>0</v>
      </c>
      <c r="V241" s="224"/>
      <c r="W241" s="20"/>
      <c r="X241" s="20"/>
      <c r="Y241" s="20"/>
      <c r="Z241" s="20"/>
      <c r="AA241" s="20"/>
      <c r="AB241" s="101"/>
      <c r="AC241" s="102"/>
    </row>
    <row r="242" spans="1:29" ht="30" customHeight="1" x14ac:dyDescent="0.25">
      <c r="A242" s="21" t="s">
        <v>176</v>
      </c>
      <c r="B242" s="126" t="s">
        <v>174</v>
      </c>
      <c r="C242" s="56" t="s">
        <v>16</v>
      </c>
      <c r="D242" s="68"/>
      <c r="E242" s="108">
        <v>1</v>
      </c>
      <c r="F242" s="52"/>
      <c r="G242" s="52"/>
      <c r="H242" s="111"/>
      <c r="I242" s="112"/>
      <c r="J242" s="100"/>
      <c r="K242" s="195"/>
      <c r="L242" s="210"/>
      <c r="M242" s="226">
        <f t="shared" si="139"/>
        <v>0</v>
      </c>
      <c r="N242" s="106">
        <v>0</v>
      </c>
      <c r="O242" s="106"/>
      <c r="P242" s="106"/>
      <c r="Q242" s="106"/>
      <c r="R242" s="106"/>
      <c r="S242" s="106"/>
      <c r="T242" s="106"/>
      <c r="U242" s="231">
        <v>0</v>
      </c>
      <c r="V242" s="224"/>
      <c r="W242" s="20"/>
      <c r="X242" s="20"/>
      <c r="Y242" s="20"/>
      <c r="Z242" s="20"/>
      <c r="AA242" s="20"/>
      <c r="AB242" s="101"/>
      <c r="AC242" s="102"/>
    </row>
    <row r="243" spans="1:29" ht="30" customHeight="1" x14ac:dyDescent="0.25">
      <c r="A243" s="284" t="s">
        <v>440</v>
      </c>
      <c r="B243" s="296"/>
      <c r="C243" s="190"/>
      <c r="D243" s="129">
        <v>7</v>
      </c>
      <c r="E243" s="158">
        <f>SUM(E245,E244)</f>
        <v>11</v>
      </c>
      <c r="F243" s="131"/>
      <c r="G243" s="131"/>
      <c r="H243" s="132">
        <v>7</v>
      </c>
      <c r="I243" s="133">
        <v>0</v>
      </c>
      <c r="J243" s="134">
        <v>0</v>
      </c>
      <c r="K243" s="240">
        <v>0</v>
      </c>
      <c r="L243" s="211">
        <v>0</v>
      </c>
      <c r="M243" s="88">
        <f t="shared" si="139"/>
        <v>0</v>
      </c>
      <c r="N243" s="132">
        <f>SUM(N245,N244)</f>
        <v>0</v>
      </c>
      <c r="O243" s="132">
        <f t="shared" ref="O243:U243" si="140">SUM(O245,O244)</f>
        <v>0</v>
      </c>
      <c r="P243" s="132">
        <f t="shared" si="140"/>
        <v>0</v>
      </c>
      <c r="Q243" s="132">
        <f t="shared" si="140"/>
        <v>0</v>
      </c>
      <c r="R243" s="132">
        <f t="shared" si="140"/>
        <v>0</v>
      </c>
      <c r="S243" s="132">
        <f t="shared" si="140"/>
        <v>0</v>
      </c>
      <c r="T243" s="132">
        <f t="shared" si="140"/>
        <v>0</v>
      </c>
      <c r="U243" s="162">
        <f t="shared" si="140"/>
        <v>0</v>
      </c>
      <c r="V243" s="223"/>
      <c r="W243" s="135"/>
      <c r="X243" s="135"/>
      <c r="Y243" s="135"/>
      <c r="Z243" s="135"/>
      <c r="AA243" s="135"/>
      <c r="AB243" s="81">
        <f>E243-M243</f>
        <v>11</v>
      </c>
      <c r="AC243" s="76">
        <f>D243-J243-L243</f>
        <v>7</v>
      </c>
    </row>
    <row r="244" spans="1:29" ht="30" customHeight="1" x14ac:dyDescent="0.25">
      <c r="A244" s="21" t="s">
        <v>469</v>
      </c>
      <c r="B244" s="126" t="s">
        <v>174</v>
      </c>
      <c r="C244" s="54" t="s">
        <v>253</v>
      </c>
      <c r="D244" s="68"/>
      <c r="E244" s="174">
        <v>4</v>
      </c>
      <c r="F244" s="52"/>
      <c r="G244" s="52"/>
      <c r="H244" s="111"/>
      <c r="I244" s="112"/>
      <c r="J244" s="100"/>
      <c r="K244" s="195"/>
      <c r="L244" s="210"/>
      <c r="M244" s="226">
        <f t="shared" si="139"/>
        <v>0</v>
      </c>
      <c r="N244" s="106">
        <v>0</v>
      </c>
      <c r="O244" s="106"/>
      <c r="P244" s="106"/>
      <c r="Q244" s="106"/>
      <c r="R244" s="106"/>
      <c r="S244" s="106"/>
      <c r="T244" s="106"/>
      <c r="U244" s="231">
        <v>0</v>
      </c>
      <c r="V244" s="224"/>
      <c r="W244" s="20"/>
      <c r="X244" s="20"/>
      <c r="Y244" s="20"/>
      <c r="Z244" s="20"/>
      <c r="AA244" s="20"/>
      <c r="AB244" s="101"/>
      <c r="AC244" s="102"/>
    </row>
    <row r="245" spans="1:29" ht="30" customHeight="1" x14ac:dyDescent="0.25">
      <c r="A245" s="21" t="s">
        <v>470</v>
      </c>
      <c r="B245" s="126" t="s">
        <v>174</v>
      </c>
      <c r="C245" s="56" t="s">
        <v>44</v>
      </c>
      <c r="D245" s="68"/>
      <c r="E245" s="174">
        <v>7</v>
      </c>
      <c r="F245" s="52"/>
      <c r="G245" s="52"/>
      <c r="H245" s="111"/>
      <c r="I245" s="112"/>
      <c r="J245" s="100"/>
      <c r="K245" s="195"/>
      <c r="L245" s="210"/>
      <c r="M245" s="226">
        <f t="shared" si="139"/>
        <v>0</v>
      </c>
      <c r="N245" s="106">
        <v>0</v>
      </c>
      <c r="O245" s="106"/>
      <c r="P245" s="106"/>
      <c r="Q245" s="106"/>
      <c r="R245" s="106"/>
      <c r="S245" s="106"/>
      <c r="T245" s="106"/>
      <c r="U245" s="231">
        <v>0</v>
      </c>
      <c r="V245" s="224"/>
      <c r="W245" s="20"/>
      <c r="X245" s="20"/>
      <c r="Y245" s="20"/>
      <c r="Z245" s="20"/>
      <c r="AA245" s="20"/>
      <c r="AB245" s="101"/>
      <c r="AC245" s="102"/>
    </row>
    <row r="246" spans="1:29" ht="24.95" customHeight="1" x14ac:dyDescent="0.25">
      <c r="A246" s="139" t="s">
        <v>177</v>
      </c>
      <c r="B246" s="122" t="s">
        <v>179</v>
      </c>
      <c r="C246" s="127" t="s">
        <v>26</v>
      </c>
      <c r="D246" s="123">
        <v>1</v>
      </c>
      <c r="E246" s="169">
        <f>SUM(E249,E248,E247)</f>
        <v>3</v>
      </c>
      <c r="F246" s="116" t="s">
        <v>24</v>
      </c>
      <c r="G246" s="116" t="s">
        <v>27</v>
      </c>
      <c r="H246" s="117">
        <v>1</v>
      </c>
      <c r="I246" s="118">
        <v>1</v>
      </c>
      <c r="J246" s="119">
        <v>1</v>
      </c>
      <c r="K246" s="241">
        <v>0</v>
      </c>
      <c r="L246" s="212">
        <v>0</v>
      </c>
      <c r="M246" s="86">
        <f>SUM(N246,U246)</f>
        <v>3</v>
      </c>
      <c r="N246" s="117">
        <f>SUM(N249,N248,N247)</f>
        <v>3</v>
      </c>
      <c r="O246" s="117">
        <f t="shared" ref="O246:U246" si="141">SUM(O249,O248,O247)</f>
        <v>0</v>
      </c>
      <c r="P246" s="117">
        <f t="shared" si="141"/>
        <v>0</v>
      </c>
      <c r="Q246" s="117">
        <f t="shared" si="141"/>
        <v>0</v>
      </c>
      <c r="R246" s="117">
        <f t="shared" si="141"/>
        <v>0</v>
      </c>
      <c r="S246" s="117">
        <f t="shared" si="141"/>
        <v>0</v>
      </c>
      <c r="T246" s="117">
        <f t="shared" si="141"/>
        <v>0</v>
      </c>
      <c r="U246" s="160">
        <f t="shared" si="141"/>
        <v>0</v>
      </c>
      <c r="V246" s="189"/>
      <c r="W246" s="120"/>
      <c r="X246" s="120"/>
      <c r="Y246" s="120"/>
      <c r="Z246" s="120"/>
      <c r="AA246" s="120"/>
      <c r="AB246" s="80">
        <f>E246-M246</f>
        <v>0</v>
      </c>
      <c r="AC246" s="75">
        <f>D246-J246-L246</f>
        <v>0</v>
      </c>
    </row>
    <row r="247" spans="1:29" ht="24.95" customHeight="1" x14ac:dyDescent="0.25">
      <c r="A247" s="21" t="s">
        <v>178</v>
      </c>
      <c r="B247" s="22" t="s">
        <v>179</v>
      </c>
      <c r="C247" s="56" t="s">
        <v>44</v>
      </c>
      <c r="D247" s="68"/>
      <c r="E247" s="108">
        <v>1</v>
      </c>
      <c r="F247" s="52"/>
      <c r="G247" s="52"/>
      <c r="H247" s="111"/>
      <c r="I247" s="112"/>
      <c r="J247" s="100"/>
      <c r="K247" s="195"/>
      <c r="L247" s="210"/>
      <c r="M247" s="226">
        <f t="shared" ref="M247:M249" si="142">SUM(N247,U247)</f>
        <v>1</v>
      </c>
      <c r="N247" s="106">
        <v>1</v>
      </c>
      <c r="O247" s="106"/>
      <c r="P247" s="106"/>
      <c r="Q247" s="106"/>
      <c r="R247" s="106"/>
      <c r="S247" s="106"/>
      <c r="T247" s="106"/>
      <c r="U247" s="231">
        <v>0</v>
      </c>
      <c r="V247" s="224"/>
      <c r="W247" s="20"/>
      <c r="X247" s="20"/>
      <c r="Y247" s="20"/>
      <c r="Z247" s="20"/>
      <c r="AA247" s="20"/>
      <c r="AB247" s="101">
        <f>E247-M247</f>
        <v>0</v>
      </c>
      <c r="AC247" s="256"/>
    </row>
    <row r="248" spans="1:29" ht="24.95" customHeight="1" x14ac:dyDescent="0.25">
      <c r="A248" s="21" t="s">
        <v>180</v>
      </c>
      <c r="B248" s="22" t="s">
        <v>179</v>
      </c>
      <c r="C248" s="56" t="s">
        <v>15</v>
      </c>
      <c r="D248" s="68"/>
      <c r="E248" s="108">
        <v>1</v>
      </c>
      <c r="F248" s="52"/>
      <c r="G248" s="52"/>
      <c r="H248" s="111"/>
      <c r="I248" s="112"/>
      <c r="J248" s="100"/>
      <c r="K248" s="195"/>
      <c r="L248" s="210"/>
      <c r="M248" s="226">
        <f t="shared" si="142"/>
        <v>1</v>
      </c>
      <c r="N248" s="106">
        <v>1</v>
      </c>
      <c r="O248" s="106"/>
      <c r="P248" s="106"/>
      <c r="Q248" s="106"/>
      <c r="R248" s="106"/>
      <c r="S248" s="106"/>
      <c r="T248" s="106"/>
      <c r="U248" s="231">
        <v>0</v>
      </c>
      <c r="V248" s="224"/>
      <c r="W248" s="20"/>
      <c r="X248" s="20"/>
      <c r="Y248" s="20"/>
      <c r="Z248" s="20"/>
      <c r="AA248" s="20"/>
      <c r="AB248" s="101">
        <f>E248-M248</f>
        <v>0</v>
      </c>
      <c r="AC248" s="256"/>
    </row>
    <row r="249" spans="1:29" ht="24.95" customHeight="1" x14ac:dyDescent="0.25">
      <c r="A249" s="21" t="s">
        <v>181</v>
      </c>
      <c r="B249" s="22" t="s">
        <v>179</v>
      </c>
      <c r="C249" s="56" t="s">
        <v>16</v>
      </c>
      <c r="D249" s="68"/>
      <c r="E249" s="108">
        <v>1</v>
      </c>
      <c r="F249" s="52"/>
      <c r="G249" s="52"/>
      <c r="H249" s="111"/>
      <c r="I249" s="112"/>
      <c r="J249" s="100"/>
      <c r="K249" s="195"/>
      <c r="L249" s="210"/>
      <c r="M249" s="226">
        <f t="shared" si="142"/>
        <v>1</v>
      </c>
      <c r="N249" s="106">
        <v>1</v>
      </c>
      <c r="O249" s="106"/>
      <c r="P249" s="106"/>
      <c r="Q249" s="106"/>
      <c r="R249" s="106"/>
      <c r="S249" s="106"/>
      <c r="T249" s="106"/>
      <c r="U249" s="231">
        <v>0</v>
      </c>
      <c r="V249" s="224"/>
      <c r="W249" s="20"/>
      <c r="X249" s="20"/>
      <c r="Y249" s="20"/>
      <c r="Z249" s="20"/>
      <c r="AA249" s="20"/>
      <c r="AB249" s="101">
        <f>E249-M249</f>
        <v>0</v>
      </c>
      <c r="AC249" s="256"/>
    </row>
    <row r="250" spans="1:29" ht="24.95" customHeight="1" x14ac:dyDescent="0.25">
      <c r="A250" s="139" t="s">
        <v>182</v>
      </c>
      <c r="B250" s="122" t="s">
        <v>183</v>
      </c>
      <c r="C250" s="127" t="s">
        <v>26</v>
      </c>
      <c r="D250" s="123">
        <v>5</v>
      </c>
      <c r="E250" s="169">
        <f>SUM(E251,E252,E253)</f>
        <v>13</v>
      </c>
      <c r="F250" s="116" t="s">
        <v>24</v>
      </c>
      <c r="G250" s="116" t="s">
        <v>27</v>
      </c>
      <c r="H250" s="117">
        <v>5</v>
      </c>
      <c r="I250" s="118">
        <v>5</v>
      </c>
      <c r="J250" s="119">
        <v>5</v>
      </c>
      <c r="K250" s="241">
        <v>0</v>
      </c>
      <c r="L250" s="212">
        <v>0</v>
      </c>
      <c r="M250" s="86">
        <f>SUM(N250,U250)</f>
        <v>13</v>
      </c>
      <c r="N250" s="117">
        <f>SUM(N253,N252,N251)</f>
        <v>13</v>
      </c>
      <c r="O250" s="117"/>
      <c r="P250" s="117"/>
      <c r="Q250" s="117"/>
      <c r="R250" s="117"/>
      <c r="S250" s="117"/>
      <c r="T250" s="117"/>
      <c r="U250" s="160">
        <f>SUM(U253,U252,U251)</f>
        <v>0</v>
      </c>
      <c r="V250" s="189"/>
      <c r="W250" s="120"/>
      <c r="X250" s="120"/>
      <c r="Y250" s="120"/>
      <c r="Z250" s="120"/>
      <c r="AA250" s="120"/>
      <c r="AB250" s="80">
        <f>E250-M250</f>
        <v>0</v>
      </c>
      <c r="AC250" s="75">
        <f>D250-J250-L250</f>
        <v>0</v>
      </c>
    </row>
    <row r="251" spans="1:29" ht="24.95" customHeight="1" x14ac:dyDescent="0.25">
      <c r="A251" s="21" t="s">
        <v>184</v>
      </c>
      <c r="B251" s="22" t="s">
        <v>183</v>
      </c>
      <c r="C251" s="56" t="s">
        <v>44</v>
      </c>
      <c r="D251" s="68"/>
      <c r="E251" s="108">
        <v>5</v>
      </c>
      <c r="F251" s="52"/>
      <c r="G251" s="52"/>
      <c r="H251" s="111"/>
      <c r="I251" s="112"/>
      <c r="J251" s="100"/>
      <c r="K251" s="195"/>
      <c r="L251" s="210"/>
      <c r="M251" s="226">
        <f t="shared" ref="M251:M253" si="143">SUM(N251,U251)</f>
        <v>5</v>
      </c>
      <c r="N251" s="106">
        <v>5</v>
      </c>
      <c r="O251" s="106"/>
      <c r="P251" s="106"/>
      <c r="Q251" s="106"/>
      <c r="R251" s="106"/>
      <c r="S251" s="106"/>
      <c r="T251" s="106"/>
      <c r="U251" s="231">
        <v>0</v>
      </c>
      <c r="V251" s="224"/>
      <c r="W251" s="20"/>
      <c r="X251" s="20"/>
      <c r="Y251" s="20"/>
      <c r="Z251" s="20"/>
      <c r="AA251" s="20"/>
      <c r="AB251" s="101">
        <f>E251-M251</f>
        <v>0</v>
      </c>
      <c r="AC251" s="256"/>
    </row>
    <row r="252" spans="1:29" ht="24.95" customHeight="1" x14ac:dyDescent="0.25">
      <c r="A252" s="21" t="s">
        <v>185</v>
      </c>
      <c r="B252" s="22" t="s">
        <v>183</v>
      </c>
      <c r="C252" s="56" t="s">
        <v>15</v>
      </c>
      <c r="D252" s="68"/>
      <c r="E252" s="108">
        <v>4</v>
      </c>
      <c r="F252" s="52"/>
      <c r="G252" s="52"/>
      <c r="H252" s="111"/>
      <c r="I252" s="112"/>
      <c r="J252" s="100"/>
      <c r="K252" s="195"/>
      <c r="L252" s="210"/>
      <c r="M252" s="226">
        <f t="shared" si="143"/>
        <v>4</v>
      </c>
      <c r="N252" s="106">
        <v>4</v>
      </c>
      <c r="O252" s="106"/>
      <c r="P252" s="106"/>
      <c r="Q252" s="106"/>
      <c r="R252" s="106"/>
      <c r="S252" s="106"/>
      <c r="T252" s="106"/>
      <c r="U252" s="231">
        <v>0</v>
      </c>
      <c r="V252" s="224"/>
      <c r="W252" s="20"/>
      <c r="X252" s="20"/>
      <c r="Y252" s="20"/>
      <c r="Z252" s="20"/>
      <c r="AA252" s="20"/>
      <c r="AB252" s="101">
        <f>E252-M252</f>
        <v>0</v>
      </c>
      <c r="AC252" s="256"/>
    </row>
    <row r="253" spans="1:29" ht="24.95" customHeight="1" x14ac:dyDescent="0.25">
      <c r="A253" s="21" t="s">
        <v>186</v>
      </c>
      <c r="B253" s="22" t="s">
        <v>183</v>
      </c>
      <c r="C253" s="56" t="s">
        <v>16</v>
      </c>
      <c r="D253" s="68"/>
      <c r="E253" s="108">
        <v>4</v>
      </c>
      <c r="F253" s="52"/>
      <c r="G253" s="52"/>
      <c r="H253" s="111"/>
      <c r="I253" s="112"/>
      <c r="J253" s="100"/>
      <c r="K253" s="195"/>
      <c r="L253" s="210"/>
      <c r="M253" s="226">
        <f t="shared" si="143"/>
        <v>4</v>
      </c>
      <c r="N253" s="106">
        <v>4</v>
      </c>
      <c r="O253" s="106"/>
      <c r="P253" s="106"/>
      <c r="Q253" s="106"/>
      <c r="R253" s="106"/>
      <c r="S253" s="106"/>
      <c r="T253" s="106"/>
      <c r="U253" s="231">
        <v>0</v>
      </c>
      <c r="V253" s="224"/>
      <c r="W253" s="20"/>
      <c r="X253" s="20"/>
      <c r="Y253" s="20"/>
      <c r="Z253" s="20"/>
      <c r="AA253" s="20"/>
      <c r="AB253" s="101">
        <f>E253-M253</f>
        <v>0</v>
      </c>
      <c r="AC253" s="256"/>
    </row>
    <row r="254" spans="1:29" ht="24.95" customHeight="1" x14ac:dyDescent="0.25">
      <c r="A254" s="139" t="s">
        <v>187</v>
      </c>
      <c r="B254" s="122" t="s">
        <v>188</v>
      </c>
      <c r="C254" s="140" t="s">
        <v>26</v>
      </c>
      <c r="D254" s="123">
        <f>D255+D258</f>
        <v>7</v>
      </c>
      <c r="E254" s="169">
        <f>E255+E258+E261</f>
        <v>15</v>
      </c>
      <c r="F254" s="116"/>
      <c r="G254" s="116"/>
      <c r="H254" s="117">
        <f>H255+H258+H261</f>
        <v>7</v>
      </c>
      <c r="I254" s="117">
        <f t="shared" ref="I254:L254" si="144">I255+I258+I261</f>
        <v>8</v>
      </c>
      <c r="J254" s="117">
        <f t="shared" si="144"/>
        <v>7</v>
      </c>
      <c r="K254" s="117">
        <f t="shared" si="144"/>
        <v>0</v>
      </c>
      <c r="L254" s="117">
        <f t="shared" si="144"/>
        <v>0</v>
      </c>
      <c r="M254" s="86">
        <f>SUM(N254,U254)</f>
        <v>8</v>
      </c>
      <c r="N254" s="24">
        <f>N255+N258+N261</f>
        <v>6</v>
      </c>
      <c r="O254" s="24">
        <f t="shared" ref="O254:U254" si="145">O255+O258+O261</f>
        <v>0</v>
      </c>
      <c r="P254" s="24">
        <f t="shared" si="145"/>
        <v>0</v>
      </c>
      <c r="Q254" s="24">
        <f t="shared" si="145"/>
        <v>0</v>
      </c>
      <c r="R254" s="24">
        <f t="shared" si="145"/>
        <v>0</v>
      </c>
      <c r="S254" s="24">
        <f t="shared" si="145"/>
        <v>0</v>
      </c>
      <c r="T254" s="24">
        <f t="shared" si="145"/>
        <v>0</v>
      </c>
      <c r="U254" s="24">
        <f t="shared" si="145"/>
        <v>2</v>
      </c>
      <c r="V254" s="189"/>
      <c r="W254" s="120"/>
      <c r="X254" s="120"/>
      <c r="Y254" s="120"/>
      <c r="Z254" s="120"/>
      <c r="AA254" s="120"/>
      <c r="AB254" s="80">
        <f>E254-M254</f>
        <v>7</v>
      </c>
      <c r="AC254" s="75">
        <f>D254-J254-L254</f>
        <v>0</v>
      </c>
    </row>
    <row r="255" spans="1:29" ht="24.95" customHeight="1" x14ac:dyDescent="0.25">
      <c r="A255" s="284" t="s">
        <v>157</v>
      </c>
      <c r="B255" s="285"/>
      <c r="C255" s="286"/>
      <c r="D255" s="129">
        <v>7</v>
      </c>
      <c r="E255" s="158">
        <f>E256+E257</f>
        <v>8</v>
      </c>
      <c r="F255" s="131" t="s">
        <v>25</v>
      </c>
      <c r="G255" s="131" t="s">
        <v>27</v>
      </c>
      <c r="H255" s="132">
        <v>6</v>
      </c>
      <c r="I255" s="133">
        <v>0</v>
      </c>
      <c r="J255" s="134">
        <v>7</v>
      </c>
      <c r="K255" s="240">
        <v>0</v>
      </c>
      <c r="L255" s="211">
        <v>0</v>
      </c>
      <c r="M255" s="88">
        <f t="shared" ref="M255" si="146">SUM(N255,U255)</f>
        <v>8</v>
      </c>
      <c r="N255" s="132">
        <f>N256+N257</f>
        <v>6</v>
      </c>
      <c r="O255" s="132"/>
      <c r="P255" s="132"/>
      <c r="Q255" s="132"/>
      <c r="R255" s="132"/>
      <c r="S255" s="132"/>
      <c r="T255" s="132"/>
      <c r="U255" s="162">
        <f>U256+U257</f>
        <v>2</v>
      </c>
      <c r="V255" s="223"/>
      <c r="W255" s="135"/>
      <c r="X255" s="135"/>
      <c r="Y255" s="135"/>
      <c r="Z255" s="135"/>
      <c r="AA255" s="135"/>
      <c r="AB255" s="81">
        <f>E255-M255</f>
        <v>0</v>
      </c>
      <c r="AC255" s="76">
        <f>D255-J255-L255</f>
        <v>0</v>
      </c>
    </row>
    <row r="256" spans="1:29" ht="39.950000000000003" customHeight="1" x14ac:dyDescent="0.25">
      <c r="A256" s="21" t="s">
        <v>189</v>
      </c>
      <c r="B256" s="22" t="s">
        <v>188</v>
      </c>
      <c r="C256" s="54" t="s">
        <v>44</v>
      </c>
      <c r="D256" s="68"/>
      <c r="E256" s="108">
        <v>5</v>
      </c>
      <c r="F256" s="52"/>
      <c r="G256" s="52"/>
      <c r="H256" s="111"/>
      <c r="I256" s="112"/>
      <c r="J256" s="100"/>
      <c r="K256" s="195"/>
      <c r="L256" s="210"/>
      <c r="M256" s="226">
        <f t="shared" ref="M256:M258" si="147">SUM(N256,U256)</f>
        <v>5</v>
      </c>
      <c r="N256" s="106">
        <v>4</v>
      </c>
      <c r="O256" s="106"/>
      <c r="P256" s="106"/>
      <c r="Q256" s="106"/>
      <c r="R256" s="106"/>
      <c r="S256" s="106"/>
      <c r="T256" s="106"/>
      <c r="U256" s="231">
        <v>1</v>
      </c>
      <c r="V256" s="224"/>
      <c r="W256" s="20"/>
      <c r="X256" s="20"/>
      <c r="Y256" s="20"/>
      <c r="Z256" s="20"/>
      <c r="AA256" s="20"/>
      <c r="AB256" s="101">
        <f>E256-M256</f>
        <v>0</v>
      </c>
      <c r="AC256" s="256"/>
    </row>
    <row r="257" spans="1:29" ht="39.950000000000003" customHeight="1" x14ac:dyDescent="0.25">
      <c r="A257" s="21" t="s">
        <v>190</v>
      </c>
      <c r="B257" s="22" t="s">
        <v>188</v>
      </c>
      <c r="C257" s="54" t="s">
        <v>16</v>
      </c>
      <c r="D257" s="68"/>
      <c r="E257" s="108">
        <v>3</v>
      </c>
      <c r="F257" s="52"/>
      <c r="G257" s="52"/>
      <c r="H257" s="111"/>
      <c r="I257" s="112"/>
      <c r="J257" s="100"/>
      <c r="K257" s="195"/>
      <c r="L257" s="210"/>
      <c r="M257" s="226">
        <f t="shared" si="147"/>
        <v>3</v>
      </c>
      <c r="N257" s="106">
        <v>2</v>
      </c>
      <c r="O257" s="106"/>
      <c r="P257" s="106"/>
      <c r="Q257" s="106"/>
      <c r="R257" s="106"/>
      <c r="S257" s="106"/>
      <c r="T257" s="106"/>
      <c r="U257" s="231">
        <v>1</v>
      </c>
      <c r="V257" s="224"/>
      <c r="W257" s="20"/>
      <c r="X257" s="20"/>
      <c r="Y257" s="20"/>
      <c r="Z257" s="20"/>
      <c r="AA257" s="20"/>
      <c r="AB257" s="101">
        <f>E257-M257</f>
        <v>0</v>
      </c>
      <c r="AC257" s="256"/>
    </row>
    <row r="258" spans="1:29" ht="39.950000000000003" customHeight="1" x14ac:dyDescent="0.25">
      <c r="A258" s="284" t="s">
        <v>440</v>
      </c>
      <c r="B258" s="285"/>
      <c r="C258" s="286"/>
      <c r="D258" s="129">
        <v>0</v>
      </c>
      <c r="E258" s="158">
        <f>E259+E260</f>
        <v>6</v>
      </c>
      <c r="F258" s="131" t="s">
        <v>25</v>
      </c>
      <c r="G258" s="131" t="s">
        <v>27</v>
      </c>
      <c r="H258" s="132">
        <v>1</v>
      </c>
      <c r="I258" s="133">
        <v>2</v>
      </c>
      <c r="J258" s="134">
        <v>0</v>
      </c>
      <c r="K258" s="240">
        <v>0</v>
      </c>
      <c r="L258" s="211">
        <v>0</v>
      </c>
      <c r="M258" s="88">
        <f t="shared" si="147"/>
        <v>0</v>
      </c>
      <c r="N258" s="132">
        <f>N259+N260</f>
        <v>0</v>
      </c>
      <c r="O258" s="132">
        <f t="shared" ref="O258:U258" si="148">O259+O260</f>
        <v>0</v>
      </c>
      <c r="P258" s="132">
        <f t="shared" si="148"/>
        <v>0</v>
      </c>
      <c r="Q258" s="132">
        <f t="shared" si="148"/>
        <v>0</v>
      </c>
      <c r="R258" s="132">
        <f t="shared" si="148"/>
        <v>0</v>
      </c>
      <c r="S258" s="132">
        <f t="shared" si="148"/>
        <v>0</v>
      </c>
      <c r="T258" s="132">
        <f t="shared" si="148"/>
        <v>0</v>
      </c>
      <c r="U258" s="162">
        <f t="shared" si="148"/>
        <v>0</v>
      </c>
      <c r="V258" s="223"/>
      <c r="W258" s="135"/>
      <c r="X258" s="135"/>
      <c r="Y258" s="135"/>
      <c r="Z258" s="135"/>
      <c r="AA258" s="135"/>
      <c r="AB258" s="81">
        <f>E258-M258</f>
        <v>6</v>
      </c>
      <c r="AC258" s="76">
        <f>D258-J258-L258</f>
        <v>0</v>
      </c>
    </row>
    <row r="259" spans="1:29" ht="39.950000000000003" customHeight="1" x14ac:dyDescent="0.25">
      <c r="A259" s="21" t="s">
        <v>442</v>
      </c>
      <c r="B259" s="22" t="s">
        <v>188</v>
      </c>
      <c r="C259" s="54" t="s">
        <v>44</v>
      </c>
      <c r="D259" s="68"/>
      <c r="E259" s="174">
        <v>3</v>
      </c>
      <c r="F259" s="52"/>
      <c r="G259" s="52"/>
      <c r="H259" s="111"/>
      <c r="I259" s="112"/>
      <c r="J259" s="100"/>
      <c r="K259" s="195"/>
      <c r="L259" s="210"/>
      <c r="M259" s="226">
        <f>N259+U259</f>
        <v>0</v>
      </c>
      <c r="N259" s="106">
        <v>0</v>
      </c>
      <c r="O259" s="106"/>
      <c r="P259" s="106"/>
      <c r="Q259" s="106"/>
      <c r="R259" s="106"/>
      <c r="S259" s="106"/>
      <c r="T259" s="106"/>
      <c r="U259" s="231">
        <v>0</v>
      </c>
      <c r="V259" s="224"/>
      <c r="W259" s="20"/>
      <c r="X259" s="20"/>
      <c r="Y259" s="20"/>
      <c r="Z259" s="20"/>
      <c r="AA259" s="20"/>
      <c r="AB259" s="101"/>
      <c r="AC259" s="256"/>
    </row>
    <row r="260" spans="1:29" ht="39.950000000000003" customHeight="1" x14ac:dyDescent="0.25">
      <c r="A260" s="21" t="s">
        <v>443</v>
      </c>
      <c r="B260" s="22" t="s">
        <v>444</v>
      </c>
      <c r="C260" s="54" t="s">
        <v>16</v>
      </c>
      <c r="D260" s="68"/>
      <c r="E260" s="174">
        <v>3</v>
      </c>
      <c r="F260" s="52"/>
      <c r="G260" s="52"/>
      <c r="H260" s="111"/>
      <c r="I260" s="112"/>
      <c r="J260" s="100"/>
      <c r="K260" s="195"/>
      <c r="L260" s="210"/>
      <c r="M260" s="226">
        <f>N260+U260</f>
        <v>0</v>
      </c>
      <c r="N260" s="106">
        <v>0</v>
      </c>
      <c r="O260" s="106"/>
      <c r="P260" s="106"/>
      <c r="Q260" s="106"/>
      <c r="R260" s="106"/>
      <c r="S260" s="106"/>
      <c r="T260" s="106"/>
      <c r="U260" s="231">
        <v>0</v>
      </c>
      <c r="V260" s="224"/>
      <c r="W260" s="20"/>
      <c r="X260" s="20"/>
      <c r="Y260" s="20"/>
      <c r="Z260" s="20"/>
      <c r="AA260" s="20"/>
      <c r="AB260" s="101"/>
      <c r="AC260" s="256"/>
    </row>
    <row r="261" spans="1:29" ht="39.950000000000003" customHeight="1" x14ac:dyDescent="0.25">
      <c r="A261" s="284" t="s">
        <v>488</v>
      </c>
      <c r="B261" s="285"/>
      <c r="C261" s="286"/>
      <c r="D261" s="129">
        <v>0</v>
      </c>
      <c r="E261" s="158">
        <f>E262</f>
        <v>1</v>
      </c>
      <c r="F261" s="131" t="s">
        <v>24</v>
      </c>
      <c r="G261" s="131" t="s">
        <v>27</v>
      </c>
      <c r="H261" s="132">
        <v>0</v>
      </c>
      <c r="I261" s="133">
        <v>6</v>
      </c>
      <c r="J261" s="134">
        <v>0</v>
      </c>
      <c r="K261" s="240">
        <v>0</v>
      </c>
      <c r="L261" s="211">
        <v>0</v>
      </c>
      <c r="M261" s="88">
        <f t="shared" ref="M261" si="149">SUM(N261,U261)</f>
        <v>0</v>
      </c>
      <c r="N261" s="132">
        <f>N262</f>
        <v>0</v>
      </c>
      <c r="O261" s="132">
        <f t="shared" ref="O261:U261" si="150">O262</f>
        <v>0</v>
      </c>
      <c r="P261" s="132">
        <f t="shared" si="150"/>
        <v>0</v>
      </c>
      <c r="Q261" s="132">
        <f t="shared" si="150"/>
        <v>0</v>
      </c>
      <c r="R261" s="132">
        <f t="shared" si="150"/>
        <v>0</v>
      </c>
      <c r="S261" s="132">
        <f t="shared" si="150"/>
        <v>0</v>
      </c>
      <c r="T261" s="132">
        <f t="shared" si="150"/>
        <v>0</v>
      </c>
      <c r="U261" s="132">
        <f t="shared" si="150"/>
        <v>0</v>
      </c>
      <c r="V261" s="223"/>
      <c r="W261" s="135"/>
      <c r="X261" s="135"/>
      <c r="Y261" s="135"/>
      <c r="Z261" s="135"/>
      <c r="AA261" s="135"/>
      <c r="AB261" s="81">
        <f>E261-M261</f>
        <v>1</v>
      </c>
      <c r="AC261" s="76">
        <f>D261-J261-L261</f>
        <v>0</v>
      </c>
    </row>
    <row r="262" spans="1:29" ht="39.950000000000003" customHeight="1" x14ac:dyDescent="0.25">
      <c r="A262" s="21" t="s">
        <v>505</v>
      </c>
      <c r="B262" s="22" t="s">
        <v>188</v>
      </c>
      <c r="C262" s="54" t="s">
        <v>44</v>
      </c>
      <c r="D262" s="68"/>
      <c r="E262" s="174">
        <v>1</v>
      </c>
      <c r="F262" s="52"/>
      <c r="G262" s="52"/>
      <c r="H262" s="111"/>
      <c r="I262" s="112"/>
      <c r="J262" s="100"/>
      <c r="K262" s="195"/>
      <c r="L262" s="210"/>
      <c r="M262" s="226">
        <f>N262+U262</f>
        <v>0</v>
      </c>
      <c r="N262" s="106">
        <v>0</v>
      </c>
      <c r="O262" s="106"/>
      <c r="P262" s="106"/>
      <c r="Q262" s="106"/>
      <c r="R262" s="106"/>
      <c r="S262" s="106"/>
      <c r="T262" s="106"/>
      <c r="U262" s="231">
        <v>0</v>
      </c>
      <c r="V262" s="224"/>
      <c r="W262" s="20"/>
      <c r="X262" s="20"/>
      <c r="Y262" s="20"/>
      <c r="Z262" s="20"/>
      <c r="AA262" s="20"/>
      <c r="AB262" s="101"/>
      <c r="AC262" s="256"/>
    </row>
    <row r="263" spans="1:29" ht="30" customHeight="1" x14ac:dyDescent="0.25">
      <c r="A263" s="139" t="s">
        <v>191</v>
      </c>
      <c r="B263" s="125" t="s">
        <v>192</v>
      </c>
      <c r="C263" s="140" t="s">
        <v>26</v>
      </c>
      <c r="D263" s="123">
        <v>2</v>
      </c>
      <c r="E263" s="169">
        <f>SUM(E264,E266)</f>
        <v>5</v>
      </c>
      <c r="F263" s="116" t="s">
        <v>24</v>
      </c>
      <c r="G263" s="116" t="s">
        <v>27</v>
      </c>
      <c r="H263" s="117">
        <v>3</v>
      </c>
      <c r="I263" s="118">
        <v>3</v>
      </c>
      <c r="J263" s="119">
        <f>J264+J266</f>
        <v>2</v>
      </c>
      <c r="K263" s="241">
        <v>0</v>
      </c>
      <c r="L263" s="212">
        <v>0</v>
      </c>
      <c r="M263" s="86">
        <f>SUM(N263,U263)</f>
        <v>5</v>
      </c>
      <c r="N263" s="117">
        <f>SUM(N264,N266)</f>
        <v>5</v>
      </c>
      <c r="O263" s="117">
        <f t="shared" ref="O263:U263" si="151">SUM(O264,O266)</f>
        <v>0</v>
      </c>
      <c r="P263" s="117">
        <f t="shared" si="151"/>
        <v>0</v>
      </c>
      <c r="Q263" s="117">
        <f t="shared" si="151"/>
        <v>0</v>
      </c>
      <c r="R263" s="117">
        <f t="shared" si="151"/>
        <v>0</v>
      </c>
      <c r="S263" s="117">
        <f t="shared" si="151"/>
        <v>0</v>
      </c>
      <c r="T263" s="117">
        <f t="shared" si="151"/>
        <v>0</v>
      </c>
      <c r="U263" s="160">
        <f t="shared" si="151"/>
        <v>0</v>
      </c>
      <c r="V263" s="189"/>
      <c r="W263" s="120"/>
      <c r="X263" s="120"/>
      <c r="Y263" s="120"/>
      <c r="Z263" s="120"/>
      <c r="AA263" s="120"/>
      <c r="AB263" s="80">
        <f>E263-M263</f>
        <v>0</v>
      </c>
      <c r="AC263" s="75">
        <f>D263-J263-L263</f>
        <v>0</v>
      </c>
    </row>
    <row r="264" spans="1:29" ht="20.100000000000001" customHeight="1" x14ac:dyDescent="0.25">
      <c r="A264" s="284" t="s">
        <v>157</v>
      </c>
      <c r="B264" s="296"/>
      <c r="C264" s="141"/>
      <c r="D264" s="129">
        <v>2</v>
      </c>
      <c r="E264" s="130">
        <f>SUM(E265)</f>
        <v>2</v>
      </c>
      <c r="F264" s="131" t="s">
        <v>24</v>
      </c>
      <c r="G264" s="131" t="s">
        <v>27</v>
      </c>
      <c r="H264" s="132"/>
      <c r="I264" s="133"/>
      <c r="J264" s="134">
        <v>2</v>
      </c>
      <c r="K264" s="240">
        <v>0</v>
      </c>
      <c r="L264" s="211">
        <v>0</v>
      </c>
      <c r="M264" s="88">
        <f t="shared" ref="M264" si="152">SUM(N264,U264)</f>
        <v>2</v>
      </c>
      <c r="N264" s="132">
        <f>SUM(N265)</f>
        <v>2</v>
      </c>
      <c r="O264" s="132">
        <f t="shared" ref="O264:U264" si="153">SUM(O265)</f>
        <v>0</v>
      </c>
      <c r="P264" s="132">
        <f t="shared" si="153"/>
        <v>0</v>
      </c>
      <c r="Q264" s="132">
        <f t="shared" si="153"/>
        <v>0</v>
      </c>
      <c r="R264" s="132">
        <f t="shared" si="153"/>
        <v>0</v>
      </c>
      <c r="S264" s="132">
        <f t="shared" si="153"/>
        <v>0</v>
      </c>
      <c r="T264" s="132">
        <f t="shared" si="153"/>
        <v>0</v>
      </c>
      <c r="U264" s="162">
        <f t="shared" si="153"/>
        <v>0</v>
      </c>
      <c r="V264" s="223"/>
      <c r="W264" s="135"/>
      <c r="X264" s="135"/>
      <c r="Y264" s="135"/>
      <c r="Z264" s="135"/>
      <c r="AA264" s="135"/>
      <c r="AB264" s="81">
        <f>E264-M264</f>
        <v>0</v>
      </c>
      <c r="AC264" s="76">
        <f>D264-J264-L264</f>
        <v>0</v>
      </c>
    </row>
    <row r="265" spans="1:29" ht="30" customHeight="1" x14ac:dyDescent="0.25">
      <c r="A265" s="21" t="s">
        <v>193</v>
      </c>
      <c r="B265" s="126" t="s">
        <v>192</v>
      </c>
      <c r="C265" s="54" t="s">
        <v>44</v>
      </c>
      <c r="D265" s="68"/>
      <c r="E265" s="108">
        <v>2</v>
      </c>
      <c r="F265" s="52"/>
      <c r="G265" s="52"/>
      <c r="H265" s="111"/>
      <c r="I265" s="112"/>
      <c r="J265" s="100"/>
      <c r="K265" s="195"/>
      <c r="L265" s="210"/>
      <c r="M265" s="226">
        <f t="shared" ref="M265:M266" si="154">SUM(N265,U265)</f>
        <v>2</v>
      </c>
      <c r="N265" s="106">
        <v>2</v>
      </c>
      <c r="O265" s="106"/>
      <c r="P265" s="106"/>
      <c r="Q265" s="106"/>
      <c r="R265" s="106"/>
      <c r="S265" s="106"/>
      <c r="T265" s="106"/>
      <c r="U265" s="231">
        <v>0</v>
      </c>
      <c r="V265" s="224"/>
      <c r="W265" s="20"/>
      <c r="X265" s="20"/>
      <c r="Y265" s="20"/>
      <c r="Z265" s="20"/>
      <c r="AA265" s="20"/>
      <c r="AB265" s="101">
        <f>E265-M265</f>
        <v>0</v>
      </c>
      <c r="AC265" s="256"/>
    </row>
    <row r="266" spans="1:29" ht="20.100000000000001" customHeight="1" x14ac:dyDescent="0.25">
      <c r="A266" s="284" t="s">
        <v>254</v>
      </c>
      <c r="B266" s="285"/>
      <c r="C266" s="55"/>
      <c r="D266" s="129">
        <v>0</v>
      </c>
      <c r="E266" s="130">
        <f>SUM(E267)</f>
        <v>3</v>
      </c>
      <c r="F266" s="131"/>
      <c r="G266" s="131"/>
      <c r="H266" s="132"/>
      <c r="I266" s="133"/>
      <c r="J266" s="134">
        <v>0</v>
      </c>
      <c r="K266" s="240">
        <v>0</v>
      </c>
      <c r="L266" s="211">
        <v>0</v>
      </c>
      <c r="M266" s="88">
        <f t="shared" si="154"/>
        <v>3</v>
      </c>
      <c r="N266" s="132">
        <f>SUM(N267)</f>
        <v>3</v>
      </c>
      <c r="O266" s="132">
        <f t="shared" ref="O266:U266" si="155">SUM(O267)</f>
        <v>0</v>
      </c>
      <c r="P266" s="132">
        <f t="shared" si="155"/>
        <v>0</v>
      </c>
      <c r="Q266" s="132">
        <f t="shared" si="155"/>
        <v>0</v>
      </c>
      <c r="R266" s="132">
        <f t="shared" si="155"/>
        <v>0</v>
      </c>
      <c r="S266" s="132">
        <f t="shared" si="155"/>
        <v>0</v>
      </c>
      <c r="T266" s="132">
        <f t="shared" si="155"/>
        <v>0</v>
      </c>
      <c r="U266" s="162">
        <f t="shared" si="155"/>
        <v>0</v>
      </c>
      <c r="V266" s="223"/>
      <c r="W266" s="135"/>
      <c r="X266" s="135"/>
      <c r="Y266" s="135"/>
      <c r="Z266" s="135"/>
      <c r="AA266" s="135"/>
      <c r="AB266" s="81">
        <f>E266-M266</f>
        <v>0</v>
      </c>
      <c r="AC266" s="76">
        <f>D266-J266-L266</f>
        <v>0</v>
      </c>
    </row>
    <row r="267" spans="1:29" ht="30" customHeight="1" x14ac:dyDescent="0.25">
      <c r="A267" s="21" t="s">
        <v>257</v>
      </c>
      <c r="B267" s="126" t="s">
        <v>192</v>
      </c>
      <c r="C267" s="54" t="s">
        <v>253</v>
      </c>
      <c r="D267" s="68"/>
      <c r="E267" s="108">
        <v>3</v>
      </c>
      <c r="F267" s="52"/>
      <c r="G267" s="52"/>
      <c r="H267" s="111"/>
      <c r="I267" s="112"/>
      <c r="J267" s="100"/>
      <c r="K267" s="195"/>
      <c r="L267" s="210"/>
      <c r="M267" s="226">
        <f t="shared" ref="M267" si="156">SUM(N267,U267)</f>
        <v>3</v>
      </c>
      <c r="N267" s="106">
        <v>3</v>
      </c>
      <c r="O267" s="106"/>
      <c r="P267" s="106"/>
      <c r="Q267" s="106"/>
      <c r="R267" s="106"/>
      <c r="S267" s="106"/>
      <c r="T267" s="106"/>
      <c r="U267" s="231">
        <v>0</v>
      </c>
      <c r="V267" s="224"/>
      <c r="W267" s="20"/>
      <c r="X267" s="20"/>
      <c r="Y267" s="20"/>
      <c r="Z267" s="20"/>
      <c r="AA267" s="20"/>
      <c r="AB267" s="101">
        <f>E267-M267</f>
        <v>0</v>
      </c>
      <c r="AC267" s="256"/>
    </row>
    <row r="268" spans="1:29" ht="30" customHeight="1" x14ac:dyDescent="0.25">
      <c r="A268" s="121" t="s">
        <v>194</v>
      </c>
      <c r="B268" s="125" t="s">
        <v>274</v>
      </c>
      <c r="C268" s="140" t="s">
        <v>26</v>
      </c>
      <c r="D268" s="123">
        <v>7</v>
      </c>
      <c r="E268" s="169">
        <f>SUM(E269)</f>
        <v>7</v>
      </c>
      <c r="F268" s="116" t="s">
        <v>24</v>
      </c>
      <c r="G268" s="116" t="s">
        <v>27</v>
      </c>
      <c r="H268" s="117">
        <v>7</v>
      </c>
      <c r="I268" s="118">
        <v>7</v>
      </c>
      <c r="J268" s="119">
        <v>7</v>
      </c>
      <c r="K268" s="241">
        <v>0</v>
      </c>
      <c r="L268" s="212">
        <v>0</v>
      </c>
      <c r="M268" s="86">
        <f>SUM(N268,U268)</f>
        <v>7</v>
      </c>
      <c r="N268" s="117">
        <f>SUM(N269)</f>
        <v>0</v>
      </c>
      <c r="O268" s="117"/>
      <c r="P268" s="117"/>
      <c r="Q268" s="117"/>
      <c r="R268" s="117"/>
      <c r="S268" s="117"/>
      <c r="T268" s="117"/>
      <c r="U268" s="160">
        <f>SUM(U269)</f>
        <v>7</v>
      </c>
      <c r="V268" s="189"/>
      <c r="W268" s="120"/>
      <c r="X268" s="120"/>
      <c r="Y268" s="120"/>
      <c r="Z268" s="120"/>
      <c r="AA268" s="120"/>
      <c r="AB268" s="80">
        <f>E268-M268</f>
        <v>0</v>
      </c>
      <c r="AC268" s="75">
        <f>D268-J268-L268</f>
        <v>0</v>
      </c>
    </row>
    <row r="269" spans="1:29" ht="39.950000000000003" customHeight="1" x14ac:dyDescent="0.25">
      <c r="A269" s="21" t="s">
        <v>275</v>
      </c>
      <c r="B269" s="126" t="s">
        <v>274</v>
      </c>
      <c r="C269" s="54" t="s">
        <v>44</v>
      </c>
      <c r="D269" s="68"/>
      <c r="E269" s="108">
        <v>7</v>
      </c>
      <c r="F269" s="52"/>
      <c r="G269" s="52"/>
      <c r="H269" s="111"/>
      <c r="I269" s="112"/>
      <c r="J269" s="100"/>
      <c r="K269" s="195"/>
      <c r="L269" s="210"/>
      <c r="M269" s="226">
        <f t="shared" ref="M269" si="157">SUM(N269,U269)</f>
        <v>7</v>
      </c>
      <c r="N269" s="106">
        <v>0</v>
      </c>
      <c r="O269" s="106"/>
      <c r="P269" s="106"/>
      <c r="Q269" s="106"/>
      <c r="R269" s="106"/>
      <c r="S269" s="106"/>
      <c r="T269" s="106"/>
      <c r="U269" s="231">
        <v>7</v>
      </c>
      <c r="V269" s="225"/>
      <c r="W269" s="143"/>
      <c r="X269" s="143"/>
      <c r="Y269" s="143"/>
      <c r="Z269" s="143"/>
      <c r="AA269" s="143"/>
      <c r="AB269" s="101">
        <f>E269-M269</f>
        <v>0</v>
      </c>
      <c r="AC269" s="102"/>
    </row>
    <row r="270" spans="1:29" ht="30" customHeight="1" x14ac:dyDescent="0.25">
      <c r="A270" s="139" t="s">
        <v>195</v>
      </c>
      <c r="B270" s="125" t="s">
        <v>196</v>
      </c>
      <c r="C270" s="140" t="s">
        <v>26</v>
      </c>
      <c r="D270" s="123">
        <v>3</v>
      </c>
      <c r="E270" s="169">
        <f>SUM(E271)</f>
        <v>5</v>
      </c>
      <c r="F270" s="116" t="s">
        <v>24</v>
      </c>
      <c r="G270" s="116" t="s">
        <v>27</v>
      </c>
      <c r="H270" s="117">
        <v>5</v>
      </c>
      <c r="I270" s="118">
        <v>0</v>
      </c>
      <c r="J270" s="196">
        <v>3</v>
      </c>
      <c r="K270" s="241">
        <v>0</v>
      </c>
      <c r="L270" s="212">
        <v>0</v>
      </c>
      <c r="M270" s="86">
        <f>SUM(N270,U270)</f>
        <v>5</v>
      </c>
      <c r="N270" s="117">
        <f>SUM(N271)</f>
        <v>5</v>
      </c>
      <c r="O270" s="117">
        <f t="shared" ref="O270:U270" si="158">SUM(O271)</f>
        <v>0</v>
      </c>
      <c r="P270" s="117">
        <f t="shared" si="158"/>
        <v>0</v>
      </c>
      <c r="Q270" s="117">
        <f t="shared" si="158"/>
        <v>0</v>
      </c>
      <c r="R270" s="117">
        <f t="shared" si="158"/>
        <v>0</v>
      </c>
      <c r="S270" s="117">
        <f t="shared" si="158"/>
        <v>0</v>
      </c>
      <c r="T270" s="117">
        <f t="shared" si="158"/>
        <v>0</v>
      </c>
      <c r="U270" s="160">
        <f t="shared" si="158"/>
        <v>0</v>
      </c>
      <c r="V270" s="189"/>
      <c r="W270" s="120"/>
      <c r="X270" s="120"/>
      <c r="Y270" s="120"/>
      <c r="Z270" s="120"/>
      <c r="AA270" s="120"/>
      <c r="AB270" s="80">
        <f>E270-M270</f>
        <v>0</v>
      </c>
      <c r="AC270" s="194">
        <f>D270-J270-L270</f>
        <v>0</v>
      </c>
    </row>
    <row r="271" spans="1:29" ht="30" customHeight="1" x14ac:dyDescent="0.25">
      <c r="A271" s="21" t="s">
        <v>197</v>
      </c>
      <c r="B271" s="126" t="s">
        <v>196</v>
      </c>
      <c r="C271" s="54" t="s">
        <v>44</v>
      </c>
      <c r="D271" s="68"/>
      <c r="E271" s="108">
        <v>5</v>
      </c>
      <c r="F271" s="52"/>
      <c r="G271" s="52"/>
      <c r="H271" s="111"/>
      <c r="I271" s="112"/>
      <c r="J271" s="100"/>
      <c r="K271" s="195"/>
      <c r="L271" s="210"/>
      <c r="M271" s="226">
        <f t="shared" ref="M271" si="159">SUM(N271,U271)</f>
        <v>5</v>
      </c>
      <c r="N271" s="106">
        <v>5</v>
      </c>
      <c r="O271" s="106"/>
      <c r="P271" s="106"/>
      <c r="Q271" s="106"/>
      <c r="R271" s="106"/>
      <c r="S271" s="106"/>
      <c r="T271" s="106"/>
      <c r="U271" s="231">
        <v>0</v>
      </c>
      <c r="V271" s="224"/>
      <c r="W271" s="20"/>
      <c r="X271" s="20"/>
      <c r="Y271" s="20"/>
      <c r="Z271" s="20"/>
      <c r="AA271" s="20"/>
      <c r="AB271" s="101">
        <f>E271-M271</f>
        <v>0</v>
      </c>
      <c r="AC271" s="256"/>
    </row>
    <row r="272" spans="1:29" ht="24.95" customHeight="1" x14ac:dyDescent="0.25">
      <c r="A272" s="139" t="s">
        <v>198</v>
      </c>
      <c r="B272" s="125" t="s">
        <v>199</v>
      </c>
      <c r="C272" s="140" t="s">
        <v>26</v>
      </c>
      <c r="D272" s="123">
        <v>3</v>
      </c>
      <c r="E272" s="169">
        <f>SUM(E273)</f>
        <v>3</v>
      </c>
      <c r="F272" s="116" t="s">
        <v>24</v>
      </c>
      <c r="G272" s="116" t="s">
        <v>27</v>
      </c>
      <c r="H272" s="117">
        <v>3</v>
      </c>
      <c r="I272" s="118">
        <v>3</v>
      </c>
      <c r="J272" s="119">
        <v>3</v>
      </c>
      <c r="K272" s="241">
        <v>0</v>
      </c>
      <c r="L272" s="212">
        <v>0</v>
      </c>
      <c r="M272" s="86">
        <f>SUM(N272,U272)</f>
        <v>3</v>
      </c>
      <c r="N272" s="117">
        <f>SUM(N273)</f>
        <v>3</v>
      </c>
      <c r="O272" s="117"/>
      <c r="P272" s="117"/>
      <c r="Q272" s="117"/>
      <c r="R272" s="117"/>
      <c r="S272" s="117"/>
      <c r="T272" s="117"/>
      <c r="U272" s="160">
        <f>SUM(U273)</f>
        <v>0</v>
      </c>
      <c r="V272" s="189"/>
      <c r="W272" s="120"/>
      <c r="X272" s="120"/>
      <c r="Y272" s="120"/>
      <c r="Z272" s="120"/>
      <c r="AA272" s="120"/>
      <c r="AB272" s="80">
        <f>E272-M272</f>
        <v>0</v>
      </c>
      <c r="AC272" s="75">
        <f>D272-J272-L272</f>
        <v>0</v>
      </c>
    </row>
    <row r="273" spans="1:29" ht="24.95" customHeight="1" x14ac:dyDescent="0.25">
      <c r="A273" s="21" t="s">
        <v>200</v>
      </c>
      <c r="B273" s="126" t="s">
        <v>199</v>
      </c>
      <c r="C273" s="54" t="s">
        <v>44</v>
      </c>
      <c r="D273" s="68"/>
      <c r="E273" s="108">
        <v>3</v>
      </c>
      <c r="F273" s="52"/>
      <c r="G273" s="52"/>
      <c r="H273" s="111"/>
      <c r="I273" s="112"/>
      <c r="J273" s="100"/>
      <c r="K273" s="195"/>
      <c r="L273" s="210"/>
      <c r="M273" s="226">
        <f t="shared" ref="M273" si="160">SUM(N273,U273)</f>
        <v>3</v>
      </c>
      <c r="N273" s="106">
        <v>3</v>
      </c>
      <c r="O273" s="106"/>
      <c r="P273" s="106"/>
      <c r="Q273" s="106"/>
      <c r="R273" s="106"/>
      <c r="S273" s="106"/>
      <c r="T273" s="106"/>
      <c r="U273" s="231">
        <v>0</v>
      </c>
      <c r="V273" s="224"/>
      <c r="W273" s="20"/>
      <c r="X273" s="20"/>
      <c r="Y273" s="20"/>
      <c r="Z273" s="20"/>
      <c r="AA273" s="20"/>
      <c r="AB273" s="101">
        <f>E273-M273</f>
        <v>0</v>
      </c>
      <c r="AC273" s="256"/>
    </row>
    <row r="274" spans="1:29" ht="35.1" customHeight="1" x14ac:dyDescent="0.25">
      <c r="A274" s="121" t="s">
        <v>201</v>
      </c>
      <c r="B274" s="125" t="s">
        <v>233</v>
      </c>
      <c r="C274" s="140" t="s">
        <v>26</v>
      </c>
      <c r="D274" s="123">
        <f>D275+D277</f>
        <v>3</v>
      </c>
      <c r="E274" s="169">
        <f>E275+E277</f>
        <v>6</v>
      </c>
      <c r="F274" s="116"/>
      <c r="G274" s="116"/>
      <c r="H274" s="117">
        <f>H275+H277</f>
        <v>0</v>
      </c>
      <c r="I274" s="117">
        <f t="shared" ref="I274:L274" si="161">I275+I277</f>
        <v>3</v>
      </c>
      <c r="J274" s="117">
        <f t="shared" si="161"/>
        <v>0</v>
      </c>
      <c r="K274" s="117">
        <f t="shared" si="161"/>
        <v>0</v>
      </c>
      <c r="L274" s="117">
        <f t="shared" si="161"/>
        <v>0</v>
      </c>
      <c r="M274" s="86">
        <f>SUM(N274,U274)</f>
        <v>3</v>
      </c>
      <c r="N274" s="117">
        <f>N275+N277</f>
        <v>0</v>
      </c>
      <c r="O274" s="117"/>
      <c r="P274" s="117"/>
      <c r="Q274" s="117"/>
      <c r="R274" s="117"/>
      <c r="S274" s="117"/>
      <c r="T274" s="117"/>
      <c r="U274" s="160">
        <f>U275+U277</f>
        <v>3</v>
      </c>
      <c r="V274" s="189"/>
      <c r="W274" s="120"/>
      <c r="X274" s="120"/>
      <c r="Y274" s="120"/>
      <c r="Z274" s="120"/>
      <c r="AA274" s="120"/>
      <c r="AB274" s="80">
        <f>E274-M274</f>
        <v>3</v>
      </c>
      <c r="AC274" s="75">
        <f>D274-J274-L274</f>
        <v>3</v>
      </c>
    </row>
    <row r="275" spans="1:29" ht="20.100000000000001" customHeight="1" x14ac:dyDescent="0.25">
      <c r="A275" s="284" t="s">
        <v>479</v>
      </c>
      <c r="B275" s="285"/>
      <c r="C275" s="286"/>
      <c r="D275" s="129">
        <v>0</v>
      </c>
      <c r="E275" s="158">
        <f>E276</f>
        <v>3</v>
      </c>
      <c r="F275" s="131" t="s">
        <v>25</v>
      </c>
      <c r="G275" s="131" t="s">
        <v>27</v>
      </c>
      <c r="H275" s="132">
        <v>0</v>
      </c>
      <c r="I275" s="133">
        <v>0</v>
      </c>
      <c r="J275" s="134">
        <v>0</v>
      </c>
      <c r="K275" s="240">
        <v>0</v>
      </c>
      <c r="L275" s="211">
        <v>0</v>
      </c>
      <c r="M275" s="88">
        <f>N275+U275</f>
        <v>3</v>
      </c>
      <c r="N275" s="132">
        <f>N276</f>
        <v>0</v>
      </c>
      <c r="O275" s="132"/>
      <c r="P275" s="132"/>
      <c r="Q275" s="132"/>
      <c r="R275" s="132"/>
      <c r="S275" s="132"/>
      <c r="T275" s="132"/>
      <c r="U275" s="162">
        <f>U276</f>
        <v>3</v>
      </c>
      <c r="V275" s="223"/>
      <c r="W275" s="135"/>
      <c r="X275" s="135"/>
      <c r="Y275" s="135"/>
      <c r="Z275" s="135"/>
      <c r="AA275" s="135"/>
      <c r="AB275" s="81">
        <f>E275-M275</f>
        <v>0</v>
      </c>
      <c r="AC275" s="76">
        <f>D275-J275-L275</f>
        <v>0</v>
      </c>
    </row>
    <row r="276" spans="1:29" ht="39.950000000000003" customHeight="1" x14ac:dyDescent="0.25">
      <c r="A276" s="21" t="s">
        <v>202</v>
      </c>
      <c r="B276" s="126" t="s">
        <v>233</v>
      </c>
      <c r="C276" s="54" t="s">
        <v>44</v>
      </c>
      <c r="D276" s="68"/>
      <c r="E276" s="108">
        <v>3</v>
      </c>
      <c r="F276" s="52"/>
      <c r="G276" s="52"/>
      <c r="H276" s="111"/>
      <c r="I276" s="112"/>
      <c r="J276" s="100"/>
      <c r="K276" s="195"/>
      <c r="L276" s="210"/>
      <c r="M276" s="226">
        <f t="shared" ref="M276" si="162">SUM(N276,U276)</f>
        <v>3</v>
      </c>
      <c r="N276" s="106">
        <v>0</v>
      </c>
      <c r="O276" s="106"/>
      <c r="P276" s="106"/>
      <c r="Q276" s="106"/>
      <c r="R276" s="106"/>
      <c r="S276" s="106"/>
      <c r="T276" s="106"/>
      <c r="U276" s="231">
        <v>3</v>
      </c>
      <c r="V276" s="224"/>
      <c r="W276" s="20"/>
      <c r="X276" s="20"/>
      <c r="Y276" s="20"/>
      <c r="Z276" s="20"/>
      <c r="AA276" s="20"/>
      <c r="AB276" s="101">
        <f>E276-M276</f>
        <v>0</v>
      </c>
      <c r="AC276" s="256"/>
    </row>
    <row r="277" spans="1:29" ht="20.100000000000001" customHeight="1" x14ac:dyDescent="0.25">
      <c r="A277" s="284" t="s">
        <v>478</v>
      </c>
      <c r="B277" s="285"/>
      <c r="C277" s="286"/>
      <c r="D277" s="129">
        <v>3</v>
      </c>
      <c r="E277" s="158">
        <f>E278</f>
        <v>3</v>
      </c>
      <c r="F277" s="131" t="s">
        <v>24</v>
      </c>
      <c r="G277" s="131" t="s">
        <v>27</v>
      </c>
      <c r="H277" s="132">
        <v>0</v>
      </c>
      <c r="I277" s="133">
        <v>3</v>
      </c>
      <c r="J277" s="134">
        <v>0</v>
      </c>
      <c r="K277" s="240">
        <v>0</v>
      </c>
      <c r="L277" s="211">
        <v>0</v>
      </c>
      <c r="M277" s="88">
        <f>N277+U277</f>
        <v>0</v>
      </c>
      <c r="N277" s="132">
        <f>N278</f>
        <v>0</v>
      </c>
      <c r="O277" s="132"/>
      <c r="P277" s="132"/>
      <c r="Q277" s="132"/>
      <c r="R277" s="132"/>
      <c r="S277" s="132"/>
      <c r="T277" s="132"/>
      <c r="U277" s="162">
        <f>U278</f>
        <v>0</v>
      </c>
      <c r="V277" s="223"/>
      <c r="W277" s="135"/>
      <c r="X277" s="135"/>
      <c r="Y277" s="135"/>
      <c r="Z277" s="135"/>
      <c r="AA277" s="135"/>
      <c r="AB277" s="81">
        <f>E277-M277</f>
        <v>3</v>
      </c>
      <c r="AC277" s="76">
        <f>D277-J277-L277</f>
        <v>3</v>
      </c>
    </row>
    <row r="278" spans="1:29" ht="39.950000000000003" customHeight="1" x14ac:dyDescent="0.25">
      <c r="A278" s="21" t="s">
        <v>480</v>
      </c>
      <c r="B278" s="126" t="s">
        <v>233</v>
      </c>
      <c r="C278" s="54" t="s">
        <v>44</v>
      </c>
      <c r="D278" s="68"/>
      <c r="E278" s="174">
        <v>3</v>
      </c>
      <c r="F278" s="52"/>
      <c r="G278" s="52"/>
      <c r="H278" s="111"/>
      <c r="I278" s="112"/>
      <c r="J278" s="100"/>
      <c r="K278" s="195"/>
      <c r="L278" s="210"/>
      <c r="M278" s="226">
        <f>N278+U278</f>
        <v>0</v>
      </c>
      <c r="N278" s="106">
        <v>0</v>
      </c>
      <c r="O278" s="106"/>
      <c r="P278" s="106"/>
      <c r="Q278" s="106"/>
      <c r="R278" s="106"/>
      <c r="S278" s="106"/>
      <c r="T278" s="106"/>
      <c r="U278" s="231">
        <v>0</v>
      </c>
      <c r="V278" s="224"/>
      <c r="W278" s="20"/>
      <c r="X278" s="20"/>
      <c r="Y278" s="20"/>
      <c r="Z278" s="20"/>
      <c r="AA278" s="20"/>
      <c r="AB278" s="101"/>
      <c r="AC278" s="256"/>
    </row>
    <row r="279" spans="1:29" ht="30" customHeight="1" x14ac:dyDescent="0.25">
      <c r="A279" s="121" t="s">
        <v>203</v>
      </c>
      <c r="B279" s="125" t="s">
        <v>204</v>
      </c>
      <c r="C279" s="140" t="s">
        <v>26</v>
      </c>
      <c r="D279" s="123">
        <f>D280+D283+D286</f>
        <v>7</v>
      </c>
      <c r="E279" s="169">
        <f>SUM(E283,E280)</f>
        <v>11</v>
      </c>
      <c r="F279" s="116" t="s">
        <v>24</v>
      </c>
      <c r="G279" s="116" t="s">
        <v>27</v>
      </c>
      <c r="H279" s="117">
        <f>SUM(H283,H280)</f>
        <v>7</v>
      </c>
      <c r="I279" s="118">
        <f>SUM(I283,I280)</f>
        <v>7</v>
      </c>
      <c r="J279" s="159">
        <f>SUM(J283,J280)</f>
        <v>5</v>
      </c>
      <c r="K279" s="115">
        <f t="shared" ref="K279:L279" si="163">SUM(K283,K280)</f>
        <v>0</v>
      </c>
      <c r="L279" s="118">
        <f t="shared" si="163"/>
        <v>0</v>
      </c>
      <c r="M279" s="86">
        <f>SUM(N279,U279)</f>
        <v>11</v>
      </c>
      <c r="N279" s="183">
        <f>SUM(N283,N280)</f>
        <v>11</v>
      </c>
      <c r="O279" s="24">
        <f t="shared" ref="O279:U279" si="164">SUM(O283,O280)</f>
        <v>0</v>
      </c>
      <c r="P279" s="24">
        <f t="shared" si="164"/>
        <v>0</v>
      </c>
      <c r="Q279" s="24">
        <f t="shared" si="164"/>
        <v>0</v>
      </c>
      <c r="R279" s="24">
        <f t="shared" si="164"/>
        <v>0</v>
      </c>
      <c r="S279" s="24">
        <f t="shared" si="164"/>
        <v>0</v>
      </c>
      <c r="T279" s="24">
        <f t="shared" si="164"/>
        <v>0</v>
      </c>
      <c r="U279" s="87">
        <f t="shared" si="164"/>
        <v>0</v>
      </c>
      <c r="V279" s="189"/>
      <c r="W279" s="120"/>
      <c r="X279" s="120"/>
      <c r="Y279" s="120"/>
      <c r="Z279" s="120"/>
      <c r="AA279" s="120"/>
      <c r="AB279" s="80">
        <f>E279-M279</f>
        <v>0</v>
      </c>
      <c r="AC279" s="75">
        <f>D279-J279-L279</f>
        <v>2</v>
      </c>
    </row>
    <row r="280" spans="1:29" ht="20.100000000000001" customHeight="1" x14ac:dyDescent="0.25">
      <c r="A280" s="284" t="s">
        <v>260</v>
      </c>
      <c r="B280" s="285"/>
      <c r="C280" s="157"/>
      <c r="D280" s="129">
        <v>1</v>
      </c>
      <c r="E280" s="130">
        <f>SUM(E282,E281)</f>
        <v>6</v>
      </c>
      <c r="F280" s="131"/>
      <c r="G280" s="131"/>
      <c r="H280" s="132">
        <v>3</v>
      </c>
      <c r="I280" s="133">
        <v>3</v>
      </c>
      <c r="J280" s="134">
        <v>1</v>
      </c>
      <c r="K280" s="240">
        <v>0</v>
      </c>
      <c r="L280" s="211">
        <v>0</v>
      </c>
      <c r="M280" s="88">
        <f t="shared" ref="M280" si="165">SUM(N280,U280)</f>
        <v>6</v>
      </c>
      <c r="N280" s="147">
        <f>SUM(N282,N281)</f>
        <v>6</v>
      </c>
      <c r="O280" s="132">
        <f t="shared" ref="O280:U280" si="166">SUM(O282,O281)</f>
        <v>0</v>
      </c>
      <c r="P280" s="132">
        <f t="shared" si="166"/>
        <v>0</v>
      </c>
      <c r="Q280" s="132">
        <f t="shared" si="166"/>
        <v>0</v>
      </c>
      <c r="R280" s="132">
        <f t="shared" si="166"/>
        <v>0</v>
      </c>
      <c r="S280" s="132">
        <f t="shared" si="166"/>
        <v>0</v>
      </c>
      <c r="T280" s="132">
        <f t="shared" si="166"/>
        <v>0</v>
      </c>
      <c r="U280" s="162">
        <f t="shared" si="166"/>
        <v>0</v>
      </c>
      <c r="V280" s="223"/>
      <c r="W280" s="135"/>
      <c r="X280" s="135"/>
      <c r="Y280" s="135"/>
      <c r="Z280" s="135"/>
      <c r="AA280" s="135"/>
      <c r="AB280" s="81">
        <f>E280-M280</f>
        <v>0</v>
      </c>
      <c r="AC280" s="76">
        <f>D280-J280-L280</f>
        <v>0</v>
      </c>
    </row>
    <row r="281" spans="1:29" ht="30" customHeight="1" x14ac:dyDescent="0.25">
      <c r="A281" s="21" t="s">
        <v>205</v>
      </c>
      <c r="B281" s="126" t="s">
        <v>204</v>
      </c>
      <c r="C281" s="54" t="s">
        <v>44</v>
      </c>
      <c r="D281" s="68"/>
      <c r="E281" s="108">
        <v>3</v>
      </c>
      <c r="F281" s="52"/>
      <c r="G281" s="52"/>
      <c r="H281" s="111"/>
      <c r="I281" s="112"/>
      <c r="J281" s="100"/>
      <c r="K281" s="195"/>
      <c r="L281" s="210"/>
      <c r="M281" s="226">
        <f t="shared" ref="M281:M283" si="167">SUM(N281,U281)</f>
        <v>3</v>
      </c>
      <c r="N281" s="147">
        <v>3</v>
      </c>
      <c r="O281" s="106"/>
      <c r="P281" s="106"/>
      <c r="Q281" s="106"/>
      <c r="R281" s="106"/>
      <c r="S281" s="106"/>
      <c r="T281" s="106"/>
      <c r="U281" s="231">
        <v>0</v>
      </c>
      <c r="V281" s="224"/>
      <c r="W281" s="20"/>
      <c r="X281" s="20"/>
      <c r="Y281" s="20"/>
      <c r="Z281" s="20"/>
      <c r="AA281" s="20"/>
      <c r="AB281" s="101">
        <f>E281-M281</f>
        <v>0</v>
      </c>
      <c r="AC281" s="256"/>
    </row>
    <row r="282" spans="1:29" ht="30" customHeight="1" x14ac:dyDescent="0.25">
      <c r="A282" s="21" t="s">
        <v>206</v>
      </c>
      <c r="B282" s="126" t="s">
        <v>204</v>
      </c>
      <c r="C282" s="54" t="s">
        <v>16</v>
      </c>
      <c r="D282" s="68"/>
      <c r="E282" s="108">
        <v>3</v>
      </c>
      <c r="F282" s="52"/>
      <c r="G282" s="52"/>
      <c r="H282" s="111"/>
      <c r="I282" s="112"/>
      <c r="J282" s="100"/>
      <c r="K282" s="195"/>
      <c r="L282" s="210"/>
      <c r="M282" s="226">
        <f t="shared" si="167"/>
        <v>3</v>
      </c>
      <c r="N282" s="147">
        <v>3</v>
      </c>
      <c r="O282" s="106"/>
      <c r="P282" s="106"/>
      <c r="Q282" s="106"/>
      <c r="R282" s="106"/>
      <c r="S282" s="106"/>
      <c r="T282" s="106"/>
      <c r="U282" s="231">
        <v>0</v>
      </c>
      <c r="V282" s="224"/>
      <c r="W282" s="20"/>
      <c r="X282" s="20"/>
      <c r="Y282" s="20"/>
      <c r="Z282" s="20"/>
      <c r="AA282" s="20"/>
      <c r="AB282" s="101">
        <f>E282-M282</f>
        <v>0</v>
      </c>
      <c r="AC282" s="256"/>
    </row>
    <row r="283" spans="1:29" ht="20.100000000000001" customHeight="1" x14ac:dyDescent="0.25">
      <c r="A283" s="284" t="s">
        <v>321</v>
      </c>
      <c r="B283" s="285"/>
      <c r="C283" s="157"/>
      <c r="D283" s="129">
        <v>4</v>
      </c>
      <c r="E283" s="130">
        <f>SUM(E285,E284)</f>
        <v>5</v>
      </c>
      <c r="F283" s="131"/>
      <c r="G283" s="131"/>
      <c r="H283" s="132">
        <v>4</v>
      </c>
      <c r="I283" s="133">
        <v>4</v>
      </c>
      <c r="J283" s="134">
        <v>4</v>
      </c>
      <c r="K283" s="240">
        <v>0</v>
      </c>
      <c r="L283" s="211">
        <v>0</v>
      </c>
      <c r="M283" s="88">
        <f t="shared" si="167"/>
        <v>5</v>
      </c>
      <c r="N283" s="147">
        <f>SUM(N285,N284)</f>
        <v>5</v>
      </c>
      <c r="O283" s="132">
        <f t="shared" ref="O283:U283" si="168">SUM(O285,O284)</f>
        <v>0</v>
      </c>
      <c r="P283" s="132">
        <f t="shared" si="168"/>
        <v>0</v>
      </c>
      <c r="Q283" s="132">
        <f t="shared" si="168"/>
        <v>0</v>
      </c>
      <c r="R283" s="132">
        <f t="shared" si="168"/>
        <v>0</v>
      </c>
      <c r="S283" s="132">
        <f t="shared" si="168"/>
        <v>0</v>
      </c>
      <c r="T283" s="132">
        <f t="shared" si="168"/>
        <v>0</v>
      </c>
      <c r="U283" s="162">
        <f t="shared" si="168"/>
        <v>0</v>
      </c>
      <c r="V283" s="223"/>
      <c r="W283" s="135"/>
      <c r="X283" s="135"/>
      <c r="Y283" s="135"/>
      <c r="Z283" s="135"/>
      <c r="AA283" s="135"/>
      <c r="AB283" s="81">
        <f>E283-M283</f>
        <v>0</v>
      </c>
      <c r="AC283" s="76">
        <f>D283-J283-L283</f>
        <v>0</v>
      </c>
    </row>
    <row r="284" spans="1:29" ht="30" customHeight="1" x14ac:dyDescent="0.25">
      <c r="A284" s="21" t="s">
        <v>325</v>
      </c>
      <c r="B284" s="126" t="s">
        <v>204</v>
      </c>
      <c r="C284" s="54" t="s">
        <v>44</v>
      </c>
      <c r="D284" s="68"/>
      <c r="E284" s="108">
        <v>3</v>
      </c>
      <c r="F284" s="52"/>
      <c r="G284" s="52"/>
      <c r="H284" s="111"/>
      <c r="I284" s="112"/>
      <c r="J284" s="100"/>
      <c r="K284" s="195"/>
      <c r="L284" s="210"/>
      <c r="M284" s="226">
        <f t="shared" ref="M284:M285" si="169">SUM(N284,U284)</f>
        <v>3</v>
      </c>
      <c r="N284" s="147">
        <v>3</v>
      </c>
      <c r="O284" s="106"/>
      <c r="P284" s="106"/>
      <c r="Q284" s="106"/>
      <c r="R284" s="106"/>
      <c r="S284" s="106"/>
      <c r="T284" s="106"/>
      <c r="U284" s="231">
        <v>0</v>
      </c>
      <c r="V284" s="224"/>
      <c r="W284" s="20"/>
      <c r="X284" s="20"/>
      <c r="Y284" s="20"/>
      <c r="Z284" s="20"/>
      <c r="AA284" s="20"/>
      <c r="AB284" s="101">
        <f>E284-M284</f>
        <v>0</v>
      </c>
      <c r="AC284" s="256"/>
    </row>
    <row r="285" spans="1:29" ht="30" customHeight="1" x14ac:dyDescent="0.25">
      <c r="A285" s="21" t="s">
        <v>326</v>
      </c>
      <c r="B285" s="126" t="s">
        <v>204</v>
      </c>
      <c r="C285" s="54" t="s">
        <v>16</v>
      </c>
      <c r="D285" s="68"/>
      <c r="E285" s="108">
        <v>2</v>
      </c>
      <c r="F285" s="52"/>
      <c r="G285" s="52"/>
      <c r="H285" s="111"/>
      <c r="I285" s="112"/>
      <c r="J285" s="100"/>
      <c r="K285" s="195"/>
      <c r="L285" s="210"/>
      <c r="M285" s="226">
        <f t="shared" si="169"/>
        <v>2</v>
      </c>
      <c r="N285" s="147">
        <v>2</v>
      </c>
      <c r="O285" s="106"/>
      <c r="P285" s="106"/>
      <c r="Q285" s="106"/>
      <c r="R285" s="106"/>
      <c r="S285" s="106"/>
      <c r="T285" s="106"/>
      <c r="U285" s="231">
        <v>0</v>
      </c>
      <c r="V285" s="224"/>
      <c r="W285" s="20"/>
      <c r="X285" s="20"/>
      <c r="Y285" s="20"/>
      <c r="Z285" s="20"/>
      <c r="AA285" s="20"/>
      <c r="AB285" s="101">
        <f>E285-M285</f>
        <v>0</v>
      </c>
      <c r="AC285" s="256"/>
    </row>
    <row r="286" spans="1:29" ht="30" customHeight="1" x14ac:dyDescent="0.25">
      <c r="A286" s="284" t="s">
        <v>488</v>
      </c>
      <c r="B286" s="285"/>
      <c r="C286" s="286"/>
      <c r="D286" s="129">
        <v>2</v>
      </c>
      <c r="E286" s="158"/>
      <c r="F286" s="131"/>
      <c r="G286" s="131"/>
      <c r="H286" s="132"/>
      <c r="I286" s="133"/>
      <c r="J286" s="134"/>
      <c r="K286" s="240"/>
      <c r="L286" s="211"/>
      <c r="M286" s="88"/>
      <c r="N286" s="132"/>
      <c r="O286" s="132"/>
      <c r="P286" s="132"/>
      <c r="Q286" s="132"/>
      <c r="R286" s="132"/>
      <c r="S286" s="132"/>
      <c r="T286" s="132"/>
      <c r="U286" s="162"/>
      <c r="V286" s="223"/>
      <c r="W286" s="135"/>
      <c r="X286" s="135"/>
      <c r="Y286" s="135"/>
      <c r="Z286" s="135"/>
      <c r="AA286" s="135"/>
      <c r="AB286" s="81">
        <f>E286-M286</f>
        <v>0</v>
      </c>
      <c r="AC286" s="76">
        <f>D286-J286-L286</f>
        <v>2</v>
      </c>
    </row>
    <row r="287" spans="1:29" ht="45" customHeight="1" x14ac:dyDescent="0.25">
      <c r="A287" s="139" t="s">
        <v>207</v>
      </c>
      <c r="B287" s="125" t="s">
        <v>208</v>
      </c>
      <c r="C287" s="140" t="s">
        <v>26</v>
      </c>
      <c r="D287" s="123">
        <v>2</v>
      </c>
      <c r="E287" s="169">
        <f>SUM(E288)</f>
        <v>2</v>
      </c>
      <c r="F287" s="116" t="s">
        <v>24</v>
      </c>
      <c r="G287" s="116" t="s">
        <v>27</v>
      </c>
      <c r="H287" s="117">
        <v>2</v>
      </c>
      <c r="I287" s="118">
        <v>2</v>
      </c>
      <c r="J287" s="119">
        <v>2</v>
      </c>
      <c r="K287" s="241">
        <v>0</v>
      </c>
      <c r="L287" s="212">
        <v>0</v>
      </c>
      <c r="M287" s="86">
        <f>SUM(N287,U287)</f>
        <v>2</v>
      </c>
      <c r="N287" s="117">
        <f>SUM(N288)</f>
        <v>2</v>
      </c>
      <c r="O287" s="117">
        <f t="shared" ref="O287:U287" si="170">SUM(O288)</f>
        <v>0</v>
      </c>
      <c r="P287" s="117">
        <f t="shared" si="170"/>
        <v>0</v>
      </c>
      <c r="Q287" s="117">
        <f t="shared" si="170"/>
        <v>0</v>
      </c>
      <c r="R287" s="117">
        <f t="shared" si="170"/>
        <v>0</v>
      </c>
      <c r="S287" s="117">
        <f t="shared" si="170"/>
        <v>0</v>
      </c>
      <c r="T287" s="117">
        <f t="shared" si="170"/>
        <v>0</v>
      </c>
      <c r="U287" s="160">
        <f t="shared" si="170"/>
        <v>0</v>
      </c>
      <c r="V287" s="189"/>
      <c r="W287" s="120"/>
      <c r="X287" s="120"/>
      <c r="Y287" s="120"/>
      <c r="Z287" s="120"/>
      <c r="AA287" s="120"/>
      <c r="AB287" s="80">
        <f>E287-M287</f>
        <v>0</v>
      </c>
      <c r="AC287" s="75">
        <f>D287-J287-L287</f>
        <v>0</v>
      </c>
    </row>
    <row r="288" spans="1:29" ht="45" customHeight="1" x14ac:dyDescent="0.25">
      <c r="A288" s="21" t="s">
        <v>210</v>
      </c>
      <c r="B288" s="126" t="s">
        <v>208</v>
      </c>
      <c r="C288" s="54" t="s">
        <v>44</v>
      </c>
      <c r="D288" s="68"/>
      <c r="E288" s="108">
        <v>2</v>
      </c>
      <c r="F288" s="52"/>
      <c r="G288" s="52"/>
      <c r="H288" s="111"/>
      <c r="I288" s="112"/>
      <c r="J288" s="100"/>
      <c r="K288" s="195"/>
      <c r="L288" s="210"/>
      <c r="M288" s="226">
        <f t="shared" ref="M288" si="171">SUM(N288,U288)</f>
        <v>2</v>
      </c>
      <c r="N288" s="106">
        <v>2</v>
      </c>
      <c r="O288" s="106"/>
      <c r="P288" s="106"/>
      <c r="Q288" s="106"/>
      <c r="R288" s="106"/>
      <c r="S288" s="106"/>
      <c r="T288" s="106"/>
      <c r="U288" s="231">
        <v>0</v>
      </c>
      <c r="V288" s="224"/>
      <c r="W288" s="20"/>
      <c r="X288" s="20"/>
      <c r="Y288" s="20"/>
      <c r="Z288" s="20"/>
      <c r="AA288" s="20"/>
      <c r="AB288" s="101">
        <f>E288-M288</f>
        <v>0</v>
      </c>
      <c r="AC288" s="256"/>
    </row>
    <row r="289" spans="1:29" ht="24.95" customHeight="1" x14ac:dyDescent="0.25">
      <c r="A289" s="121" t="s">
        <v>211</v>
      </c>
      <c r="B289" s="125" t="s">
        <v>209</v>
      </c>
      <c r="C289" s="140" t="s">
        <v>26</v>
      </c>
      <c r="D289" s="123">
        <v>7</v>
      </c>
      <c r="E289" s="169">
        <f>SUM(E290)</f>
        <v>7</v>
      </c>
      <c r="F289" s="116" t="s">
        <v>24</v>
      </c>
      <c r="G289" s="116" t="s">
        <v>27</v>
      </c>
      <c r="H289" s="117">
        <v>7</v>
      </c>
      <c r="I289" s="118">
        <v>7</v>
      </c>
      <c r="J289" s="119">
        <v>7</v>
      </c>
      <c r="K289" s="241">
        <v>0</v>
      </c>
      <c r="L289" s="212">
        <v>0</v>
      </c>
      <c r="M289" s="86">
        <f>SUM(N289,U289)</f>
        <v>0</v>
      </c>
      <c r="N289" s="117">
        <f>SUM(N290)</f>
        <v>0</v>
      </c>
      <c r="O289" s="117">
        <f t="shared" ref="O289:T289" si="172">SUM(O290)</f>
        <v>0</v>
      </c>
      <c r="P289" s="117">
        <f t="shared" si="172"/>
        <v>0</v>
      </c>
      <c r="Q289" s="117">
        <f t="shared" si="172"/>
        <v>0</v>
      </c>
      <c r="R289" s="117">
        <f t="shared" si="172"/>
        <v>0</v>
      </c>
      <c r="S289" s="117">
        <f t="shared" si="172"/>
        <v>0</v>
      </c>
      <c r="T289" s="117">
        <f t="shared" si="172"/>
        <v>0</v>
      </c>
      <c r="U289" s="160">
        <f>SUM(U290)</f>
        <v>0</v>
      </c>
      <c r="V289" s="189"/>
      <c r="W289" s="120"/>
      <c r="X289" s="120"/>
      <c r="Y289" s="120"/>
      <c r="Z289" s="120"/>
      <c r="AA289" s="120"/>
      <c r="AB289" s="80">
        <f>E289-M289</f>
        <v>7</v>
      </c>
      <c r="AC289" s="75">
        <f>D289-J289-L289</f>
        <v>0</v>
      </c>
    </row>
    <row r="290" spans="1:29" ht="24.95" customHeight="1" x14ac:dyDescent="0.25">
      <c r="A290" s="21" t="s">
        <v>212</v>
      </c>
      <c r="B290" s="126" t="s">
        <v>209</v>
      </c>
      <c r="C290" s="54" t="s">
        <v>44</v>
      </c>
      <c r="D290" s="68"/>
      <c r="E290" s="108">
        <v>7</v>
      </c>
      <c r="F290" s="52"/>
      <c r="G290" s="52"/>
      <c r="H290" s="111"/>
      <c r="I290" s="112"/>
      <c r="J290" s="100"/>
      <c r="K290" s="195"/>
      <c r="L290" s="210"/>
      <c r="M290" s="226">
        <f t="shared" ref="M290" si="173">SUM(N290,U290)</f>
        <v>0</v>
      </c>
      <c r="N290" s="106">
        <v>0</v>
      </c>
      <c r="O290" s="106"/>
      <c r="P290" s="106"/>
      <c r="Q290" s="106"/>
      <c r="R290" s="106"/>
      <c r="S290" s="106"/>
      <c r="T290" s="106"/>
      <c r="U290" s="231">
        <v>0</v>
      </c>
      <c r="V290" s="224"/>
      <c r="W290" s="20"/>
      <c r="X290" s="20"/>
      <c r="Y290" s="20"/>
      <c r="Z290" s="20"/>
      <c r="AA290" s="20"/>
      <c r="AB290" s="101">
        <f>E290-M290</f>
        <v>7</v>
      </c>
      <c r="AC290" s="256"/>
    </row>
    <row r="291" spans="1:29" ht="24.95" customHeight="1" x14ac:dyDescent="0.25">
      <c r="A291" s="139" t="s">
        <v>213</v>
      </c>
      <c r="B291" s="125" t="s">
        <v>217</v>
      </c>
      <c r="C291" s="140" t="s">
        <v>26</v>
      </c>
      <c r="D291" s="123">
        <v>2</v>
      </c>
      <c r="E291" s="169">
        <f>SUM(E292,E293)</f>
        <v>4</v>
      </c>
      <c r="F291" s="116" t="s">
        <v>24</v>
      </c>
      <c r="G291" s="116" t="s">
        <v>27</v>
      </c>
      <c r="H291" s="117">
        <v>2</v>
      </c>
      <c r="I291" s="118">
        <v>2</v>
      </c>
      <c r="J291" s="119">
        <v>2</v>
      </c>
      <c r="K291" s="241">
        <v>0</v>
      </c>
      <c r="L291" s="212">
        <v>0</v>
      </c>
      <c r="M291" s="86">
        <f>SUM(N291,U291)</f>
        <v>4</v>
      </c>
      <c r="N291" s="117">
        <f>SUM(N292,N293)</f>
        <v>4</v>
      </c>
      <c r="O291" s="117"/>
      <c r="P291" s="117"/>
      <c r="Q291" s="117"/>
      <c r="R291" s="117"/>
      <c r="S291" s="117"/>
      <c r="T291" s="117"/>
      <c r="U291" s="160">
        <f>SUM(U293,U292)</f>
        <v>0</v>
      </c>
      <c r="V291" s="189"/>
      <c r="W291" s="120"/>
      <c r="X291" s="120"/>
      <c r="Y291" s="120"/>
      <c r="Z291" s="120"/>
      <c r="AA291" s="120"/>
      <c r="AB291" s="80">
        <f>E291-M291</f>
        <v>0</v>
      </c>
      <c r="AC291" s="75">
        <f>D291-J291-L291</f>
        <v>0</v>
      </c>
    </row>
    <row r="292" spans="1:29" ht="24.95" customHeight="1" x14ac:dyDescent="0.25">
      <c r="A292" s="21" t="s">
        <v>218</v>
      </c>
      <c r="B292" s="126" t="s">
        <v>217</v>
      </c>
      <c r="C292" s="54" t="s">
        <v>44</v>
      </c>
      <c r="D292" s="68"/>
      <c r="E292" s="108">
        <v>2</v>
      </c>
      <c r="F292" s="52"/>
      <c r="G292" s="52"/>
      <c r="H292" s="111"/>
      <c r="I292" s="112"/>
      <c r="J292" s="100"/>
      <c r="K292" s="195"/>
      <c r="L292" s="210"/>
      <c r="M292" s="226">
        <f t="shared" ref="M292:M293" si="174">SUM(N292,U292)</f>
        <v>2</v>
      </c>
      <c r="N292" s="106">
        <v>2</v>
      </c>
      <c r="O292" s="106"/>
      <c r="P292" s="106"/>
      <c r="Q292" s="106"/>
      <c r="R292" s="106"/>
      <c r="S292" s="106"/>
      <c r="T292" s="106"/>
      <c r="U292" s="231">
        <v>0</v>
      </c>
      <c r="V292" s="224"/>
      <c r="W292" s="20"/>
      <c r="X292" s="20"/>
      <c r="Y292" s="20"/>
      <c r="Z292" s="20"/>
      <c r="AA292" s="20"/>
      <c r="AB292" s="101">
        <f>E292-M292</f>
        <v>0</v>
      </c>
      <c r="AC292" s="256"/>
    </row>
    <row r="293" spans="1:29" ht="24.95" customHeight="1" x14ac:dyDescent="0.25">
      <c r="A293" s="21" t="s">
        <v>219</v>
      </c>
      <c r="B293" s="126" t="s">
        <v>217</v>
      </c>
      <c r="C293" s="54" t="s">
        <v>16</v>
      </c>
      <c r="D293" s="68"/>
      <c r="E293" s="108">
        <v>2</v>
      </c>
      <c r="F293" s="52"/>
      <c r="G293" s="52"/>
      <c r="H293" s="111"/>
      <c r="I293" s="112"/>
      <c r="J293" s="100"/>
      <c r="K293" s="195"/>
      <c r="L293" s="210"/>
      <c r="M293" s="226">
        <f t="shared" si="174"/>
        <v>2</v>
      </c>
      <c r="N293" s="106">
        <v>2</v>
      </c>
      <c r="O293" s="106"/>
      <c r="P293" s="106"/>
      <c r="Q293" s="106"/>
      <c r="R293" s="106"/>
      <c r="S293" s="106"/>
      <c r="T293" s="106"/>
      <c r="U293" s="231">
        <v>0</v>
      </c>
      <c r="V293" s="224"/>
      <c r="W293" s="20"/>
      <c r="X293" s="20"/>
      <c r="Y293" s="20"/>
      <c r="Z293" s="20"/>
      <c r="AA293" s="20"/>
      <c r="AB293" s="101">
        <f>E293-M293</f>
        <v>0</v>
      </c>
      <c r="AC293" s="256"/>
    </row>
    <row r="294" spans="1:29" ht="24.95" customHeight="1" x14ac:dyDescent="0.25">
      <c r="A294" s="139" t="s">
        <v>220</v>
      </c>
      <c r="B294" s="125" t="s">
        <v>221</v>
      </c>
      <c r="C294" s="140" t="s">
        <v>26</v>
      </c>
      <c r="D294" s="123">
        <v>1</v>
      </c>
      <c r="E294" s="169">
        <f>SUM(E295)</f>
        <v>1</v>
      </c>
      <c r="F294" s="116" t="s">
        <v>24</v>
      </c>
      <c r="G294" s="116" t="s">
        <v>27</v>
      </c>
      <c r="H294" s="117">
        <v>1</v>
      </c>
      <c r="I294" s="118">
        <v>1</v>
      </c>
      <c r="J294" s="119">
        <v>1</v>
      </c>
      <c r="K294" s="241">
        <v>0</v>
      </c>
      <c r="L294" s="212">
        <v>0</v>
      </c>
      <c r="M294" s="86">
        <f>SUM(N294,U294)</f>
        <v>1</v>
      </c>
      <c r="N294" s="117">
        <f>SUM(N295)</f>
        <v>1</v>
      </c>
      <c r="O294" s="117"/>
      <c r="P294" s="117"/>
      <c r="Q294" s="117"/>
      <c r="R294" s="117"/>
      <c r="S294" s="117"/>
      <c r="T294" s="117"/>
      <c r="U294" s="160">
        <f>SUM(U295)</f>
        <v>0</v>
      </c>
      <c r="V294" s="189"/>
      <c r="W294" s="120"/>
      <c r="X294" s="120"/>
      <c r="Y294" s="120"/>
      <c r="Z294" s="120"/>
      <c r="AA294" s="120"/>
      <c r="AB294" s="80">
        <f>E294-M294</f>
        <v>0</v>
      </c>
      <c r="AC294" s="75">
        <f>D294-J294-L294</f>
        <v>0</v>
      </c>
    </row>
    <row r="295" spans="1:29" ht="24.95" customHeight="1" x14ac:dyDescent="0.25">
      <c r="A295" s="21" t="s">
        <v>222</v>
      </c>
      <c r="B295" s="126" t="s">
        <v>221</v>
      </c>
      <c r="C295" s="54" t="s">
        <v>44</v>
      </c>
      <c r="D295" s="68"/>
      <c r="E295" s="108">
        <v>1</v>
      </c>
      <c r="F295" s="52"/>
      <c r="G295" s="52"/>
      <c r="H295" s="111"/>
      <c r="I295" s="112"/>
      <c r="J295" s="100"/>
      <c r="K295" s="195"/>
      <c r="L295" s="210"/>
      <c r="M295" s="226">
        <f t="shared" ref="M295" si="175">SUM(N295,U295)</f>
        <v>1</v>
      </c>
      <c r="N295" s="106">
        <v>1</v>
      </c>
      <c r="O295" s="106"/>
      <c r="P295" s="106"/>
      <c r="Q295" s="106"/>
      <c r="R295" s="106"/>
      <c r="S295" s="106"/>
      <c r="T295" s="106"/>
      <c r="U295" s="231">
        <v>0</v>
      </c>
      <c r="V295" s="224"/>
      <c r="W295" s="20"/>
      <c r="X295" s="20"/>
      <c r="Y295" s="20"/>
      <c r="Z295" s="20"/>
      <c r="AA295" s="20"/>
      <c r="AB295" s="101">
        <f>E295-M295</f>
        <v>0</v>
      </c>
      <c r="AC295" s="256"/>
    </row>
    <row r="296" spans="1:29" ht="45" customHeight="1" x14ac:dyDescent="0.25">
      <c r="A296" s="121" t="s">
        <v>223</v>
      </c>
      <c r="B296" s="125" t="s">
        <v>224</v>
      </c>
      <c r="C296" s="140" t="s">
        <v>26</v>
      </c>
      <c r="D296" s="123">
        <f>D297</f>
        <v>2</v>
      </c>
      <c r="E296" s="169">
        <f>E297</f>
        <v>2</v>
      </c>
      <c r="F296" s="116"/>
      <c r="G296" s="116" t="s">
        <v>27</v>
      </c>
      <c r="H296" s="117">
        <f>H297</f>
        <v>2</v>
      </c>
      <c r="I296" s="117">
        <f t="shared" ref="I296:L296" si="176">I297</f>
        <v>2</v>
      </c>
      <c r="J296" s="117">
        <f t="shared" si="176"/>
        <v>0</v>
      </c>
      <c r="K296" s="117">
        <f t="shared" si="176"/>
        <v>0</v>
      </c>
      <c r="L296" s="117">
        <f t="shared" si="176"/>
        <v>2</v>
      </c>
      <c r="M296" s="86">
        <f>SUM(N296,U296)</f>
        <v>2</v>
      </c>
      <c r="N296" s="117">
        <f>N297</f>
        <v>0</v>
      </c>
      <c r="O296" s="117"/>
      <c r="P296" s="117"/>
      <c r="Q296" s="117"/>
      <c r="R296" s="117"/>
      <c r="S296" s="117"/>
      <c r="T296" s="117"/>
      <c r="U296" s="160">
        <f>U297</f>
        <v>2</v>
      </c>
      <c r="V296" s="189"/>
      <c r="W296" s="120"/>
      <c r="X296" s="120"/>
      <c r="Y296" s="120"/>
      <c r="Z296" s="120"/>
      <c r="AA296" s="120"/>
      <c r="AB296" s="80">
        <f>E296-M296</f>
        <v>0</v>
      </c>
      <c r="AC296" s="75">
        <f>D296-J296-L296</f>
        <v>0</v>
      </c>
    </row>
    <row r="297" spans="1:29" ht="45" customHeight="1" x14ac:dyDescent="0.25">
      <c r="A297" s="284" t="s">
        <v>479</v>
      </c>
      <c r="B297" s="285"/>
      <c r="C297" s="286"/>
      <c r="D297" s="129">
        <v>2</v>
      </c>
      <c r="E297" s="158">
        <f>E298</f>
        <v>2</v>
      </c>
      <c r="F297" s="131" t="s">
        <v>25</v>
      </c>
      <c r="G297" s="131"/>
      <c r="H297" s="132">
        <v>2</v>
      </c>
      <c r="I297" s="133">
        <v>2</v>
      </c>
      <c r="J297" s="134">
        <v>0</v>
      </c>
      <c r="K297" s="240">
        <v>0</v>
      </c>
      <c r="L297" s="211">
        <v>2</v>
      </c>
      <c r="M297" s="88">
        <f>N297+U297</f>
        <v>2</v>
      </c>
      <c r="N297" s="132">
        <f>N298</f>
        <v>0</v>
      </c>
      <c r="O297" s="132">
        <f t="shared" ref="O297:U297" si="177">O298</f>
        <v>0</v>
      </c>
      <c r="P297" s="132">
        <f t="shared" si="177"/>
        <v>0</v>
      </c>
      <c r="Q297" s="132">
        <f t="shared" si="177"/>
        <v>0</v>
      </c>
      <c r="R297" s="132">
        <f t="shared" si="177"/>
        <v>0</v>
      </c>
      <c r="S297" s="132">
        <f t="shared" si="177"/>
        <v>0</v>
      </c>
      <c r="T297" s="132">
        <f t="shared" si="177"/>
        <v>0</v>
      </c>
      <c r="U297" s="132">
        <f t="shared" si="177"/>
        <v>2</v>
      </c>
      <c r="V297" s="223"/>
      <c r="W297" s="135"/>
      <c r="X297" s="135"/>
      <c r="Y297" s="135"/>
      <c r="Z297" s="135"/>
      <c r="AA297" s="135"/>
      <c r="AB297" s="81">
        <f>E297-M297</f>
        <v>0</v>
      </c>
      <c r="AC297" s="76">
        <f>D297-J297-L297</f>
        <v>0</v>
      </c>
    </row>
    <row r="298" spans="1:29" ht="45" customHeight="1" x14ac:dyDescent="0.25">
      <c r="A298" s="21" t="s">
        <v>225</v>
      </c>
      <c r="B298" s="126" t="s">
        <v>224</v>
      </c>
      <c r="C298" s="54" t="s">
        <v>44</v>
      </c>
      <c r="D298" s="68"/>
      <c r="E298" s="108">
        <v>2</v>
      </c>
      <c r="F298" s="52"/>
      <c r="G298" s="52"/>
      <c r="H298" s="111"/>
      <c r="I298" s="112"/>
      <c r="J298" s="100"/>
      <c r="K298" s="195"/>
      <c r="L298" s="210"/>
      <c r="M298" s="226">
        <f t="shared" ref="M298" si="178">SUM(N298,U298)</f>
        <v>2</v>
      </c>
      <c r="N298" s="106">
        <v>0</v>
      </c>
      <c r="O298" s="106"/>
      <c r="P298" s="106"/>
      <c r="Q298" s="106"/>
      <c r="R298" s="106"/>
      <c r="S298" s="106"/>
      <c r="T298" s="106"/>
      <c r="U298" s="231">
        <v>2</v>
      </c>
      <c r="V298" s="224"/>
      <c r="W298" s="20"/>
      <c r="X298" s="20"/>
      <c r="Y298" s="20"/>
      <c r="Z298" s="20"/>
      <c r="AA298" s="20"/>
      <c r="AB298" s="101">
        <f>E298-M298</f>
        <v>0</v>
      </c>
      <c r="AC298" s="256"/>
    </row>
    <row r="299" spans="1:29" ht="45" customHeight="1" x14ac:dyDescent="0.25">
      <c r="A299" s="284" t="s">
        <v>488</v>
      </c>
      <c r="B299" s="285"/>
      <c r="C299" s="286"/>
      <c r="D299" s="129"/>
      <c r="E299" s="158"/>
      <c r="F299" s="131" t="s">
        <v>24</v>
      </c>
      <c r="G299" s="131"/>
      <c r="H299" s="132"/>
      <c r="I299" s="133"/>
      <c r="J299" s="134"/>
      <c r="K299" s="240"/>
      <c r="L299" s="211"/>
      <c r="M299" s="88"/>
      <c r="N299" s="132"/>
      <c r="O299" s="132"/>
      <c r="P299" s="132"/>
      <c r="Q299" s="132"/>
      <c r="R299" s="132"/>
      <c r="S299" s="132"/>
      <c r="T299" s="132"/>
      <c r="U299" s="162"/>
      <c r="V299" s="223"/>
      <c r="W299" s="135"/>
      <c r="X299" s="135"/>
      <c r="Y299" s="135"/>
      <c r="Z299" s="135"/>
      <c r="AA299" s="135"/>
      <c r="AB299" s="81"/>
      <c r="AC299" s="129"/>
    </row>
    <row r="300" spans="1:29" ht="30" customHeight="1" x14ac:dyDescent="0.25">
      <c r="A300" s="139" t="s">
        <v>226</v>
      </c>
      <c r="B300" s="125" t="s">
        <v>228</v>
      </c>
      <c r="C300" s="140" t="s">
        <v>26</v>
      </c>
      <c r="D300" s="123">
        <v>3</v>
      </c>
      <c r="E300" s="169">
        <f>SUM(E303,E302,E301)</f>
        <v>9</v>
      </c>
      <c r="F300" s="116" t="s">
        <v>24</v>
      </c>
      <c r="G300" s="116" t="s">
        <v>27</v>
      </c>
      <c r="H300" s="117">
        <v>3</v>
      </c>
      <c r="I300" s="118">
        <v>3</v>
      </c>
      <c r="J300" s="119">
        <v>3</v>
      </c>
      <c r="K300" s="241">
        <v>0</v>
      </c>
      <c r="L300" s="212">
        <v>0</v>
      </c>
      <c r="M300" s="86">
        <f>SUM(N300,U300)</f>
        <v>9</v>
      </c>
      <c r="N300" s="117">
        <f>SUM(N303,N302,N301)</f>
        <v>9</v>
      </c>
      <c r="O300" s="117">
        <f t="shared" ref="O300:U300" si="179">SUM(O303,O302,O301)</f>
        <v>0</v>
      </c>
      <c r="P300" s="117">
        <f t="shared" si="179"/>
        <v>0</v>
      </c>
      <c r="Q300" s="117">
        <f t="shared" si="179"/>
        <v>0</v>
      </c>
      <c r="R300" s="117">
        <f t="shared" si="179"/>
        <v>0</v>
      </c>
      <c r="S300" s="117">
        <f t="shared" si="179"/>
        <v>0</v>
      </c>
      <c r="T300" s="117">
        <f t="shared" si="179"/>
        <v>0</v>
      </c>
      <c r="U300" s="160">
        <f t="shared" si="179"/>
        <v>0</v>
      </c>
      <c r="V300" s="189"/>
      <c r="W300" s="120"/>
      <c r="X300" s="120"/>
      <c r="Y300" s="120"/>
      <c r="Z300" s="120"/>
      <c r="AA300" s="120"/>
      <c r="AB300" s="80">
        <f>E300-M300</f>
        <v>0</v>
      </c>
      <c r="AC300" s="75">
        <f>D300-J300-L300</f>
        <v>0</v>
      </c>
    </row>
    <row r="301" spans="1:29" ht="30" customHeight="1" x14ac:dyDescent="0.25">
      <c r="A301" s="21" t="s">
        <v>227</v>
      </c>
      <c r="B301" s="126" t="s">
        <v>228</v>
      </c>
      <c r="C301" s="54" t="s">
        <v>44</v>
      </c>
      <c r="D301" s="68"/>
      <c r="E301" s="108">
        <v>3</v>
      </c>
      <c r="F301" s="52"/>
      <c r="G301" s="52"/>
      <c r="H301" s="111"/>
      <c r="I301" s="112"/>
      <c r="J301" s="100"/>
      <c r="K301" s="195"/>
      <c r="L301" s="210"/>
      <c r="M301" s="226">
        <f t="shared" ref="M301:M303" si="180">SUM(N301,U301)</f>
        <v>3</v>
      </c>
      <c r="N301" s="106">
        <v>3</v>
      </c>
      <c r="O301" s="106"/>
      <c r="P301" s="106"/>
      <c r="Q301" s="106"/>
      <c r="R301" s="106"/>
      <c r="S301" s="106"/>
      <c r="T301" s="106"/>
      <c r="U301" s="231">
        <v>0</v>
      </c>
      <c r="V301" s="224"/>
      <c r="W301" s="20"/>
      <c r="X301" s="20"/>
      <c r="Y301" s="20"/>
      <c r="Z301" s="20"/>
      <c r="AA301" s="20"/>
      <c r="AB301" s="101">
        <f>E301-M301</f>
        <v>0</v>
      </c>
      <c r="AC301" s="256"/>
    </row>
    <row r="302" spans="1:29" ht="30" customHeight="1" x14ac:dyDescent="0.25">
      <c r="A302" s="21" t="s">
        <v>229</v>
      </c>
      <c r="B302" s="126" t="s">
        <v>228</v>
      </c>
      <c r="C302" s="54" t="s">
        <v>15</v>
      </c>
      <c r="D302" s="68"/>
      <c r="E302" s="108">
        <v>3</v>
      </c>
      <c r="F302" s="52"/>
      <c r="G302" s="52"/>
      <c r="H302" s="111"/>
      <c r="I302" s="112"/>
      <c r="J302" s="100"/>
      <c r="K302" s="195"/>
      <c r="L302" s="210"/>
      <c r="M302" s="226">
        <f t="shared" si="180"/>
        <v>3</v>
      </c>
      <c r="N302" s="106">
        <v>3</v>
      </c>
      <c r="O302" s="106"/>
      <c r="P302" s="106"/>
      <c r="Q302" s="106"/>
      <c r="R302" s="106"/>
      <c r="S302" s="106"/>
      <c r="T302" s="106"/>
      <c r="U302" s="231">
        <v>0</v>
      </c>
      <c r="V302" s="224"/>
      <c r="W302" s="20"/>
      <c r="X302" s="20"/>
      <c r="Y302" s="20"/>
      <c r="Z302" s="20"/>
      <c r="AA302" s="20"/>
      <c r="AB302" s="101">
        <f>E302-M302</f>
        <v>0</v>
      </c>
      <c r="AC302" s="256"/>
    </row>
    <row r="303" spans="1:29" ht="30" customHeight="1" x14ac:dyDescent="0.25">
      <c r="A303" s="21" t="s">
        <v>230</v>
      </c>
      <c r="B303" s="126" t="s">
        <v>228</v>
      </c>
      <c r="C303" s="54" t="s">
        <v>16</v>
      </c>
      <c r="D303" s="68"/>
      <c r="E303" s="108">
        <v>3</v>
      </c>
      <c r="F303" s="52"/>
      <c r="G303" s="52"/>
      <c r="H303" s="111"/>
      <c r="I303" s="112"/>
      <c r="J303" s="100"/>
      <c r="K303" s="195"/>
      <c r="L303" s="210"/>
      <c r="M303" s="226">
        <f t="shared" si="180"/>
        <v>3</v>
      </c>
      <c r="N303" s="106">
        <v>3</v>
      </c>
      <c r="O303" s="106"/>
      <c r="P303" s="106"/>
      <c r="Q303" s="106"/>
      <c r="R303" s="106"/>
      <c r="S303" s="106"/>
      <c r="T303" s="106"/>
      <c r="U303" s="231">
        <v>0</v>
      </c>
      <c r="V303" s="224"/>
      <c r="W303" s="20"/>
      <c r="X303" s="20"/>
      <c r="Y303" s="20"/>
      <c r="Z303" s="20"/>
      <c r="AA303" s="20"/>
      <c r="AB303" s="101">
        <f>E303-M303</f>
        <v>0</v>
      </c>
      <c r="AC303" s="256"/>
    </row>
    <row r="304" spans="1:29" ht="24.95" customHeight="1" x14ac:dyDescent="0.25">
      <c r="A304" s="139" t="s">
        <v>231</v>
      </c>
      <c r="B304" s="125" t="s">
        <v>236</v>
      </c>
      <c r="C304" s="140" t="s">
        <v>26</v>
      </c>
      <c r="D304" s="123">
        <f>D305+D308</f>
        <v>4</v>
      </c>
      <c r="E304" s="169">
        <f>SUM(E307,E306)</f>
        <v>5</v>
      </c>
      <c r="F304" s="116"/>
      <c r="G304" s="116"/>
      <c r="H304" s="117">
        <f>H305+H308</f>
        <v>4</v>
      </c>
      <c r="I304" s="118">
        <f>I305+I308</f>
        <v>4</v>
      </c>
      <c r="J304" s="159">
        <f t="shared" ref="J304:L304" si="181">J305+J308</f>
        <v>4</v>
      </c>
      <c r="K304" s="169">
        <f t="shared" si="181"/>
        <v>0</v>
      </c>
      <c r="L304" s="118">
        <f t="shared" si="181"/>
        <v>0</v>
      </c>
      <c r="M304" s="86">
        <f>SUM(N304,U304)</f>
        <v>5</v>
      </c>
      <c r="N304" s="117">
        <f>N305+N308</f>
        <v>5</v>
      </c>
      <c r="O304" s="117">
        <f t="shared" ref="O304:U304" si="182">O305+O308</f>
        <v>0</v>
      </c>
      <c r="P304" s="117">
        <f t="shared" si="182"/>
        <v>0</v>
      </c>
      <c r="Q304" s="117">
        <f t="shared" si="182"/>
        <v>0</v>
      </c>
      <c r="R304" s="117">
        <f t="shared" si="182"/>
        <v>0</v>
      </c>
      <c r="S304" s="117">
        <f t="shared" si="182"/>
        <v>0</v>
      </c>
      <c r="T304" s="117">
        <f t="shared" si="182"/>
        <v>0</v>
      </c>
      <c r="U304" s="160">
        <f t="shared" si="182"/>
        <v>0</v>
      </c>
      <c r="V304" s="189"/>
      <c r="W304" s="120"/>
      <c r="X304" s="120"/>
      <c r="Y304" s="120"/>
      <c r="Z304" s="120"/>
      <c r="AA304" s="120"/>
      <c r="AB304" s="80">
        <f>E304-M304</f>
        <v>0</v>
      </c>
      <c r="AC304" s="75">
        <f>D304-J304-L304</f>
        <v>0</v>
      </c>
    </row>
    <row r="305" spans="1:29" ht="20.100000000000001" customHeight="1" x14ac:dyDescent="0.25">
      <c r="A305" s="284" t="s">
        <v>254</v>
      </c>
      <c r="B305" s="285"/>
      <c r="C305" s="286"/>
      <c r="D305" s="129">
        <v>4</v>
      </c>
      <c r="E305" s="158">
        <f>E306+E307</f>
        <v>5</v>
      </c>
      <c r="F305" s="131" t="s">
        <v>24</v>
      </c>
      <c r="G305" s="131" t="s">
        <v>27</v>
      </c>
      <c r="H305" s="132">
        <v>4</v>
      </c>
      <c r="I305" s="133">
        <v>4</v>
      </c>
      <c r="J305" s="134">
        <v>4</v>
      </c>
      <c r="K305" s="240">
        <v>0</v>
      </c>
      <c r="L305" s="211">
        <v>0</v>
      </c>
      <c r="M305" s="88">
        <f>SUM(N305,U305)</f>
        <v>5</v>
      </c>
      <c r="N305" s="132">
        <f>N306+N307</f>
        <v>5</v>
      </c>
      <c r="O305" s="132"/>
      <c r="P305" s="132"/>
      <c r="Q305" s="132"/>
      <c r="R305" s="132"/>
      <c r="S305" s="132"/>
      <c r="T305" s="132"/>
      <c r="U305" s="162">
        <f>U306+U307</f>
        <v>0</v>
      </c>
      <c r="V305" s="223"/>
      <c r="W305" s="135"/>
      <c r="X305" s="135"/>
      <c r="Y305" s="135"/>
      <c r="Z305" s="135"/>
      <c r="AA305" s="135"/>
      <c r="AB305" s="81">
        <f>E305-M305</f>
        <v>0</v>
      </c>
      <c r="AC305" s="76">
        <f>D305-J305-L305</f>
        <v>0</v>
      </c>
    </row>
    <row r="306" spans="1:29" ht="24.95" customHeight="1" x14ac:dyDescent="0.25">
      <c r="A306" s="21" t="s">
        <v>232</v>
      </c>
      <c r="B306" s="126" t="s">
        <v>236</v>
      </c>
      <c r="C306" s="54" t="s">
        <v>44</v>
      </c>
      <c r="D306" s="68"/>
      <c r="E306" s="108">
        <v>3</v>
      </c>
      <c r="F306" s="52"/>
      <c r="G306" s="52"/>
      <c r="H306" s="111"/>
      <c r="I306" s="112"/>
      <c r="J306" s="100"/>
      <c r="K306" s="195"/>
      <c r="L306" s="210"/>
      <c r="M306" s="226">
        <f t="shared" ref="M306:M307" si="183">SUM(N306,U306)</f>
        <v>3</v>
      </c>
      <c r="N306" s="106">
        <v>3</v>
      </c>
      <c r="O306" s="106"/>
      <c r="P306" s="106"/>
      <c r="Q306" s="106"/>
      <c r="R306" s="106"/>
      <c r="S306" s="106"/>
      <c r="T306" s="106"/>
      <c r="U306" s="231">
        <v>0</v>
      </c>
      <c r="V306" s="224"/>
      <c r="W306" s="20"/>
      <c r="X306" s="20"/>
      <c r="Y306" s="20"/>
      <c r="Z306" s="20"/>
      <c r="AA306" s="20"/>
      <c r="AB306" s="101">
        <f>E306-M306</f>
        <v>0</v>
      </c>
      <c r="AC306" s="256"/>
    </row>
    <row r="307" spans="1:29" ht="24.95" customHeight="1" x14ac:dyDescent="0.25">
      <c r="A307" s="21" t="s">
        <v>311</v>
      </c>
      <c r="B307" s="126" t="s">
        <v>236</v>
      </c>
      <c r="C307" s="54" t="s">
        <v>15</v>
      </c>
      <c r="D307" s="68"/>
      <c r="E307" s="108">
        <v>2</v>
      </c>
      <c r="F307" s="52"/>
      <c r="G307" s="52"/>
      <c r="H307" s="111"/>
      <c r="I307" s="112"/>
      <c r="J307" s="100"/>
      <c r="K307" s="195"/>
      <c r="L307" s="210"/>
      <c r="M307" s="226">
        <f t="shared" si="183"/>
        <v>2</v>
      </c>
      <c r="N307" s="106">
        <v>2</v>
      </c>
      <c r="O307" s="106"/>
      <c r="P307" s="106"/>
      <c r="Q307" s="106"/>
      <c r="R307" s="106"/>
      <c r="S307" s="106"/>
      <c r="T307" s="106"/>
      <c r="U307" s="231">
        <v>0</v>
      </c>
      <c r="V307" s="224"/>
      <c r="W307" s="20"/>
      <c r="X307" s="20"/>
      <c r="Y307" s="20"/>
      <c r="Z307" s="20"/>
      <c r="AA307" s="20"/>
      <c r="AB307" s="101">
        <f>E307-M307</f>
        <v>0</v>
      </c>
      <c r="AC307" s="256"/>
    </row>
    <row r="308" spans="1:29" ht="20.100000000000001" customHeight="1" x14ac:dyDescent="0.25">
      <c r="A308" s="284" t="s">
        <v>452</v>
      </c>
      <c r="B308" s="285"/>
      <c r="C308" s="286"/>
      <c r="D308" s="129">
        <v>0</v>
      </c>
      <c r="E308" s="191">
        <f>E309</f>
        <v>2</v>
      </c>
      <c r="F308" s="131"/>
      <c r="G308" s="131" t="s">
        <v>27</v>
      </c>
      <c r="H308" s="132">
        <v>0</v>
      </c>
      <c r="I308" s="133">
        <v>0</v>
      </c>
      <c r="J308" s="196">
        <v>0</v>
      </c>
      <c r="K308" s="240">
        <v>0</v>
      </c>
      <c r="L308" s="211">
        <v>0</v>
      </c>
      <c r="M308" s="232">
        <f>N308+U308</f>
        <v>0</v>
      </c>
      <c r="N308" s="147">
        <f>N309</f>
        <v>0</v>
      </c>
      <c r="O308" s="132"/>
      <c r="P308" s="132"/>
      <c r="Q308" s="132"/>
      <c r="R308" s="132"/>
      <c r="S308" s="132"/>
      <c r="T308" s="132"/>
      <c r="U308" s="233">
        <f>U309</f>
        <v>0</v>
      </c>
      <c r="V308" s="223"/>
      <c r="W308" s="135"/>
      <c r="X308" s="135"/>
      <c r="Y308" s="135"/>
      <c r="Z308" s="135"/>
      <c r="AA308" s="135"/>
      <c r="AB308" s="198">
        <f>E308-M308</f>
        <v>2</v>
      </c>
      <c r="AC308" s="194">
        <f>D308-J308-L308</f>
        <v>0</v>
      </c>
    </row>
    <row r="309" spans="1:29" ht="24.95" customHeight="1" x14ac:dyDescent="0.25">
      <c r="A309" s="21" t="s">
        <v>474</v>
      </c>
      <c r="B309" s="126" t="s">
        <v>236</v>
      </c>
      <c r="C309" s="54" t="s">
        <v>44</v>
      </c>
      <c r="D309" s="68"/>
      <c r="E309" s="174">
        <v>2</v>
      </c>
      <c r="F309" s="52"/>
      <c r="G309" s="52"/>
      <c r="H309" s="111"/>
      <c r="I309" s="112"/>
      <c r="J309" s="100"/>
      <c r="K309" s="195"/>
      <c r="L309" s="210"/>
      <c r="M309" s="226">
        <f>N309+U309</f>
        <v>0</v>
      </c>
      <c r="N309" s="106">
        <v>0</v>
      </c>
      <c r="O309" s="106"/>
      <c r="P309" s="106"/>
      <c r="Q309" s="106"/>
      <c r="R309" s="106"/>
      <c r="S309" s="106"/>
      <c r="T309" s="106"/>
      <c r="U309" s="231">
        <v>0</v>
      </c>
      <c r="V309" s="224"/>
      <c r="W309" s="20"/>
      <c r="X309" s="20"/>
      <c r="Y309" s="20"/>
      <c r="Z309" s="20"/>
      <c r="AA309" s="20"/>
      <c r="AB309" s="101"/>
      <c r="AC309" s="256"/>
    </row>
    <row r="310" spans="1:29" ht="24.95" customHeight="1" x14ac:dyDescent="0.25">
      <c r="A310" s="139" t="s">
        <v>234</v>
      </c>
      <c r="B310" s="125" t="s">
        <v>237</v>
      </c>
      <c r="C310" s="140" t="s">
        <v>26</v>
      </c>
      <c r="D310" s="123">
        <v>2</v>
      </c>
      <c r="E310" s="169">
        <f>SUM(E311)</f>
        <v>2</v>
      </c>
      <c r="F310" s="116" t="s">
        <v>24</v>
      </c>
      <c r="G310" s="116" t="s">
        <v>27</v>
      </c>
      <c r="H310" s="117">
        <v>2</v>
      </c>
      <c r="I310" s="118">
        <v>2</v>
      </c>
      <c r="J310" s="119">
        <v>2</v>
      </c>
      <c r="K310" s="241">
        <v>0</v>
      </c>
      <c r="L310" s="212">
        <v>0</v>
      </c>
      <c r="M310" s="86">
        <f>SUM(N310,U310)</f>
        <v>2</v>
      </c>
      <c r="N310" s="117">
        <f>SUM(N311)</f>
        <v>2</v>
      </c>
      <c r="O310" s="117">
        <f t="shared" ref="O310:U310" si="184">SUM(O311)</f>
        <v>0</v>
      </c>
      <c r="P310" s="117">
        <f t="shared" si="184"/>
        <v>0</v>
      </c>
      <c r="Q310" s="117">
        <f t="shared" si="184"/>
        <v>0</v>
      </c>
      <c r="R310" s="117">
        <f t="shared" si="184"/>
        <v>0</v>
      </c>
      <c r="S310" s="117">
        <f t="shared" si="184"/>
        <v>0</v>
      </c>
      <c r="T310" s="117">
        <f t="shared" si="184"/>
        <v>0</v>
      </c>
      <c r="U310" s="160">
        <f t="shared" si="184"/>
        <v>0</v>
      </c>
      <c r="V310" s="189"/>
      <c r="W310" s="120"/>
      <c r="X310" s="120"/>
      <c r="Y310" s="120"/>
      <c r="Z310" s="120"/>
      <c r="AA310" s="120"/>
      <c r="AB310" s="80">
        <f>E310-M310</f>
        <v>0</v>
      </c>
      <c r="AC310" s="75">
        <f>D310-J310-L310</f>
        <v>0</v>
      </c>
    </row>
    <row r="311" spans="1:29" ht="24.95" customHeight="1" x14ac:dyDescent="0.25">
      <c r="A311" s="21" t="s">
        <v>235</v>
      </c>
      <c r="B311" s="126" t="s">
        <v>237</v>
      </c>
      <c r="C311" s="54" t="s">
        <v>44</v>
      </c>
      <c r="D311" s="68"/>
      <c r="E311" s="108">
        <v>2</v>
      </c>
      <c r="F311" s="52"/>
      <c r="G311" s="52"/>
      <c r="H311" s="111"/>
      <c r="I311" s="112"/>
      <c r="J311" s="100"/>
      <c r="K311" s="195"/>
      <c r="L311" s="210"/>
      <c r="M311" s="226">
        <f t="shared" ref="M311" si="185">SUM(N311,U311)</f>
        <v>2</v>
      </c>
      <c r="N311" s="106">
        <v>2</v>
      </c>
      <c r="O311" s="106"/>
      <c r="P311" s="106"/>
      <c r="Q311" s="106"/>
      <c r="R311" s="106"/>
      <c r="S311" s="106"/>
      <c r="T311" s="106"/>
      <c r="U311" s="231">
        <v>0</v>
      </c>
      <c r="V311" s="224"/>
      <c r="W311" s="20"/>
      <c r="X311" s="20"/>
      <c r="Y311" s="20"/>
      <c r="Z311" s="20"/>
      <c r="AA311" s="20"/>
      <c r="AB311" s="101">
        <f>E311-M311</f>
        <v>0</v>
      </c>
      <c r="AC311" s="256"/>
    </row>
    <row r="312" spans="1:29" ht="24.95" customHeight="1" x14ac:dyDescent="0.25">
      <c r="A312" s="139" t="s">
        <v>238</v>
      </c>
      <c r="B312" s="125" t="s">
        <v>242</v>
      </c>
      <c r="C312" s="140" t="s">
        <v>26</v>
      </c>
      <c r="D312" s="123">
        <v>3</v>
      </c>
      <c r="E312" s="169">
        <f>SUM(E315,E314,E313)</f>
        <v>4</v>
      </c>
      <c r="F312" s="116" t="s">
        <v>24</v>
      </c>
      <c r="G312" s="116" t="s">
        <v>27</v>
      </c>
      <c r="H312" s="117">
        <v>3</v>
      </c>
      <c r="I312" s="118">
        <v>3</v>
      </c>
      <c r="J312" s="119">
        <v>3</v>
      </c>
      <c r="K312" s="241">
        <v>0</v>
      </c>
      <c r="L312" s="212">
        <v>0</v>
      </c>
      <c r="M312" s="86">
        <f>SUM(N312,U312)</f>
        <v>4</v>
      </c>
      <c r="N312" s="117">
        <f>SUM(N315,N314,N313)</f>
        <v>3</v>
      </c>
      <c r="O312" s="117">
        <f t="shared" ref="O312:U312" si="186">SUM(O315,O314,O313)</f>
        <v>0</v>
      </c>
      <c r="P312" s="117">
        <f t="shared" si="186"/>
        <v>0</v>
      </c>
      <c r="Q312" s="117">
        <f t="shared" si="186"/>
        <v>0</v>
      </c>
      <c r="R312" s="117">
        <f t="shared" si="186"/>
        <v>0</v>
      </c>
      <c r="S312" s="117">
        <f t="shared" si="186"/>
        <v>0</v>
      </c>
      <c r="T312" s="117">
        <f t="shared" si="186"/>
        <v>0</v>
      </c>
      <c r="U312" s="160">
        <f t="shared" si="186"/>
        <v>1</v>
      </c>
      <c r="V312" s="189"/>
      <c r="W312" s="120"/>
      <c r="X312" s="120"/>
      <c r="Y312" s="120"/>
      <c r="Z312" s="120"/>
      <c r="AA312" s="120"/>
      <c r="AB312" s="80">
        <f>E312-M312</f>
        <v>0</v>
      </c>
      <c r="AC312" s="75">
        <f>D312-J312-L312</f>
        <v>0</v>
      </c>
    </row>
    <row r="313" spans="1:29" ht="24.95" customHeight="1" x14ac:dyDescent="0.25">
      <c r="A313" s="21" t="s">
        <v>239</v>
      </c>
      <c r="B313" s="126" t="s">
        <v>242</v>
      </c>
      <c r="C313" s="54" t="s">
        <v>44</v>
      </c>
      <c r="D313" s="68"/>
      <c r="E313" s="108">
        <v>2</v>
      </c>
      <c r="F313" s="52"/>
      <c r="G313" s="52"/>
      <c r="H313" s="111"/>
      <c r="I313" s="112"/>
      <c r="J313" s="100"/>
      <c r="K313" s="195"/>
      <c r="L313" s="210"/>
      <c r="M313" s="226">
        <f t="shared" ref="M313:M315" si="187">SUM(N313,U313)</f>
        <v>2</v>
      </c>
      <c r="N313" s="106">
        <v>1</v>
      </c>
      <c r="O313" s="106"/>
      <c r="P313" s="106"/>
      <c r="Q313" s="106"/>
      <c r="R313" s="106"/>
      <c r="S313" s="106"/>
      <c r="T313" s="106"/>
      <c r="U313" s="231">
        <v>1</v>
      </c>
      <c r="V313" s="224"/>
      <c r="W313" s="20"/>
      <c r="X313" s="20"/>
      <c r="Y313" s="20"/>
      <c r="Z313" s="20"/>
      <c r="AA313" s="20"/>
      <c r="AB313" s="101">
        <f>E313-M313</f>
        <v>0</v>
      </c>
      <c r="AC313" s="256"/>
    </row>
    <row r="314" spans="1:29" ht="24.95" customHeight="1" x14ac:dyDescent="0.25">
      <c r="A314" s="21" t="s">
        <v>312</v>
      </c>
      <c r="B314" s="126" t="s">
        <v>242</v>
      </c>
      <c r="C314" s="54" t="s">
        <v>15</v>
      </c>
      <c r="D314" s="68"/>
      <c r="E314" s="108">
        <v>1</v>
      </c>
      <c r="F314" s="52"/>
      <c r="G314" s="52"/>
      <c r="H314" s="111"/>
      <c r="I314" s="112"/>
      <c r="J314" s="100"/>
      <c r="K314" s="195"/>
      <c r="L314" s="210"/>
      <c r="M314" s="226">
        <f t="shared" si="187"/>
        <v>1</v>
      </c>
      <c r="N314" s="106">
        <v>1</v>
      </c>
      <c r="O314" s="106"/>
      <c r="P314" s="106"/>
      <c r="Q314" s="106"/>
      <c r="R314" s="106"/>
      <c r="S314" s="106"/>
      <c r="T314" s="106"/>
      <c r="U314" s="231">
        <v>0</v>
      </c>
      <c r="V314" s="224"/>
      <c r="W314" s="20"/>
      <c r="X314" s="20"/>
      <c r="Y314" s="20"/>
      <c r="Z314" s="20"/>
      <c r="AA314" s="20"/>
      <c r="AB314" s="101">
        <f>E314-M314</f>
        <v>0</v>
      </c>
      <c r="AC314" s="256"/>
    </row>
    <row r="315" spans="1:29" ht="24.95" customHeight="1" x14ac:dyDescent="0.25">
      <c r="A315" s="21" t="s">
        <v>313</v>
      </c>
      <c r="B315" s="126" t="s">
        <v>242</v>
      </c>
      <c r="C315" s="54" t="s">
        <v>16</v>
      </c>
      <c r="D315" s="68"/>
      <c r="E315" s="108">
        <v>1</v>
      </c>
      <c r="F315" s="52"/>
      <c r="G315" s="52"/>
      <c r="H315" s="111"/>
      <c r="I315" s="112"/>
      <c r="J315" s="100"/>
      <c r="K315" s="195"/>
      <c r="L315" s="210"/>
      <c r="M315" s="226">
        <f t="shared" si="187"/>
        <v>1</v>
      </c>
      <c r="N315" s="106">
        <v>1</v>
      </c>
      <c r="O315" s="106"/>
      <c r="P315" s="106"/>
      <c r="Q315" s="106"/>
      <c r="R315" s="106"/>
      <c r="S315" s="106"/>
      <c r="T315" s="106"/>
      <c r="U315" s="231">
        <v>0</v>
      </c>
      <c r="V315" s="224"/>
      <c r="W315" s="20"/>
      <c r="X315" s="20"/>
      <c r="Y315" s="20"/>
      <c r="Z315" s="20"/>
      <c r="AA315" s="20"/>
      <c r="AB315" s="101">
        <f>E315-M315</f>
        <v>0</v>
      </c>
      <c r="AC315" s="256"/>
    </row>
    <row r="316" spans="1:29" ht="30" customHeight="1" x14ac:dyDescent="0.25">
      <c r="A316" s="139" t="s">
        <v>240</v>
      </c>
      <c r="B316" s="125" t="s">
        <v>399</v>
      </c>
      <c r="C316" s="140" t="s">
        <v>26</v>
      </c>
      <c r="D316" s="123">
        <f>SUM(D317)</f>
        <v>50</v>
      </c>
      <c r="E316" s="169">
        <f>SUM(E317)</f>
        <v>43</v>
      </c>
      <c r="F316" s="116" t="s">
        <v>24</v>
      </c>
      <c r="G316" s="116" t="s">
        <v>27</v>
      </c>
      <c r="H316" s="117">
        <f>SUM(H317)</f>
        <v>39</v>
      </c>
      <c r="I316" s="118">
        <f t="shared" ref="I316:L316" si="188">SUM(I317)</f>
        <v>38</v>
      </c>
      <c r="J316" s="159">
        <f t="shared" si="188"/>
        <v>50</v>
      </c>
      <c r="K316" s="115">
        <f t="shared" si="188"/>
        <v>0</v>
      </c>
      <c r="L316" s="118">
        <f t="shared" si="188"/>
        <v>0</v>
      </c>
      <c r="M316" s="86">
        <f>SUM(N316,U316)</f>
        <v>43</v>
      </c>
      <c r="N316" s="117">
        <f>SUM(N317)</f>
        <v>42</v>
      </c>
      <c r="O316" s="117"/>
      <c r="P316" s="117"/>
      <c r="Q316" s="117"/>
      <c r="R316" s="117"/>
      <c r="S316" s="117"/>
      <c r="T316" s="117"/>
      <c r="U316" s="160">
        <f>SUM(U317)</f>
        <v>1</v>
      </c>
      <c r="V316" s="189"/>
      <c r="W316" s="120"/>
      <c r="X316" s="120"/>
      <c r="Y316" s="120"/>
      <c r="Z316" s="120"/>
      <c r="AA316" s="120"/>
      <c r="AB316" s="80">
        <f>E316-M316</f>
        <v>0</v>
      </c>
      <c r="AC316" s="75">
        <f>D316-J316-L316</f>
        <v>0</v>
      </c>
    </row>
    <row r="317" spans="1:29" ht="20.100000000000001" customHeight="1" x14ac:dyDescent="0.25">
      <c r="A317" s="284" t="s">
        <v>400</v>
      </c>
      <c r="B317" s="285"/>
      <c r="C317" s="141"/>
      <c r="D317" s="129">
        <v>50</v>
      </c>
      <c r="E317" s="130">
        <f>SUM(E318:E319)</f>
        <v>43</v>
      </c>
      <c r="F317" s="131" t="s">
        <v>24</v>
      </c>
      <c r="G317" s="131" t="s">
        <v>27</v>
      </c>
      <c r="H317" s="132">
        <v>39</v>
      </c>
      <c r="I317" s="133">
        <v>38</v>
      </c>
      <c r="J317" s="134">
        <v>50</v>
      </c>
      <c r="K317" s="240">
        <v>0</v>
      </c>
      <c r="L317" s="211">
        <v>0</v>
      </c>
      <c r="M317" s="88">
        <f t="shared" ref="M317" si="189">SUM(N317,U317)</f>
        <v>43</v>
      </c>
      <c r="N317" s="132">
        <f>SUM(N318,N319)</f>
        <v>42</v>
      </c>
      <c r="O317" s="132">
        <f t="shared" ref="O317:U317" si="190">SUM(O318,O319)</f>
        <v>0</v>
      </c>
      <c r="P317" s="132">
        <f t="shared" si="190"/>
        <v>0</v>
      </c>
      <c r="Q317" s="132">
        <f t="shared" si="190"/>
        <v>0</v>
      </c>
      <c r="R317" s="132">
        <f t="shared" si="190"/>
        <v>0</v>
      </c>
      <c r="S317" s="132">
        <f t="shared" si="190"/>
        <v>0</v>
      </c>
      <c r="T317" s="132">
        <f t="shared" si="190"/>
        <v>0</v>
      </c>
      <c r="U317" s="162">
        <f t="shared" si="190"/>
        <v>1</v>
      </c>
      <c r="V317" s="223"/>
      <c r="W317" s="135"/>
      <c r="X317" s="135"/>
      <c r="Y317" s="135"/>
      <c r="Z317" s="135"/>
      <c r="AA317" s="135"/>
      <c r="AB317" s="81">
        <f>E317-M317</f>
        <v>0</v>
      </c>
      <c r="AC317" s="76">
        <f>D317-J317-L317</f>
        <v>0</v>
      </c>
    </row>
    <row r="318" spans="1:29" ht="39.950000000000003" customHeight="1" x14ac:dyDescent="0.25">
      <c r="A318" s="21" t="s">
        <v>241</v>
      </c>
      <c r="B318" s="126" t="s">
        <v>399</v>
      </c>
      <c r="C318" s="54" t="s">
        <v>44</v>
      </c>
      <c r="D318" s="68"/>
      <c r="E318" s="108">
        <v>8</v>
      </c>
      <c r="F318" s="52"/>
      <c r="G318" s="52"/>
      <c r="H318" s="111"/>
      <c r="I318" s="112"/>
      <c r="J318" s="100"/>
      <c r="K318" s="195"/>
      <c r="L318" s="210"/>
      <c r="M318" s="226">
        <f t="shared" ref="M318:M319" si="191">SUM(N318,U318)</f>
        <v>8</v>
      </c>
      <c r="N318" s="106">
        <v>7</v>
      </c>
      <c r="O318" s="106"/>
      <c r="P318" s="106"/>
      <c r="Q318" s="106"/>
      <c r="R318" s="106"/>
      <c r="S318" s="106"/>
      <c r="T318" s="106"/>
      <c r="U318" s="231">
        <v>1</v>
      </c>
      <c r="V318" s="224"/>
      <c r="W318" s="20"/>
      <c r="X318" s="20"/>
      <c r="Y318" s="20"/>
      <c r="Z318" s="20"/>
      <c r="AA318" s="20"/>
      <c r="AB318" s="101">
        <f>E318-M318</f>
        <v>0</v>
      </c>
      <c r="AC318" s="256"/>
    </row>
    <row r="319" spans="1:29" ht="30" customHeight="1" x14ac:dyDescent="0.25">
      <c r="A319" s="21" t="s">
        <v>243</v>
      </c>
      <c r="B319" s="126" t="s">
        <v>399</v>
      </c>
      <c r="C319" s="54" t="s">
        <v>16</v>
      </c>
      <c r="D319" s="68"/>
      <c r="E319" s="108">
        <v>35</v>
      </c>
      <c r="F319" s="52"/>
      <c r="G319" s="52"/>
      <c r="H319" s="111"/>
      <c r="I319" s="112"/>
      <c r="J319" s="100"/>
      <c r="K319" s="195"/>
      <c r="L319" s="210"/>
      <c r="M319" s="226">
        <f t="shared" si="191"/>
        <v>35</v>
      </c>
      <c r="N319" s="106">
        <v>35</v>
      </c>
      <c r="O319" s="106"/>
      <c r="P319" s="106"/>
      <c r="Q319" s="106"/>
      <c r="R319" s="106"/>
      <c r="S319" s="106"/>
      <c r="T319" s="106"/>
      <c r="U319" s="231">
        <v>0</v>
      </c>
      <c r="V319" s="224"/>
      <c r="W319" s="20"/>
      <c r="X319" s="20"/>
      <c r="Y319" s="20"/>
      <c r="Z319" s="20"/>
      <c r="AA319" s="20"/>
      <c r="AB319" s="101">
        <f>E319-M319</f>
        <v>0</v>
      </c>
      <c r="AC319" s="256"/>
    </row>
    <row r="320" spans="1:29" ht="31.5" customHeight="1" x14ac:dyDescent="0.25">
      <c r="A320" s="139" t="s">
        <v>244</v>
      </c>
      <c r="B320" s="125" t="s">
        <v>386</v>
      </c>
      <c r="C320" s="140" t="s">
        <v>26</v>
      </c>
      <c r="D320" s="123">
        <v>6</v>
      </c>
      <c r="E320" s="169">
        <f>SUM(E321,E322)</f>
        <v>8</v>
      </c>
      <c r="F320" s="116" t="s">
        <v>24</v>
      </c>
      <c r="G320" s="116" t="s">
        <v>27</v>
      </c>
      <c r="H320" s="117">
        <v>6</v>
      </c>
      <c r="I320" s="118">
        <v>6</v>
      </c>
      <c r="J320" s="119">
        <v>6</v>
      </c>
      <c r="K320" s="241">
        <v>0</v>
      </c>
      <c r="L320" s="212">
        <v>0</v>
      </c>
      <c r="M320" s="86">
        <f>SUM(N320,U320)</f>
        <v>8</v>
      </c>
      <c r="N320" s="117">
        <f>SUM(N321,N322)</f>
        <v>8</v>
      </c>
      <c r="O320" s="117"/>
      <c r="P320" s="117"/>
      <c r="Q320" s="117"/>
      <c r="R320" s="117"/>
      <c r="S320" s="117"/>
      <c r="T320" s="117"/>
      <c r="U320" s="160">
        <f>SUM(U321,U322)</f>
        <v>0</v>
      </c>
      <c r="V320" s="189"/>
      <c r="W320" s="120"/>
      <c r="X320" s="120"/>
      <c r="Y320" s="120"/>
      <c r="Z320" s="120"/>
      <c r="AA320" s="120"/>
      <c r="AB320" s="80">
        <f>E320-M320</f>
        <v>0</v>
      </c>
      <c r="AC320" s="75">
        <f>D320-J320-L320</f>
        <v>0</v>
      </c>
    </row>
    <row r="321" spans="1:29" ht="39.75" customHeight="1" x14ac:dyDescent="0.25">
      <c r="A321" s="21" t="s">
        <v>245</v>
      </c>
      <c r="B321" s="126" t="s">
        <v>386</v>
      </c>
      <c r="C321" s="54" t="s">
        <v>44</v>
      </c>
      <c r="D321" s="68"/>
      <c r="E321" s="108">
        <v>4</v>
      </c>
      <c r="F321" s="52"/>
      <c r="G321" s="52"/>
      <c r="H321" s="111"/>
      <c r="I321" s="112"/>
      <c r="J321" s="100"/>
      <c r="K321" s="195"/>
      <c r="L321" s="210"/>
      <c r="M321" s="226">
        <f t="shared" ref="M321:M322" si="192">SUM(N321,U321)</f>
        <v>4</v>
      </c>
      <c r="N321" s="106">
        <v>4</v>
      </c>
      <c r="O321" s="106"/>
      <c r="P321" s="106"/>
      <c r="Q321" s="106"/>
      <c r="R321" s="106"/>
      <c r="S321" s="106"/>
      <c r="T321" s="106"/>
      <c r="U321" s="231">
        <v>0</v>
      </c>
      <c r="V321" s="224"/>
      <c r="W321" s="20"/>
      <c r="X321" s="20"/>
      <c r="Y321" s="20"/>
      <c r="Z321" s="20"/>
      <c r="AA321" s="20"/>
      <c r="AB321" s="101">
        <f>E321-M321</f>
        <v>0</v>
      </c>
      <c r="AC321" s="256"/>
    </row>
    <row r="322" spans="1:29" ht="33.75" customHeight="1" x14ac:dyDescent="0.25">
      <c r="A322" s="21" t="s">
        <v>246</v>
      </c>
      <c r="B322" s="126" t="s">
        <v>386</v>
      </c>
      <c r="C322" s="54" t="s">
        <v>16</v>
      </c>
      <c r="D322" s="68"/>
      <c r="E322" s="108">
        <v>4</v>
      </c>
      <c r="F322" s="52"/>
      <c r="G322" s="52"/>
      <c r="H322" s="111"/>
      <c r="I322" s="112"/>
      <c r="J322" s="100"/>
      <c r="K322" s="195"/>
      <c r="L322" s="210"/>
      <c r="M322" s="226">
        <f t="shared" si="192"/>
        <v>4</v>
      </c>
      <c r="N322" s="106">
        <v>4</v>
      </c>
      <c r="O322" s="106"/>
      <c r="P322" s="106"/>
      <c r="Q322" s="106"/>
      <c r="R322" s="106"/>
      <c r="S322" s="106"/>
      <c r="T322" s="106"/>
      <c r="U322" s="231">
        <v>0</v>
      </c>
      <c r="V322" s="224"/>
      <c r="W322" s="20"/>
      <c r="X322" s="20"/>
      <c r="Y322" s="20"/>
      <c r="Z322" s="20"/>
      <c r="AA322" s="20"/>
      <c r="AB322" s="101">
        <f>E322-M322</f>
        <v>0</v>
      </c>
      <c r="AC322" s="256"/>
    </row>
    <row r="323" spans="1:29" ht="30" customHeight="1" x14ac:dyDescent="0.25">
      <c r="A323" s="139" t="s">
        <v>247</v>
      </c>
      <c r="B323" s="125" t="s">
        <v>334</v>
      </c>
      <c r="C323" s="140" t="s">
        <v>26</v>
      </c>
      <c r="D323" s="123">
        <v>3</v>
      </c>
      <c r="E323" s="169">
        <f>SUM(E324)</f>
        <v>3</v>
      </c>
      <c r="F323" s="116" t="s">
        <v>24</v>
      </c>
      <c r="G323" s="116" t="s">
        <v>27</v>
      </c>
      <c r="H323" s="117">
        <v>3</v>
      </c>
      <c r="I323" s="118">
        <v>3</v>
      </c>
      <c r="J323" s="119">
        <v>3</v>
      </c>
      <c r="K323" s="241">
        <v>0</v>
      </c>
      <c r="L323" s="212">
        <v>0</v>
      </c>
      <c r="M323" s="86">
        <f>SUM(N323,U323)</f>
        <v>3</v>
      </c>
      <c r="N323" s="117">
        <f>SUM(N324)</f>
        <v>3</v>
      </c>
      <c r="O323" s="117"/>
      <c r="P323" s="117"/>
      <c r="Q323" s="117"/>
      <c r="R323" s="117"/>
      <c r="S323" s="117"/>
      <c r="T323" s="117"/>
      <c r="U323" s="160">
        <f>SUM(U324)</f>
        <v>0</v>
      </c>
      <c r="V323" s="189"/>
      <c r="W323" s="120"/>
      <c r="X323" s="120"/>
      <c r="Y323" s="120"/>
      <c r="Z323" s="120"/>
      <c r="AA323" s="120"/>
      <c r="AB323" s="80">
        <f>E323-M323</f>
        <v>0</v>
      </c>
      <c r="AC323" s="75">
        <f>D323-J323-L323</f>
        <v>0</v>
      </c>
    </row>
    <row r="324" spans="1:29" ht="30" customHeight="1" x14ac:dyDescent="0.25">
      <c r="A324" s="21" t="s">
        <v>248</v>
      </c>
      <c r="B324" s="126" t="s">
        <v>334</v>
      </c>
      <c r="C324" s="54" t="s">
        <v>44</v>
      </c>
      <c r="D324" s="68"/>
      <c r="E324" s="108">
        <v>3</v>
      </c>
      <c r="F324" s="52"/>
      <c r="G324" s="52"/>
      <c r="H324" s="111"/>
      <c r="I324" s="112"/>
      <c r="J324" s="100"/>
      <c r="K324" s="195"/>
      <c r="L324" s="210"/>
      <c r="M324" s="226">
        <f t="shared" ref="M324" si="193">SUM(N324,U324)</f>
        <v>3</v>
      </c>
      <c r="N324" s="106">
        <v>3</v>
      </c>
      <c r="O324" s="106"/>
      <c r="P324" s="106"/>
      <c r="Q324" s="106"/>
      <c r="R324" s="106"/>
      <c r="S324" s="106"/>
      <c r="T324" s="106"/>
      <c r="U324" s="231">
        <v>0</v>
      </c>
      <c r="V324" s="224"/>
      <c r="W324" s="20"/>
      <c r="X324" s="20"/>
      <c r="Y324" s="20"/>
      <c r="Z324" s="20"/>
      <c r="AA324" s="20"/>
      <c r="AB324" s="101">
        <f>E324-M324</f>
        <v>0</v>
      </c>
      <c r="AC324" s="256"/>
    </row>
    <row r="325" spans="1:29" ht="30" customHeight="1" x14ac:dyDescent="0.25">
      <c r="A325" s="121" t="s">
        <v>249</v>
      </c>
      <c r="B325" s="125" t="s">
        <v>489</v>
      </c>
      <c r="C325" s="140" t="s">
        <v>26</v>
      </c>
      <c r="D325" s="123">
        <v>8</v>
      </c>
      <c r="E325" s="169">
        <f>SUM(E329,E326)</f>
        <v>17</v>
      </c>
      <c r="F325" s="116" t="s">
        <v>24</v>
      </c>
      <c r="G325" s="116" t="s">
        <v>27</v>
      </c>
      <c r="H325" s="117">
        <v>8</v>
      </c>
      <c r="I325" s="118">
        <v>8</v>
      </c>
      <c r="J325" s="119">
        <v>0</v>
      </c>
      <c r="K325" s="241">
        <v>0</v>
      </c>
      <c r="L325" s="212">
        <v>0</v>
      </c>
      <c r="M325" s="86">
        <f>SUM(N325,U325)</f>
        <v>17</v>
      </c>
      <c r="N325" s="117">
        <f>SUM(N326,N329)</f>
        <v>11</v>
      </c>
      <c r="O325" s="117"/>
      <c r="P325" s="117"/>
      <c r="Q325" s="117"/>
      <c r="R325" s="117"/>
      <c r="S325" s="117"/>
      <c r="T325" s="117"/>
      <c r="U325" s="160">
        <f>SUM(U326,U329)</f>
        <v>6</v>
      </c>
      <c r="V325" s="189"/>
      <c r="W325" s="120"/>
      <c r="X325" s="120"/>
      <c r="Y325" s="120"/>
      <c r="Z325" s="120"/>
      <c r="AA325" s="120"/>
      <c r="AB325" s="80">
        <f>E325-M325</f>
        <v>0</v>
      </c>
      <c r="AC325" s="75">
        <f>D325-J325-L325</f>
        <v>8</v>
      </c>
    </row>
    <row r="326" spans="1:29" ht="20.100000000000001" customHeight="1" x14ac:dyDescent="0.25">
      <c r="A326" s="284" t="s">
        <v>255</v>
      </c>
      <c r="B326" s="285"/>
      <c r="C326" s="141"/>
      <c r="D326" s="129">
        <v>8</v>
      </c>
      <c r="E326" s="130">
        <f>SUM(E328,E327)</f>
        <v>11</v>
      </c>
      <c r="F326" s="131" t="s">
        <v>24</v>
      </c>
      <c r="G326" s="131" t="s">
        <v>27</v>
      </c>
      <c r="H326" s="132">
        <v>8</v>
      </c>
      <c r="I326" s="133">
        <v>8</v>
      </c>
      <c r="J326" s="134">
        <v>0</v>
      </c>
      <c r="K326" s="240">
        <v>0</v>
      </c>
      <c r="L326" s="211">
        <v>0</v>
      </c>
      <c r="M326" s="88">
        <f t="shared" ref="M326" si="194">SUM(N326,U326)</f>
        <v>11</v>
      </c>
      <c r="N326" s="132">
        <f>N327+N328</f>
        <v>7</v>
      </c>
      <c r="O326" s="132">
        <f t="shared" ref="O326:U326" si="195">O327+O328</f>
        <v>0</v>
      </c>
      <c r="P326" s="132">
        <f t="shared" si="195"/>
        <v>0</v>
      </c>
      <c r="Q326" s="132">
        <f t="shared" si="195"/>
        <v>0</v>
      </c>
      <c r="R326" s="132">
        <f t="shared" si="195"/>
        <v>0</v>
      </c>
      <c r="S326" s="132">
        <f t="shared" si="195"/>
        <v>0</v>
      </c>
      <c r="T326" s="132">
        <f t="shared" si="195"/>
        <v>0</v>
      </c>
      <c r="U326" s="162">
        <f t="shared" si="195"/>
        <v>4</v>
      </c>
      <c r="V326" s="223"/>
      <c r="W326" s="135"/>
      <c r="X326" s="135"/>
      <c r="Y326" s="135"/>
      <c r="Z326" s="135"/>
      <c r="AA326" s="135"/>
      <c r="AB326" s="81">
        <f>E326-M326</f>
        <v>0</v>
      </c>
      <c r="AC326" s="76">
        <f>D326-J326-L326</f>
        <v>8</v>
      </c>
    </row>
    <row r="327" spans="1:29" ht="30" customHeight="1" x14ac:dyDescent="0.25">
      <c r="A327" s="21" t="s">
        <v>250</v>
      </c>
      <c r="B327" s="126" t="s">
        <v>489</v>
      </c>
      <c r="C327" s="54" t="s">
        <v>44</v>
      </c>
      <c r="D327" s="68"/>
      <c r="E327" s="108">
        <v>6</v>
      </c>
      <c r="F327" s="52"/>
      <c r="G327" s="52"/>
      <c r="H327" s="111"/>
      <c r="I327" s="112"/>
      <c r="J327" s="100"/>
      <c r="K327" s="195"/>
      <c r="L327" s="210"/>
      <c r="M327" s="226">
        <f t="shared" ref="M327:M329" si="196">SUM(N327,U327)</f>
        <v>6</v>
      </c>
      <c r="N327" s="106">
        <v>4</v>
      </c>
      <c r="O327" s="106"/>
      <c r="P327" s="106"/>
      <c r="Q327" s="106"/>
      <c r="R327" s="106"/>
      <c r="S327" s="106"/>
      <c r="T327" s="106"/>
      <c r="U327" s="231">
        <v>2</v>
      </c>
      <c r="V327" s="224"/>
      <c r="W327" s="20"/>
      <c r="X327" s="20"/>
      <c r="Y327" s="20"/>
      <c r="Z327" s="20"/>
      <c r="AA327" s="20"/>
      <c r="AB327" s="101">
        <f>E327-M327</f>
        <v>0</v>
      </c>
      <c r="AC327" s="256"/>
    </row>
    <row r="328" spans="1:29" ht="30" customHeight="1" x14ac:dyDescent="0.25">
      <c r="A328" s="21" t="s">
        <v>314</v>
      </c>
      <c r="B328" s="126" t="s">
        <v>489</v>
      </c>
      <c r="C328" s="54" t="s">
        <v>16</v>
      </c>
      <c r="D328" s="68"/>
      <c r="E328" s="108">
        <v>5</v>
      </c>
      <c r="F328" s="52"/>
      <c r="G328" s="52"/>
      <c r="H328" s="111"/>
      <c r="I328" s="112"/>
      <c r="J328" s="100"/>
      <c r="K328" s="195"/>
      <c r="L328" s="210"/>
      <c r="M328" s="226">
        <f t="shared" si="196"/>
        <v>5</v>
      </c>
      <c r="N328" s="106">
        <v>3</v>
      </c>
      <c r="O328" s="106"/>
      <c r="P328" s="106"/>
      <c r="Q328" s="106"/>
      <c r="R328" s="106"/>
      <c r="S328" s="106"/>
      <c r="T328" s="106"/>
      <c r="U328" s="231">
        <v>2</v>
      </c>
      <c r="V328" s="224"/>
      <c r="W328" s="20"/>
      <c r="X328" s="20"/>
      <c r="Y328" s="20"/>
      <c r="Z328" s="20"/>
      <c r="AA328" s="20"/>
      <c r="AB328" s="101">
        <f>E328-M328</f>
        <v>0</v>
      </c>
      <c r="AC328" s="256"/>
    </row>
    <row r="329" spans="1:29" ht="20.100000000000001" customHeight="1" x14ac:dyDescent="0.25">
      <c r="A329" s="284" t="s">
        <v>256</v>
      </c>
      <c r="B329" s="285"/>
      <c r="C329" s="55"/>
      <c r="D329" s="129">
        <v>0</v>
      </c>
      <c r="E329" s="130">
        <f>SUM(E330)</f>
        <v>6</v>
      </c>
      <c r="F329" s="131"/>
      <c r="G329" s="131"/>
      <c r="H329" s="132">
        <v>0</v>
      </c>
      <c r="I329" s="133">
        <v>0</v>
      </c>
      <c r="J329" s="134">
        <v>0</v>
      </c>
      <c r="K329" s="240">
        <v>0</v>
      </c>
      <c r="L329" s="211">
        <v>0</v>
      </c>
      <c r="M329" s="88">
        <f t="shared" si="196"/>
        <v>6</v>
      </c>
      <c r="N329" s="132">
        <f>SUM(N330)</f>
        <v>4</v>
      </c>
      <c r="O329" s="132">
        <f t="shared" ref="O329:U329" si="197">SUM(O330)</f>
        <v>0</v>
      </c>
      <c r="P329" s="132">
        <f t="shared" si="197"/>
        <v>0</v>
      </c>
      <c r="Q329" s="132">
        <f t="shared" si="197"/>
        <v>0</v>
      </c>
      <c r="R329" s="132">
        <f t="shared" si="197"/>
        <v>0</v>
      </c>
      <c r="S329" s="132">
        <f t="shared" si="197"/>
        <v>0</v>
      </c>
      <c r="T329" s="132">
        <f t="shared" si="197"/>
        <v>0</v>
      </c>
      <c r="U329" s="162">
        <f t="shared" si="197"/>
        <v>2</v>
      </c>
      <c r="V329" s="223"/>
      <c r="W329" s="135"/>
      <c r="X329" s="135"/>
      <c r="Y329" s="135"/>
      <c r="Z329" s="135"/>
      <c r="AA329" s="135"/>
      <c r="AB329" s="81">
        <f>E329-M329</f>
        <v>0</v>
      </c>
      <c r="AC329" s="76">
        <f>D329-J329-L329</f>
        <v>0</v>
      </c>
    </row>
    <row r="330" spans="1:29" ht="30" customHeight="1" x14ac:dyDescent="0.25">
      <c r="A330" s="21" t="s">
        <v>315</v>
      </c>
      <c r="B330" s="126" t="s">
        <v>489</v>
      </c>
      <c r="C330" s="142" t="s">
        <v>253</v>
      </c>
      <c r="D330" s="68"/>
      <c r="E330" s="108">
        <v>6</v>
      </c>
      <c r="F330" s="52"/>
      <c r="G330" s="52"/>
      <c r="H330" s="111"/>
      <c r="I330" s="112"/>
      <c r="J330" s="100"/>
      <c r="K330" s="195"/>
      <c r="L330" s="210"/>
      <c r="M330" s="226">
        <f t="shared" ref="M330" si="198">SUM(N330,U330)</f>
        <v>6</v>
      </c>
      <c r="N330" s="106">
        <v>4</v>
      </c>
      <c r="O330" s="106"/>
      <c r="P330" s="106"/>
      <c r="Q330" s="106"/>
      <c r="R330" s="106"/>
      <c r="S330" s="106"/>
      <c r="T330" s="106"/>
      <c r="U330" s="231">
        <v>2</v>
      </c>
      <c r="V330" s="224"/>
      <c r="W330" s="20"/>
      <c r="X330" s="20"/>
      <c r="Y330" s="20"/>
      <c r="Z330" s="20"/>
      <c r="AA330" s="20"/>
      <c r="AB330" s="101">
        <f>E330-M330</f>
        <v>0</v>
      </c>
      <c r="AC330" s="256"/>
    </row>
    <row r="331" spans="1:29" ht="24.95" customHeight="1" x14ac:dyDescent="0.25">
      <c r="A331" s="121" t="s">
        <v>251</v>
      </c>
      <c r="B331" s="125" t="s">
        <v>262</v>
      </c>
      <c r="C331" s="140" t="s">
        <v>26</v>
      </c>
      <c r="D331" s="123">
        <v>4</v>
      </c>
      <c r="E331" s="169">
        <f>SUM(E332)</f>
        <v>4</v>
      </c>
      <c r="F331" s="116" t="s">
        <v>24</v>
      </c>
      <c r="G331" s="116" t="s">
        <v>27</v>
      </c>
      <c r="H331" s="117">
        <v>4</v>
      </c>
      <c r="I331" s="118">
        <v>5</v>
      </c>
      <c r="J331" s="119">
        <v>4</v>
      </c>
      <c r="K331" s="241">
        <v>0</v>
      </c>
      <c r="L331" s="212">
        <v>0</v>
      </c>
      <c r="M331" s="86">
        <f>SUM(N331,U331)</f>
        <v>4</v>
      </c>
      <c r="N331" s="117">
        <f>SUM(N332)</f>
        <v>4</v>
      </c>
      <c r="O331" s="117"/>
      <c r="P331" s="117"/>
      <c r="Q331" s="117"/>
      <c r="R331" s="117"/>
      <c r="S331" s="117"/>
      <c r="T331" s="117"/>
      <c r="U331" s="160">
        <f>SUM(U332)</f>
        <v>0</v>
      </c>
      <c r="V331" s="189"/>
      <c r="W331" s="120"/>
      <c r="X331" s="120"/>
      <c r="Y331" s="120"/>
      <c r="Z331" s="120"/>
      <c r="AA331" s="120"/>
      <c r="AB331" s="80">
        <f>E331-M331</f>
        <v>0</v>
      </c>
      <c r="AC331" s="75">
        <f>D331-J331-L331</f>
        <v>0</v>
      </c>
    </row>
    <row r="332" spans="1:29" ht="24.95" customHeight="1" x14ac:dyDescent="0.25">
      <c r="A332" s="21" t="s">
        <v>252</v>
      </c>
      <c r="B332" s="126" t="s">
        <v>262</v>
      </c>
      <c r="C332" s="54" t="s">
        <v>44</v>
      </c>
      <c r="D332" s="68"/>
      <c r="E332" s="108">
        <v>4</v>
      </c>
      <c r="F332" s="52"/>
      <c r="G332" s="52"/>
      <c r="H332" s="111"/>
      <c r="I332" s="112"/>
      <c r="J332" s="100"/>
      <c r="K332" s="195"/>
      <c r="L332" s="210"/>
      <c r="M332" s="226">
        <f t="shared" ref="M332" si="199">SUM(N332,U332)</f>
        <v>4</v>
      </c>
      <c r="N332" s="106">
        <v>4</v>
      </c>
      <c r="O332" s="106"/>
      <c r="P332" s="106"/>
      <c r="Q332" s="106"/>
      <c r="R332" s="106"/>
      <c r="S332" s="106"/>
      <c r="T332" s="106"/>
      <c r="U332" s="231">
        <v>0</v>
      </c>
      <c r="V332" s="224"/>
      <c r="W332" s="20"/>
      <c r="X332" s="20"/>
      <c r="Y332" s="20"/>
      <c r="Z332" s="20"/>
      <c r="AA332" s="20"/>
      <c r="AB332" s="101">
        <f>E332-M332</f>
        <v>0</v>
      </c>
      <c r="AC332" s="256"/>
    </row>
    <row r="333" spans="1:29" ht="24.95" customHeight="1" x14ac:dyDescent="0.25">
      <c r="A333" s="121" t="s">
        <v>258</v>
      </c>
      <c r="B333" s="125" t="s">
        <v>266</v>
      </c>
      <c r="C333" s="140" t="s">
        <v>26</v>
      </c>
      <c r="D333" s="123">
        <v>0</v>
      </c>
      <c r="E333" s="169">
        <f>SUM(E335,E334)</f>
        <v>20</v>
      </c>
      <c r="F333" s="116" t="s">
        <v>25</v>
      </c>
      <c r="G333" s="116" t="s">
        <v>27</v>
      </c>
      <c r="H333" s="117">
        <v>0</v>
      </c>
      <c r="I333" s="118">
        <v>0</v>
      </c>
      <c r="J333" s="119">
        <v>0</v>
      </c>
      <c r="K333" s="241">
        <v>0</v>
      </c>
      <c r="L333" s="212">
        <v>0</v>
      </c>
      <c r="M333" s="86">
        <f>SUM(N333,U333)</f>
        <v>0</v>
      </c>
      <c r="N333" s="117">
        <v>0</v>
      </c>
      <c r="O333" s="117"/>
      <c r="P333" s="117"/>
      <c r="Q333" s="117"/>
      <c r="R333" s="117"/>
      <c r="S333" s="117"/>
      <c r="T333" s="117"/>
      <c r="U333" s="160">
        <v>0</v>
      </c>
      <c r="V333" s="189"/>
      <c r="W333" s="120"/>
      <c r="X333" s="120"/>
      <c r="Y333" s="120"/>
      <c r="Z333" s="120"/>
      <c r="AA333" s="120"/>
      <c r="AB333" s="80">
        <f>E333-M333</f>
        <v>20</v>
      </c>
      <c r="AC333" s="75">
        <f>D333-J333-L333</f>
        <v>0</v>
      </c>
    </row>
    <row r="334" spans="1:29" ht="24.95" customHeight="1" x14ac:dyDescent="0.25">
      <c r="A334" s="21" t="s">
        <v>263</v>
      </c>
      <c r="B334" s="126" t="s">
        <v>266</v>
      </c>
      <c r="C334" s="54" t="s">
        <v>15</v>
      </c>
      <c r="D334" s="68"/>
      <c r="E334" s="108">
        <v>9</v>
      </c>
      <c r="F334" s="52"/>
      <c r="G334" s="52"/>
      <c r="H334" s="111"/>
      <c r="I334" s="112"/>
      <c r="J334" s="100"/>
      <c r="K334" s="195"/>
      <c r="L334" s="210"/>
      <c r="M334" s="226">
        <f t="shared" ref="M334:M335" si="200">SUM(N334,U334)</f>
        <v>9</v>
      </c>
      <c r="N334" s="106">
        <v>0</v>
      </c>
      <c r="O334" s="106"/>
      <c r="P334" s="106"/>
      <c r="Q334" s="106"/>
      <c r="R334" s="106"/>
      <c r="S334" s="106"/>
      <c r="T334" s="106"/>
      <c r="U334" s="231">
        <v>9</v>
      </c>
      <c r="V334" s="224"/>
      <c r="W334" s="20"/>
      <c r="X334" s="20"/>
      <c r="Y334" s="20"/>
      <c r="Z334" s="20"/>
      <c r="AA334" s="20"/>
      <c r="AB334" s="101">
        <f>E334-M334</f>
        <v>0</v>
      </c>
      <c r="AC334" s="256"/>
    </row>
    <row r="335" spans="1:29" ht="24.95" customHeight="1" x14ac:dyDescent="0.25">
      <c r="A335" s="21" t="s">
        <v>316</v>
      </c>
      <c r="B335" s="126" t="s">
        <v>266</v>
      </c>
      <c r="C335" s="54" t="s">
        <v>16</v>
      </c>
      <c r="D335" s="68"/>
      <c r="E335" s="108">
        <v>11</v>
      </c>
      <c r="F335" s="52"/>
      <c r="G335" s="52"/>
      <c r="H335" s="111"/>
      <c r="I335" s="112"/>
      <c r="J335" s="100"/>
      <c r="K335" s="195"/>
      <c r="L335" s="210"/>
      <c r="M335" s="226">
        <f t="shared" si="200"/>
        <v>11</v>
      </c>
      <c r="N335" s="106">
        <v>0</v>
      </c>
      <c r="O335" s="106"/>
      <c r="P335" s="106"/>
      <c r="Q335" s="106"/>
      <c r="R335" s="106"/>
      <c r="S335" s="106"/>
      <c r="T335" s="106"/>
      <c r="U335" s="231">
        <v>11</v>
      </c>
      <c r="V335" s="224"/>
      <c r="W335" s="20"/>
      <c r="X335" s="20"/>
      <c r="Y335" s="20"/>
      <c r="Z335" s="20"/>
      <c r="AA335" s="20"/>
      <c r="AB335" s="101">
        <f>E335-M335</f>
        <v>0</v>
      </c>
      <c r="AC335" s="256"/>
    </row>
    <row r="336" spans="1:29" ht="24.95" customHeight="1" x14ac:dyDescent="0.25">
      <c r="A336" s="121" t="s">
        <v>264</v>
      </c>
      <c r="B336" s="125" t="s">
        <v>268</v>
      </c>
      <c r="C336" s="140" t="s">
        <v>26</v>
      </c>
      <c r="D336" s="123">
        <v>5</v>
      </c>
      <c r="E336" s="169">
        <f>SUM(E338,E337)</f>
        <v>10</v>
      </c>
      <c r="F336" s="116" t="s">
        <v>24</v>
      </c>
      <c r="G336" s="116" t="s">
        <v>27</v>
      </c>
      <c r="H336" s="117">
        <v>5</v>
      </c>
      <c r="I336" s="118">
        <v>5</v>
      </c>
      <c r="J336" s="119">
        <v>0</v>
      </c>
      <c r="K336" s="241">
        <v>0</v>
      </c>
      <c r="L336" s="212">
        <v>0</v>
      </c>
      <c r="M336" s="86">
        <f>SUM(N336,U336)</f>
        <v>10</v>
      </c>
      <c r="N336" s="117">
        <f>N337+N338</f>
        <v>10</v>
      </c>
      <c r="O336" s="117"/>
      <c r="P336" s="117"/>
      <c r="Q336" s="117"/>
      <c r="R336" s="117"/>
      <c r="S336" s="117"/>
      <c r="T336" s="117"/>
      <c r="U336" s="160">
        <v>0</v>
      </c>
      <c r="V336" s="189"/>
      <c r="W336" s="120"/>
      <c r="X336" s="120"/>
      <c r="Y336" s="120"/>
      <c r="Z336" s="120"/>
      <c r="AA336" s="120"/>
      <c r="AB336" s="80">
        <f>E336-M336</f>
        <v>0</v>
      </c>
      <c r="AC336" s="75">
        <f>D336-J336-L336</f>
        <v>5</v>
      </c>
    </row>
    <row r="337" spans="1:29" ht="24.95" customHeight="1" x14ac:dyDescent="0.25">
      <c r="A337" s="21" t="s">
        <v>265</v>
      </c>
      <c r="B337" s="126" t="s">
        <v>268</v>
      </c>
      <c r="C337" s="54" t="s">
        <v>44</v>
      </c>
      <c r="D337" s="68"/>
      <c r="E337" s="108">
        <v>5</v>
      </c>
      <c r="F337" s="52"/>
      <c r="G337" s="52"/>
      <c r="H337" s="111"/>
      <c r="I337" s="112"/>
      <c r="J337" s="100"/>
      <c r="K337" s="195"/>
      <c r="L337" s="210"/>
      <c r="M337" s="226">
        <f t="shared" ref="M337:M338" si="201">SUM(N337,U337)</f>
        <v>5</v>
      </c>
      <c r="N337" s="106">
        <v>5</v>
      </c>
      <c r="O337" s="106"/>
      <c r="P337" s="106"/>
      <c r="Q337" s="106"/>
      <c r="R337" s="106"/>
      <c r="S337" s="106"/>
      <c r="T337" s="106"/>
      <c r="U337" s="231">
        <v>0</v>
      </c>
      <c r="V337" s="224"/>
      <c r="W337" s="20"/>
      <c r="X337" s="20"/>
      <c r="Y337" s="20"/>
      <c r="Z337" s="20"/>
      <c r="AA337" s="20"/>
      <c r="AB337" s="101">
        <f>E337-M337</f>
        <v>0</v>
      </c>
      <c r="AC337" s="256"/>
    </row>
    <row r="338" spans="1:29" ht="24.95" customHeight="1" x14ac:dyDescent="0.25">
      <c r="A338" s="21" t="s">
        <v>267</v>
      </c>
      <c r="B338" s="126" t="s">
        <v>268</v>
      </c>
      <c r="C338" s="54" t="s">
        <v>16</v>
      </c>
      <c r="D338" s="68"/>
      <c r="E338" s="108">
        <v>5</v>
      </c>
      <c r="F338" s="52"/>
      <c r="G338" s="52"/>
      <c r="H338" s="111"/>
      <c r="I338" s="112"/>
      <c r="J338" s="100"/>
      <c r="K338" s="195"/>
      <c r="L338" s="210"/>
      <c r="M338" s="226">
        <f t="shared" si="201"/>
        <v>5</v>
      </c>
      <c r="N338" s="106">
        <v>5</v>
      </c>
      <c r="O338" s="106"/>
      <c r="P338" s="106"/>
      <c r="Q338" s="106"/>
      <c r="R338" s="106"/>
      <c r="S338" s="106"/>
      <c r="T338" s="106"/>
      <c r="U338" s="231">
        <v>0</v>
      </c>
      <c r="V338" s="224"/>
      <c r="W338" s="20"/>
      <c r="X338" s="20"/>
      <c r="Y338" s="20"/>
      <c r="Z338" s="20"/>
      <c r="AA338" s="20"/>
      <c r="AB338" s="101">
        <f>E338-M338</f>
        <v>0</v>
      </c>
      <c r="AC338" s="256"/>
    </row>
    <row r="339" spans="1:29" ht="24.95" customHeight="1" x14ac:dyDescent="0.25">
      <c r="A339" s="121" t="s">
        <v>269</v>
      </c>
      <c r="B339" s="125" t="s">
        <v>284</v>
      </c>
      <c r="C339" s="140" t="s">
        <v>26</v>
      </c>
      <c r="D339" s="123">
        <v>1</v>
      </c>
      <c r="E339" s="169">
        <f>SUM(E341,E340)</f>
        <v>15</v>
      </c>
      <c r="F339" s="116" t="s">
        <v>24</v>
      </c>
      <c r="G339" s="116" t="s">
        <v>27</v>
      </c>
      <c r="H339" s="117">
        <v>10</v>
      </c>
      <c r="I339" s="118">
        <v>10</v>
      </c>
      <c r="J339" s="119">
        <v>1</v>
      </c>
      <c r="K339" s="241">
        <v>0</v>
      </c>
      <c r="L339" s="212">
        <v>0</v>
      </c>
      <c r="M339" s="86">
        <f>SUM(N339,U339)</f>
        <v>15</v>
      </c>
      <c r="N339" s="117">
        <f>SUM(N341,N340)</f>
        <v>15</v>
      </c>
      <c r="O339" s="117"/>
      <c r="P339" s="117"/>
      <c r="Q339" s="117"/>
      <c r="R339" s="117"/>
      <c r="S339" s="117"/>
      <c r="T339" s="117"/>
      <c r="U339" s="160">
        <f>SUM(U341,U340)</f>
        <v>0</v>
      </c>
      <c r="V339" s="189"/>
      <c r="W339" s="120"/>
      <c r="X339" s="120"/>
      <c r="Y339" s="120"/>
      <c r="Z339" s="120"/>
      <c r="AA339" s="120"/>
      <c r="AB339" s="80">
        <f>E339-M339</f>
        <v>0</v>
      </c>
      <c r="AC339" s="75">
        <f>D339-J339-L339</f>
        <v>0</v>
      </c>
    </row>
    <row r="340" spans="1:29" ht="24.95" customHeight="1" x14ac:dyDescent="0.25">
      <c r="A340" s="21" t="s">
        <v>270</v>
      </c>
      <c r="B340" s="126" t="s">
        <v>284</v>
      </c>
      <c r="C340" s="145" t="s">
        <v>44</v>
      </c>
      <c r="D340" s="68"/>
      <c r="E340" s="108">
        <v>7</v>
      </c>
      <c r="F340" s="52"/>
      <c r="G340" s="52"/>
      <c r="H340" s="111"/>
      <c r="I340" s="112"/>
      <c r="J340" s="100"/>
      <c r="K340" s="195"/>
      <c r="L340" s="210"/>
      <c r="M340" s="226">
        <f t="shared" ref="M340:M341" si="202">SUM(N340,U340)</f>
        <v>7</v>
      </c>
      <c r="N340" s="106">
        <v>7</v>
      </c>
      <c r="O340" s="106"/>
      <c r="P340" s="106"/>
      <c r="Q340" s="106"/>
      <c r="R340" s="106"/>
      <c r="S340" s="106"/>
      <c r="T340" s="106"/>
      <c r="U340" s="231">
        <v>0</v>
      </c>
      <c r="V340" s="224"/>
      <c r="W340" s="20"/>
      <c r="X340" s="20"/>
      <c r="Y340" s="20"/>
      <c r="Z340" s="20"/>
      <c r="AA340" s="20"/>
      <c r="AB340" s="101">
        <f>E340-M340</f>
        <v>0</v>
      </c>
      <c r="AC340" s="256"/>
    </row>
    <row r="341" spans="1:29" ht="24.95" customHeight="1" x14ac:dyDescent="0.25">
      <c r="A341" s="21" t="s">
        <v>271</v>
      </c>
      <c r="B341" s="126" t="s">
        <v>284</v>
      </c>
      <c r="C341" s="145" t="s">
        <v>16</v>
      </c>
      <c r="D341" s="68"/>
      <c r="E341" s="108">
        <v>8</v>
      </c>
      <c r="F341" s="52"/>
      <c r="G341" s="52"/>
      <c r="H341" s="111"/>
      <c r="I341" s="112"/>
      <c r="J341" s="100"/>
      <c r="K341" s="195"/>
      <c r="L341" s="210"/>
      <c r="M341" s="226">
        <f t="shared" si="202"/>
        <v>8</v>
      </c>
      <c r="N341" s="106">
        <v>8</v>
      </c>
      <c r="O341" s="106"/>
      <c r="P341" s="106"/>
      <c r="Q341" s="106"/>
      <c r="R341" s="106"/>
      <c r="S341" s="106"/>
      <c r="T341" s="106"/>
      <c r="U341" s="231">
        <v>0</v>
      </c>
      <c r="V341" s="224"/>
      <c r="W341" s="20"/>
      <c r="X341" s="20"/>
      <c r="Y341" s="20"/>
      <c r="Z341" s="20"/>
      <c r="AA341" s="20"/>
      <c r="AB341" s="101">
        <f>E341-M341</f>
        <v>0</v>
      </c>
      <c r="AC341" s="256"/>
    </row>
    <row r="342" spans="1:29" ht="27" customHeight="1" x14ac:dyDescent="0.25">
      <c r="A342" s="121" t="s">
        <v>272</v>
      </c>
      <c r="B342" s="125" t="s">
        <v>288</v>
      </c>
      <c r="C342" s="127" t="s">
        <v>26</v>
      </c>
      <c r="D342" s="123">
        <v>7</v>
      </c>
      <c r="E342" s="169">
        <f>SUM(E345,E344,E343)</f>
        <v>13</v>
      </c>
      <c r="F342" s="116" t="s">
        <v>24</v>
      </c>
      <c r="G342" s="116" t="s">
        <v>27</v>
      </c>
      <c r="H342" s="117">
        <v>7</v>
      </c>
      <c r="I342" s="118">
        <v>7</v>
      </c>
      <c r="J342" s="119">
        <v>7</v>
      </c>
      <c r="K342" s="241">
        <v>0</v>
      </c>
      <c r="L342" s="212">
        <v>0</v>
      </c>
      <c r="M342" s="86">
        <f>SUM(N342,U342)</f>
        <v>13</v>
      </c>
      <c r="N342" s="117">
        <f>SUM(N343:N345)</f>
        <v>13</v>
      </c>
      <c r="O342" s="117"/>
      <c r="P342" s="117"/>
      <c r="Q342" s="117"/>
      <c r="R342" s="117"/>
      <c r="S342" s="117"/>
      <c r="T342" s="117"/>
      <c r="U342" s="160">
        <f>SUM(U343:U345)</f>
        <v>0</v>
      </c>
      <c r="V342" s="189"/>
      <c r="W342" s="120"/>
      <c r="X342" s="120"/>
      <c r="Y342" s="120"/>
      <c r="Z342" s="120"/>
      <c r="AA342" s="120"/>
      <c r="AB342" s="80">
        <f>E342-M342</f>
        <v>0</v>
      </c>
      <c r="AC342" s="75">
        <f>D342-J342-L342</f>
        <v>0</v>
      </c>
    </row>
    <row r="343" spans="1:29" ht="24.95" customHeight="1" x14ac:dyDescent="0.25">
      <c r="A343" s="21" t="s">
        <v>273</v>
      </c>
      <c r="B343" s="126" t="s">
        <v>288</v>
      </c>
      <c r="C343" s="145" t="s">
        <v>44</v>
      </c>
      <c r="D343" s="68"/>
      <c r="E343" s="108">
        <v>5</v>
      </c>
      <c r="F343" s="52"/>
      <c r="G343" s="52"/>
      <c r="H343" s="111"/>
      <c r="I343" s="112"/>
      <c r="J343" s="100"/>
      <c r="K343" s="195"/>
      <c r="L343" s="210"/>
      <c r="M343" s="226">
        <f t="shared" ref="M343:M345" si="203">SUM(N343,U343)</f>
        <v>5</v>
      </c>
      <c r="N343" s="106">
        <v>5</v>
      </c>
      <c r="O343" s="106"/>
      <c r="P343" s="106"/>
      <c r="Q343" s="106"/>
      <c r="R343" s="106"/>
      <c r="S343" s="106"/>
      <c r="T343" s="106"/>
      <c r="U343" s="231">
        <v>0</v>
      </c>
      <c r="V343" s="224"/>
      <c r="W343" s="20"/>
      <c r="X343" s="20"/>
      <c r="Y343" s="20"/>
      <c r="Z343" s="20"/>
      <c r="AA343" s="20"/>
      <c r="AB343" s="101">
        <f>E343-M343</f>
        <v>0</v>
      </c>
      <c r="AC343" s="256"/>
    </row>
    <row r="344" spans="1:29" ht="24.95" customHeight="1" x14ac:dyDescent="0.25">
      <c r="A344" s="21" t="s">
        <v>285</v>
      </c>
      <c r="B344" s="126" t="s">
        <v>288</v>
      </c>
      <c r="C344" s="145" t="s">
        <v>16</v>
      </c>
      <c r="D344" s="68"/>
      <c r="E344" s="108">
        <v>5</v>
      </c>
      <c r="F344" s="52"/>
      <c r="G344" s="52"/>
      <c r="H344" s="111"/>
      <c r="I344" s="112"/>
      <c r="J344" s="100"/>
      <c r="K344" s="195"/>
      <c r="L344" s="210"/>
      <c r="M344" s="226">
        <f t="shared" si="203"/>
        <v>5</v>
      </c>
      <c r="N344" s="106">
        <v>5</v>
      </c>
      <c r="O344" s="106"/>
      <c r="P344" s="106"/>
      <c r="Q344" s="106"/>
      <c r="R344" s="106"/>
      <c r="S344" s="106"/>
      <c r="T344" s="106"/>
      <c r="U344" s="231">
        <v>0</v>
      </c>
      <c r="V344" s="224"/>
      <c r="W344" s="20"/>
      <c r="X344" s="20"/>
      <c r="Y344" s="20"/>
      <c r="Z344" s="20"/>
      <c r="AA344" s="20"/>
      <c r="AB344" s="101">
        <f>E344-M344</f>
        <v>0</v>
      </c>
      <c r="AC344" s="256"/>
    </row>
    <row r="345" spans="1:29" ht="24.95" customHeight="1" x14ac:dyDescent="0.25">
      <c r="A345" s="21" t="s">
        <v>317</v>
      </c>
      <c r="B345" s="126" t="s">
        <v>288</v>
      </c>
      <c r="C345" s="145" t="s">
        <v>253</v>
      </c>
      <c r="D345" s="68"/>
      <c r="E345" s="108">
        <v>3</v>
      </c>
      <c r="F345" s="52"/>
      <c r="G345" s="52"/>
      <c r="H345" s="111"/>
      <c r="I345" s="112"/>
      <c r="J345" s="100"/>
      <c r="K345" s="195"/>
      <c r="L345" s="210"/>
      <c r="M345" s="226">
        <f t="shared" si="203"/>
        <v>3</v>
      </c>
      <c r="N345" s="106">
        <v>3</v>
      </c>
      <c r="O345" s="106"/>
      <c r="P345" s="106"/>
      <c r="Q345" s="106"/>
      <c r="R345" s="106"/>
      <c r="S345" s="106"/>
      <c r="T345" s="106"/>
      <c r="U345" s="231">
        <v>0</v>
      </c>
      <c r="V345" s="224"/>
      <c r="W345" s="20"/>
      <c r="X345" s="20"/>
      <c r="Y345" s="20"/>
      <c r="Z345" s="20"/>
      <c r="AA345" s="20"/>
      <c r="AB345" s="101">
        <f>E345-M345</f>
        <v>0</v>
      </c>
      <c r="AC345" s="256"/>
    </row>
    <row r="346" spans="1:29" ht="37.5" customHeight="1" x14ac:dyDescent="0.25">
      <c r="A346" s="121" t="s">
        <v>286</v>
      </c>
      <c r="B346" s="125" t="s">
        <v>411</v>
      </c>
      <c r="C346" s="127" t="s">
        <v>26</v>
      </c>
      <c r="D346" s="123">
        <v>2</v>
      </c>
      <c r="E346" s="169">
        <f>E347</f>
        <v>2</v>
      </c>
      <c r="F346" s="116" t="s">
        <v>24</v>
      </c>
      <c r="G346" s="116" t="s">
        <v>27</v>
      </c>
      <c r="H346" s="117">
        <v>2</v>
      </c>
      <c r="I346" s="118">
        <v>2</v>
      </c>
      <c r="J346" s="119">
        <v>2</v>
      </c>
      <c r="K346" s="241">
        <v>0</v>
      </c>
      <c r="L346" s="212">
        <v>0</v>
      </c>
      <c r="M346" s="86">
        <f>SUM(N346,U346)</f>
        <v>2</v>
      </c>
      <c r="N346" s="117">
        <f>SUM(N347)</f>
        <v>2</v>
      </c>
      <c r="O346" s="117"/>
      <c r="P346" s="117"/>
      <c r="Q346" s="117"/>
      <c r="R346" s="117"/>
      <c r="S346" s="117"/>
      <c r="T346" s="117"/>
      <c r="U346" s="160">
        <f>SUM(U347)</f>
        <v>0</v>
      </c>
      <c r="V346" s="189"/>
      <c r="W346" s="120"/>
      <c r="X346" s="120"/>
      <c r="Y346" s="120"/>
      <c r="Z346" s="120"/>
      <c r="AA346" s="120"/>
      <c r="AB346" s="80">
        <f>E346-M346</f>
        <v>0</v>
      </c>
      <c r="AC346" s="75">
        <f>D346-J346-L346</f>
        <v>0</v>
      </c>
    </row>
    <row r="347" spans="1:29" ht="54.75" customHeight="1" x14ac:dyDescent="0.25">
      <c r="A347" s="21" t="s">
        <v>289</v>
      </c>
      <c r="B347" s="126" t="s">
        <v>411</v>
      </c>
      <c r="C347" s="145" t="s">
        <v>44</v>
      </c>
      <c r="D347" s="68"/>
      <c r="E347" s="108">
        <v>2</v>
      </c>
      <c r="F347" s="52"/>
      <c r="G347" s="52"/>
      <c r="H347" s="111"/>
      <c r="I347" s="112"/>
      <c r="J347" s="100"/>
      <c r="K347" s="195"/>
      <c r="L347" s="210"/>
      <c r="M347" s="226">
        <f t="shared" ref="M347" si="204">SUM(N347,U347)</f>
        <v>2</v>
      </c>
      <c r="N347" s="106">
        <v>2</v>
      </c>
      <c r="O347" s="106"/>
      <c r="P347" s="106"/>
      <c r="Q347" s="106"/>
      <c r="R347" s="106"/>
      <c r="S347" s="106"/>
      <c r="T347" s="106"/>
      <c r="U347" s="231">
        <v>0</v>
      </c>
      <c r="V347" s="224"/>
      <c r="W347" s="20"/>
      <c r="X347" s="20"/>
      <c r="Y347" s="20"/>
      <c r="Z347" s="20"/>
      <c r="AA347" s="20"/>
      <c r="AB347" s="101">
        <f>E347-M347</f>
        <v>0</v>
      </c>
      <c r="AC347" s="256"/>
    </row>
    <row r="348" spans="1:29" ht="30" customHeight="1" x14ac:dyDescent="0.25">
      <c r="A348" s="121" t="s">
        <v>292</v>
      </c>
      <c r="B348" s="125" t="s">
        <v>398</v>
      </c>
      <c r="C348" s="127" t="s">
        <v>26</v>
      </c>
      <c r="D348" s="123">
        <v>9</v>
      </c>
      <c r="E348" s="169">
        <f>E349</f>
        <v>9</v>
      </c>
      <c r="F348" s="116" t="s">
        <v>24</v>
      </c>
      <c r="G348" s="116" t="s">
        <v>27</v>
      </c>
      <c r="H348" s="117">
        <v>9</v>
      </c>
      <c r="I348" s="118">
        <v>9</v>
      </c>
      <c r="J348" s="196">
        <v>9</v>
      </c>
      <c r="K348" s="241">
        <v>0</v>
      </c>
      <c r="L348" s="212">
        <v>0</v>
      </c>
      <c r="M348" s="86">
        <f>SUM(N348,U348)</f>
        <v>9</v>
      </c>
      <c r="N348" s="147">
        <f>SUM(N349)</f>
        <v>9</v>
      </c>
      <c r="O348" s="117">
        <f t="shared" ref="O348:T348" si="205">O349</f>
        <v>0</v>
      </c>
      <c r="P348" s="117">
        <f t="shared" si="205"/>
        <v>0</v>
      </c>
      <c r="Q348" s="117">
        <f t="shared" si="205"/>
        <v>0</v>
      </c>
      <c r="R348" s="117">
        <f t="shared" si="205"/>
        <v>0</v>
      </c>
      <c r="S348" s="117">
        <f t="shared" si="205"/>
        <v>0</v>
      </c>
      <c r="T348" s="117">
        <f t="shared" si="205"/>
        <v>0</v>
      </c>
      <c r="U348" s="160">
        <f>SUM(U349)</f>
        <v>0</v>
      </c>
      <c r="V348" s="189"/>
      <c r="W348" s="120"/>
      <c r="X348" s="120"/>
      <c r="Y348" s="120"/>
      <c r="Z348" s="120"/>
      <c r="AA348" s="120"/>
      <c r="AB348" s="80">
        <f>E348-M348</f>
        <v>0</v>
      </c>
      <c r="AC348" s="194">
        <f>D348-J348-L348</f>
        <v>0</v>
      </c>
    </row>
    <row r="349" spans="1:29" ht="30" customHeight="1" x14ac:dyDescent="0.25">
      <c r="A349" s="21" t="s">
        <v>293</v>
      </c>
      <c r="B349" s="126" t="s">
        <v>398</v>
      </c>
      <c r="C349" s="145" t="s">
        <v>44</v>
      </c>
      <c r="D349" s="68"/>
      <c r="E349" s="108">
        <v>9</v>
      </c>
      <c r="F349" s="52"/>
      <c r="G349" s="52"/>
      <c r="H349" s="111"/>
      <c r="I349" s="112"/>
      <c r="J349" s="100"/>
      <c r="K349" s="195"/>
      <c r="L349" s="210"/>
      <c r="M349" s="226">
        <f t="shared" ref="M349" si="206">SUM(N349,U349)</f>
        <v>9</v>
      </c>
      <c r="N349" s="147">
        <v>9</v>
      </c>
      <c r="O349" s="106"/>
      <c r="P349" s="106"/>
      <c r="Q349" s="106"/>
      <c r="R349" s="106"/>
      <c r="S349" s="106"/>
      <c r="T349" s="106"/>
      <c r="U349" s="231">
        <v>0</v>
      </c>
      <c r="V349" s="224"/>
      <c r="W349" s="20"/>
      <c r="X349" s="20"/>
      <c r="Y349" s="20"/>
      <c r="Z349" s="20"/>
      <c r="AA349" s="20"/>
      <c r="AB349" s="101">
        <f>E349-M349</f>
        <v>0</v>
      </c>
      <c r="AC349" s="256"/>
    </row>
    <row r="350" spans="1:29" ht="24.95" customHeight="1" x14ac:dyDescent="0.25">
      <c r="A350" s="121" t="s">
        <v>295</v>
      </c>
      <c r="B350" s="125" t="s">
        <v>300</v>
      </c>
      <c r="C350" s="127" t="s">
        <v>26</v>
      </c>
      <c r="D350" s="123">
        <v>4</v>
      </c>
      <c r="E350" s="169">
        <f>SUM(E351)</f>
        <v>16</v>
      </c>
      <c r="F350" s="116" t="s">
        <v>24</v>
      </c>
      <c r="G350" s="116" t="s">
        <v>24</v>
      </c>
      <c r="H350" s="117">
        <v>4</v>
      </c>
      <c r="I350" s="118">
        <v>4</v>
      </c>
      <c r="J350" s="119">
        <v>0</v>
      </c>
      <c r="K350" s="241">
        <v>0</v>
      </c>
      <c r="L350" s="212">
        <v>0</v>
      </c>
      <c r="M350" s="86">
        <f>SUM(N350,U350)</f>
        <v>0</v>
      </c>
      <c r="N350" s="117">
        <f>SUM(N351)</f>
        <v>0</v>
      </c>
      <c r="O350" s="117">
        <f t="shared" ref="O350:T350" si="207">O352+O353+O354+O355</f>
        <v>0</v>
      </c>
      <c r="P350" s="117">
        <f t="shared" si="207"/>
        <v>0</v>
      </c>
      <c r="Q350" s="117">
        <f t="shared" si="207"/>
        <v>0</v>
      </c>
      <c r="R350" s="117">
        <f t="shared" si="207"/>
        <v>0</v>
      </c>
      <c r="S350" s="117">
        <f t="shared" si="207"/>
        <v>0</v>
      </c>
      <c r="T350" s="117">
        <f t="shared" si="207"/>
        <v>0</v>
      </c>
      <c r="U350" s="160">
        <f>SUM(U351)</f>
        <v>0</v>
      </c>
      <c r="V350" s="189"/>
      <c r="W350" s="120"/>
      <c r="X350" s="120"/>
      <c r="Y350" s="120"/>
      <c r="Z350" s="120"/>
      <c r="AA350" s="120"/>
      <c r="AB350" s="80">
        <f>E350-M350</f>
        <v>16</v>
      </c>
      <c r="AC350" s="75">
        <f>D350-J350-L350</f>
        <v>4</v>
      </c>
    </row>
    <row r="351" spans="1:29" ht="20.100000000000001" customHeight="1" x14ac:dyDescent="0.25">
      <c r="A351" s="284" t="s">
        <v>321</v>
      </c>
      <c r="B351" s="285"/>
      <c r="C351" s="155"/>
      <c r="D351" s="129"/>
      <c r="E351" s="130">
        <f>SUM(E355,E354,E353,E352)</f>
        <v>16</v>
      </c>
      <c r="F351" s="131" t="s">
        <v>24</v>
      </c>
      <c r="G351" s="131" t="s">
        <v>24</v>
      </c>
      <c r="H351" s="132"/>
      <c r="I351" s="133"/>
      <c r="J351" s="134"/>
      <c r="K351" s="240"/>
      <c r="L351" s="211"/>
      <c r="M351" s="88">
        <f t="shared" ref="M351" si="208">SUM(N351,U351)</f>
        <v>0</v>
      </c>
      <c r="N351" s="132">
        <f>SUM(N352:N355)</f>
        <v>0</v>
      </c>
      <c r="O351" s="132"/>
      <c r="P351" s="132"/>
      <c r="Q351" s="132"/>
      <c r="R351" s="132"/>
      <c r="S351" s="132"/>
      <c r="T351" s="132"/>
      <c r="U351" s="162">
        <f>SUM(U352:U355)</f>
        <v>0</v>
      </c>
      <c r="V351" s="223"/>
      <c r="W351" s="135"/>
      <c r="X351" s="135"/>
      <c r="Y351" s="135"/>
      <c r="Z351" s="135"/>
      <c r="AA351" s="135"/>
      <c r="AB351" s="81">
        <f>E351-M351</f>
        <v>16</v>
      </c>
      <c r="AC351" s="76">
        <f>D351-J351-L351</f>
        <v>0</v>
      </c>
    </row>
    <row r="352" spans="1:29" ht="24.95" customHeight="1" x14ac:dyDescent="0.25">
      <c r="A352" s="21" t="s">
        <v>296</v>
      </c>
      <c r="B352" s="126" t="s">
        <v>300</v>
      </c>
      <c r="C352" s="145" t="s">
        <v>44</v>
      </c>
      <c r="D352" s="68"/>
      <c r="E352" s="108">
        <v>4</v>
      </c>
      <c r="F352" s="52"/>
      <c r="G352" s="52"/>
      <c r="H352" s="111"/>
      <c r="I352" s="112"/>
      <c r="J352" s="100"/>
      <c r="K352" s="195"/>
      <c r="L352" s="210"/>
      <c r="M352" s="226">
        <f t="shared" ref="M352:M355" si="209">SUM(N352,U352)</f>
        <v>0</v>
      </c>
      <c r="N352" s="106">
        <v>0</v>
      </c>
      <c r="O352" s="106"/>
      <c r="P352" s="106"/>
      <c r="Q352" s="106"/>
      <c r="R352" s="106"/>
      <c r="S352" s="106"/>
      <c r="T352" s="106"/>
      <c r="U352" s="231">
        <v>0</v>
      </c>
      <c r="V352" s="224"/>
      <c r="W352" s="20"/>
      <c r="X352" s="20"/>
      <c r="Y352" s="20"/>
      <c r="Z352" s="20"/>
      <c r="AA352" s="20"/>
      <c r="AB352" s="101">
        <f>E352-M352</f>
        <v>4</v>
      </c>
      <c r="AC352" s="256"/>
    </row>
    <row r="353" spans="1:29" ht="24.95" customHeight="1" x14ac:dyDescent="0.25">
      <c r="A353" s="21" t="s">
        <v>318</v>
      </c>
      <c r="B353" s="126" t="s">
        <v>300</v>
      </c>
      <c r="C353" s="145" t="s">
        <v>15</v>
      </c>
      <c r="D353" s="68"/>
      <c r="E353" s="108">
        <v>4</v>
      </c>
      <c r="F353" s="52"/>
      <c r="G353" s="52"/>
      <c r="H353" s="111"/>
      <c r="I353" s="112"/>
      <c r="J353" s="100"/>
      <c r="K353" s="195"/>
      <c r="L353" s="210"/>
      <c r="M353" s="226">
        <f t="shared" si="209"/>
        <v>0</v>
      </c>
      <c r="N353" s="106">
        <v>0</v>
      </c>
      <c r="O353" s="106"/>
      <c r="P353" s="106"/>
      <c r="Q353" s="106"/>
      <c r="R353" s="106"/>
      <c r="S353" s="106"/>
      <c r="T353" s="106"/>
      <c r="U353" s="231">
        <v>0</v>
      </c>
      <c r="V353" s="224"/>
      <c r="W353" s="20"/>
      <c r="X353" s="20"/>
      <c r="Y353" s="20"/>
      <c r="Z353" s="20"/>
      <c r="AA353" s="20"/>
      <c r="AB353" s="101">
        <f>E353-M353</f>
        <v>4</v>
      </c>
      <c r="AC353" s="256"/>
    </row>
    <row r="354" spans="1:29" ht="24.95" customHeight="1" x14ac:dyDescent="0.25">
      <c r="A354" s="21" t="s">
        <v>319</v>
      </c>
      <c r="B354" s="126" t="s">
        <v>300</v>
      </c>
      <c r="C354" s="145" t="s">
        <v>16</v>
      </c>
      <c r="D354" s="68"/>
      <c r="E354" s="108">
        <v>4</v>
      </c>
      <c r="F354" s="52"/>
      <c r="G354" s="52"/>
      <c r="H354" s="111"/>
      <c r="I354" s="112"/>
      <c r="J354" s="100"/>
      <c r="K354" s="195"/>
      <c r="L354" s="210"/>
      <c r="M354" s="226">
        <f t="shared" si="209"/>
        <v>0</v>
      </c>
      <c r="N354" s="106">
        <v>0</v>
      </c>
      <c r="O354" s="106"/>
      <c r="P354" s="106"/>
      <c r="Q354" s="106"/>
      <c r="R354" s="106"/>
      <c r="S354" s="106"/>
      <c r="T354" s="106"/>
      <c r="U354" s="231">
        <v>0</v>
      </c>
      <c r="V354" s="224"/>
      <c r="W354" s="20"/>
      <c r="X354" s="20"/>
      <c r="Y354" s="20"/>
      <c r="Z354" s="20"/>
      <c r="AA354" s="20"/>
      <c r="AB354" s="101">
        <f>E354-M354</f>
        <v>4</v>
      </c>
      <c r="AC354" s="256"/>
    </row>
    <row r="355" spans="1:29" ht="24.95" customHeight="1" x14ac:dyDescent="0.25">
      <c r="A355" s="21" t="s">
        <v>320</v>
      </c>
      <c r="B355" s="126" t="s">
        <v>300</v>
      </c>
      <c r="C355" s="145" t="s">
        <v>253</v>
      </c>
      <c r="D355" s="68"/>
      <c r="E355" s="108">
        <v>4</v>
      </c>
      <c r="F355" s="52"/>
      <c r="G355" s="52"/>
      <c r="H355" s="111"/>
      <c r="I355" s="112"/>
      <c r="J355" s="100"/>
      <c r="K355" s="195"/>
      <c r="L355" s="210"/>
      <c r="M355" s="226">
        <f t="shared" si="209"/>
        <v>0</v>
      </c>
      <c r="N355" s="106">
        <v>0</v>
      </c>
      <c r="O355" s="106"/>
      <c r="P355" s="106"/>
      <c r="Q355" s="106"/>
      <c r="R355" s="106"/>
      <c r="S355" s="106"/>
      <c r="T355" s="106"/>
      <c r="U355" s="231">
        <v>0</v>
      </c>
      <c r="V355" s="224"/>
      <c r="W355" s="20"/>
      <c r="X355" s="20"/>
      <c r="Y355" s="20"/>
      <c r="Z355" s="20"/>
      <c r="AA355" s="20"/>
      <c r="AB355" s="101">
        <f>E355-M355</f>
        <v>4</v>
      </c>
      <c r="AC355" s="256"/>
    </row>
    <row r="356" spans="1:29" ht="30" customHeight="1" x14ac:dyDescent="0.25">
      <c r="A356" s="121" t="s">
        <v>299</v>
      </c>
      <c r="B356" s="125" t="s">
        <v>397</v>
      </c>
      <c r="C356" s="127" t="s">
        <v>26</v>
      </c>
      <c r="D356" s="123">
        <v>0</v>
      </c>
      <c r="E356" s="169">
        <f>E357+E358</f>
        <v>6</v>
      </c>
      <c r="F356" s="116" t="s">
        <v>24</v>
      </c>
      <c r="G356" s="116" t="s">
        <v>27</v>
      </c>
      <c r="H356" s="117">
        <v>4</v>
      </c>
      <c r="I356" s="118">
        <v>4</v>
      </c>
      <c r="J356" s="119">
        <v>0</v>
      </c>
      <c r="K356" s="241">
        <v>0</v>
      </c>
      <c r="L356" s="212">
        <v>0</v>
      </c>
      <c r="M356" s="86">
        <f>SUM(N356,U356)</f>
        <v>0</v>
      </c>
      <c r="N356" s="117">
        <f>SUM(N357:N358)</f>
        <v>0</v>
      </c>
      <c r="O356" s="117">
        <f t="shared" ref="O356:T356" si="210">O357+O358</f>
        <v>0</v>
      </c>
      <c r="P356" s="117">
        <f t="shared" si="210"/>
        <v>0</v>
      </c>
      <c r="Q356" s="117">
        <f t="shared" si="210"/>
        <v>0</v>
      </c>
      <c r="R356" s="117">
        <f t="shared" si="210"/>
        <v>0</v>
      </c>
      <c r="S356" s="117">
        <f t="shared" si="210"/>
        <v>0</v>
      </c>
      <c r="T356" s="117">
        <f t="shared" si="210"/>
        <v>0</v>
      </c>
      <c r="U356" s="160">
        <f>SUM(U357:U358)</f>
        <v>0</v>
      </c>
      <c r="V356" s="189"/>
      <c r="W356" s="120"/>
      <c r="X356" s="120"/>
      <c r="Y356" s="120"/>
      <c r="Z356" s="120"/>
      <c r="AA356" s="120"/>
      <c r="AB356" s="80">
        <f>E356-M356</f>
        <v>6</v>
      </c>
      <c r="AC356" s="75">
        <f>D356-J356-L356</f>
        <v>0</v>
      </c>
    </row>
    <row r="357" spans="1:29" ht="39.950000000000003" customHeight="1" x14ac:dyDescent="0.25">
      <c r="A357" s="21" t="s">
        <v>301</v>
      </c>
      <c r="B357" s="126" t="s">
        <v>397</v>
      </c>
      <c r="C357" s="145" t="s">
        <v>44</v>
      </c>
      <c r="D357" s="68"/>
      <c r="E357" s="108">
        <v>3</v>
      </c>
      <c r="F357" s="52"/>
      <c r="G357" s="52"/>
      <c r="H357" s="111"/>
      <c r="I357" s="112"/>
      <c r="J357" s="100"/>
      <c r="K357" s="195"/>
      <c r="L357" s="210"/>
      <c r="M357" s="226">
        <f t="shared" ref="M357:M358" si="211">SUM(N357,U357)</f>
        <v>0</v>
      </c>
      <c r="N357" s="106">
        <v>0</v>
      </c>
      <c r="O357" s="106"/>
      <c r="P357" s="106"/>
      <c r="Q357" s="106"/>
      <c r="R357" s="106"/>
      <c r="S357" s="106"/>
      <c r="T357" s="106"/>
      <c r="U357" s="231">
        <v>0</v>
      </c>
      <c r="V357" s="224"/>
      <c r="W357" s="20"/>
      <c r="X357" s="20"/>
      <c r="Y357" s="20"/>
      <c r="Z357" s="20"/>
      <c r="AA357" s="20"/>
      <c r="AB357" s="101">
        <f>E357-M357</f>
        <v>3</v>
      </c>
      <c r="AC357" s="256"/>
    </row>
    <row r="358" spans="1:29" ht="39.950000000000003" customHeight="1" x14ac:dyDescent="0.25">
      <c r="A358" s="21" t="s">
        <v>302</v>
      </c>
      <c r="B358" s="126" t="s">
        <v>397</v>
      </c>
      <c r="C358" s="145" t="s">
        <v>16</v>
      </c>
      <c r="D358" s="68"/>
      <c r="E358" s="108">
        <v>3</v>
      </c>
      <c r="F358" s="52"/>
      <c r="G358" s="52"/>
      <c r="H358" s="111"/>
      <c r="I358" s="112"/>
      <c r="J358" s="100"/>
      <c r="K358" s="195"/>
      <c r="L358" s="210"/>
      <c r="M358" s="226">
        <f t="shared" si="211"/>
        <v>0</v>
      </c>
      <c r="N358" s="106">
        <v>0</v>
      </c>
      <c r="O358" s="106"/>
      <c r="P358" s="106"/>
      <c r="Q358" s="106"/>
      <c r="R358" s="106"/>
      <c r="S358" s="106"/>
      <c r="T358" s="106"/>
      <c r="U358" s="231">
        <v>0</v>
      </c>
      <c r="V358" s="224"/>
      <c r="W358" s="20"/>
      <c r="X358" s="20"/>
      <c r="Y358" s="20"/>
      <c r="Z358" s="20"/>
      <c r="AA358" s="20"/>
      <c r="AB358" s="101">
        <f>E358-M358</f>
        <v>3</v>
      </c>
      <c r="AC358" s="256"/>
    </row>
    <row r="359" spans="1:29" ht="30" customHeight="1" x14ac:dyDescent="0.25">
      <c r="A359" s="121" t="s">
        <v>303</v>
      </c>
      <c r="B359" s="125" t="s">
        <v>477</v>
      </c>
      <c r="C359" s="127" t="s">
        <v>26</v>
      </c>
      <c r="D359" s="123">
        <v>2</v>
      </c>
      <c r="E359" s="169">
        <f>SUM(E361,E360)</f>
        <v>4</v>
      </c>
      <c r="F359" s="116" t="s">
        <v>24</v>
      </c>
      <c r="G359" s="116" t="s">
        <v>27</v>
      </c>
      <c r="H359" s="117">
        <v>2</v>
      </c>
      <c r="I359" s="118">
        <v>2</v>
      </c>
      <c r="J359" s="196">
        <v>2</v>
      </c>
      <c r="K359" s="241">
        <v>0</v>
      </c>
      <c r="L359" s="212">
        <v>0</v>
      </c>
      <c r="M359" s="86">
        <f>SUM(N359,U359)</f>
        <v>4</v>
      </c>
      <c r="N359" s="147">
        <f>SUM(N360,N361)</f>
        <v>4</v>
      </c>
      <c r="O359" s="117">
        <v>0</v>
      </c>
      <c r="P359" s="117">
        <v>0</v>
      </c>
      <c r="Q359" s="117">
        <v>0</v>
      </c>
      <c r="R359" s="117">
        <v>0</v>
      </c>
      <c r="S359" s="117">
        <v>0</v>
      </c>
      <c r="T359" s="117">
        <v>0</v>
      </c>
      <c r="U359" s="160">
        <f>SUM(U361)</f>
        <v>0</v>
      </c>
      <c r="V359" s="189"/>
      <c r="W359" s="120"/>
      <c r="X359" s="120"/>
      <c r="Y359" s="120"/>
      <c r="Z359" s="120"/>
      <c r="AA359" s="120"/>
      <c r="AB359" s="80">
        <f>E359-M359</f>
        <v>0</v>
      </c>
      <c r="AC359" s="194">
        <f>D359-J359-L359</f>
        <v>0</v>
      </c>
    </row>
    <row r="360" spans="1:29" ht="30" customHeight="1" x14ac:dyDescent="0.25">
      <c r="A360" s="21" t="s">
        <v>304</v>
      </c>
      <c r="B360" s="126" t="s">
        <v>477</v>
      </c>
      <c r="C360" s="145" t="s">
        <v>44</v>
      </c>
      <c r="D360" s="68"/>
      <c r="E360" s="108">
        <v>2</v>
      </c>
      <c r="F360" s="52"/>
      <c r="G360" s="52"/>
      <c r="H360" s="111"/>
      <c r="I360" s="112"/>
      <c r="J360" s="100"/>
      <c r="K360" s="195"/>
      <c r="L360" s="210"/>
      <c r="M360" s="226">
        <f t="shared" ref="M360:M361" si="212">SUM(N360,U360)</f>
        <v>2</v>
      </c>
      <c r="N360" s="147">
        <v>2</v>
      </c>
      <c r="O360" s="106"/>
      <c r="P360" s="106"/>
      <c r="Q360" s="106"/>
      <c r="R360" s="106"/>
      <c r="S360" s="106"/>
      <c r="T360" s="106"/>
      <c r="U360" s="231">
        <v>0</v>
      </c>
      <c r="V360" s="189"/>
      <c r="W360" s="120"/>
      <c r="X360" s="120"/>
      <c r="Y360" s="120"/>
      <c r="Z360" s="120"/>
      <c r="AA360" s="120"/>
      <c r="AB360" s="101">
        <f>E360-M360</f>
        <v>0</v>
      </c>
      <c r="AC360" s="102"/>
    </row>
    <row r="361" spans="1:29" ht="30" customHeight="1" x14ac:dyDescent="0.25">
      <c r="A361" s="21" t="s">
        <v>415</v>
      </c>
      <c r="B361" s="126" t="s">
        <v>477</v>
      </c>
      <c r="C361" s="145" t="s">
        <v>16</v>
      </c>
      <c r="D361" s="68"/>
      <c r="E361" s="108">
        <v>2</v>
      </c>
      <c r="F361" s="52"/>
      <c r="G361" s="52"/>
      <c r="H361" s="111"/>
      <c r="I361" s="112"/>
      <c r="J361" s="100"/>
      <c r="K361" s="195"/>
      <c r="L361" s="210"/>
      <c r="M361" s="226">
        <f t="shared" si="212"/>
        <v>2</v>
      </c>
      <c r="N361" s="147">
        <v>2</v>
      </c>
      <c r="O361" s="106"/>
      <c r="P361" s="106"/>
      <c r="Q361" s="106"/>
      <c r="R361" s="106"/>
      <c r="S361" s="106"/>
      <c r="T361" s="106"/>
      <c r="U361" s="231">
        <v>0</v>
      </c>
      <c r="V361" s="224"/>
      <c r="W361" s="20"/>
      <c r="X361" s="20"/>
      <c r="Y361" s="20"/>
      <c r="Z361" s="20"/>
      <c r="AA361" s="20"/>
      <c r="AB361" s="101">
        <f>E361-M361</f>
        <v>0</v>
      </c>
      <c r="AC361" s="256"/>
    </row>
    <row r="362" spans="1:29" ht="30" customHeight="1" x14ac:dyDescent="0.25">
      <c r="A362" s="139" t="s">
        <v>327</v>
      </c>
      <c r="B362" s="125" t="s">
        <v>340</v>
      </c>
      <c r="C362" s="127" t="s">
        <v>26</v>
      </c>
      <c r="D362" s="123">
        <v>4</v>
      </c>
      <c r="E362" s="169">
        <f>SUM(E365,E364,E363)</f>
        <v>9</v>
      </c>
      <c r="F362" s="116" t="s">
        <v>24</v>
      </c>
      <c r="G362" s="116" t="s">
        <v>27</v>
      </c>
      <c r="H362" s="117">
        <v>4</v>
      </c>
      <c r="I362" s="118">
        <v>4</v>
      </c>
      <c r="J362" s="119">
        <v>4</v>
      </c>
      <c r="K362" s="241">
        <v>0</v>
      </c>
      <c r="L362" s="212">
        <v>0</v>
      </c>
      <c r="M362" s="86">
        <f>SUM(N362,U362)</f>
        <v>9</v>
      </c>
      <c r="N362" s="147">
        <f>N363+N364+N365</f>
        <v>5</v>
      </c>
      <c r="O362" s="117">
        <f t="shared" ref="O362:U362" si="213">O363+O364+O365</f>
        <v>0</v>
      </c>
      <c r="P362" s="117">
        <f t="shared" si="213"/>
        <v>0</v>
      </c>
      <c r="Q362" s="117">
        <f t="shared" si="213"/>
        <v>0</v>
      </c>
      <c r="R362" s="117">
        <f t="shared" si="213"/>
        <v>0</v>
      </c>
      <c r="S362" s="117">
        <f t="shared" si="213"/>
        <v>0</v>
      </c>
      <c r="T362" s="117">
        <f t="shared" si="213"/>
        <v>0</v>
      </c>
      <c r="U362" s="160">
        <f t="shared" si="213"/>
        <v>4</v>
      </c>
      <c r="V362" s="189"/>
      <c r="W362" s="120"/>
      <c r="X362" s="120"/>
      <c r="Y362" s="120"/>
      <c r="Z362" s="120"/>
      <c r="AA362" s="120"/>
      <c r="AB362" s="80">
        <f>E362-M362</f>
        <v>0</v>
      </c>
      <c r="AC362" s="75">
        <f>D362-J362-L362</f>
        <v>0</v>
      </c>
    </row>
    <row r="363" spans="1:29" ht="30" customHeight="1" x14ac:dyDescent="0.25">
      <c r="A363" s="21" t="s">
        <v>328</v>
      </c>
      <c r="B363" s="126" t="s">
        <v>340</v>
      </c>
      <c r="C363" s="145" t="s">
        <v>44</v>
      </c>
      <c r="D363" s="68"/>
      <c r="E363" s="108">
        <v>3</v>
      </c>
      <c r="F363" s="52"/>
      <c r="G363" s="52"/>
      <c r="H363" s="111"/>
      <c r="I363" s="112"/>
      <c r="J363" s="100"/>
      <c r="K363" s="195"/>
      <c r="L363" s="210"/>
      <c r="M363" s="226">
        <f t="shared" ref="M363:M365" si="214">SUM(N363,U363)</f>
        <v>3</v>
      </c>
      <c r="N363" s="147">
        <v>1</v>
      </c>
      <c r="O363" s="106"/>
      <c r="P363" s="106"/>
      <c r="Q363" s="106"/>
      <c r="R363" s="106"/>
      <c r="S363" s="106"/>
      <c r="T363" s="106"/>
      <c r="U363" s="231">
        <v>2</v>
      </c>
      <c r="V363" s="224"/>
      <c r="W363" s="20"/>
      <c r="X363" s="20"/>
      <c r="Y363" s="20"/>
      <c r="Z363" s="20"/>
      <c r="AA363" s="20"/>
      <c r="AB363" s="101">
        <f>E363-M363</f>
        <v>0</v>
      </c>
      <c r="AC363" s="102"/>
    </row>
    <row r="364" spans="1:29" ht="30" customHeight="1" x14ac:dyDescent="0.25">
      <c r="A364" s="21" t="s">
        <v>329</v>
      </c>
      <c r="B364" s="126" t="s">
        <v>340</v>
      </c>
      <c r="C364" s="145" t="s">
        <v>15</v>
      </c>
      <c r="D364" s="68"/>
      <c r="E364" s="108">
        <v>3</v>
      </c>
      <c r="F364" s="52"/>
      <c r="G364" s="52"/>
      <c r="H364" s="111"/>
      <c r="I364" s="112"/>
      <c r="J364" s="100"/>
      <c r="K364" s="195"/>
      <c r="L364" s="210"/>
      <c r="M364" s="226">
        <f t="shared" si="214"/>
        <v>3</v>
      </c>
      <c r="N364" s="147">
        <v>2</v>
      </c>
      <c r="O364" s="106"/>
      <c r="P364" s="106"/>
      <c r="Q364" s="106"/>
      <c r="R364" s="106"/>
      <c r="S364" s="106"/>
      <c r="T364" s="106"/>
      <c r="U364" s="231">
        <v>1</v>
      </c>
      <c r="V364" s="224"/>
      <c r="W364" s="20"/>
      <c r="X364" s="20"/>
      <c r="Y364" s="20"/>
      <c r="Z364" s="20"/>
      <c r="AA364" s="20"/>
      <c r="AB364" s="101">
        <f>E364-M364</f>
        <v>0</v>
      </c>
      <c r="AC364" s="102"/>
    </row>
    <row r="365" spans="1:29" ht="30" customHeight="1" x14ac:dyDescent="0.25">
      <c r="A365" s="21" t="s">
        <v>330</v>
      </c>
      <c r="B365" s="126" t="s">
        <v>340</v>
      </c>
      <c r="C365" s="145" t="s">
        <v>16</v>
      </c>
      <c r="D365" s="68"/>
      <c r="E365" s="108">
        <v>3</v>
      </c>
      <c r="F365" s="52"/>
      <c r="G365" s="52"/>
      <c r="H365" s="111"/>
      <c r="I365" s="112"/>
      <c r="J365" s="100"/>
      <c r="K365" s="195"/>
      <c r="L365" s="210"/>
      <c r="M365" s="226">
        <f t="shared" si="214"/>
        <v>3</v>
      </c>
      <c r="N365" s="147">
        <v>2</v>
      </c>
      <c r="O365" s="106"/>
      <c r="P365" s="106"/>
      <c r="Q365" s="106"/>
      <c r="R365" s="106"/>
      <c r="S365" s="106"/>
      <c r="T365" s="106"/>
      <c r="U365" s="231">
        <v>1</v>
      </c>
      <c r="V365" s="224"/>
      <c r="W365" s="20"/>
      <c r="X365" s="20"/>
      <c r="Y365" s="20"/>
      <c r="Z365" s="20"/>
      <c r="AA365" s="20"/>
      <c r="AB365" s="101">
        <f>E365-M365</f>
        <v>0</v>
      </c>
      <c r="AC365" s="102"/>
    </row>
    <row r="366" spans="1:29" ht="24.95" customHeight="1" x14ac:dyDescent="0.25">
      <c r="A366" s="121" t="s">
        <v>335</v>
      </c>
      <c r="B366" s="125" t="s">
        <v>336</v>
      </c>
      <c r="C366" s="127" t="s">
        <v>26</v>
      </c>
      <c r="D366" s="123">
        <f>D367+D368</f>
        <v>9</v>
      </c>
      <c r="E366" s="169">
        <f>E367+E368</f>
        <v>14</v>
      </c>
      <c r="F366" s="116" t="s">
        <v>24</v>
      </c>
      <c r="G366" s="116" t="s">
        <v>27</v>
      </c>
      <c r="H366" s="117">
        <v>0</v>
      </c>
      <c r="I366" s="118">
        <v>0</v>
      </c>
      <c r="J366" s="119"/>
      <c r="K366" s="241">
        <v>0</v>
      </c>
      <c r="L366" s="212">
        <v>0</v>
      </c>
      <c r="M366" s="86">
        <f>SUM(N366,U366)</f>
        <v>0</v>
      </c>
      <c r="N366" s="117">
        <f>SUM(N367:N368)</f>
        <v>0</v>
      </c>
      <c r="O366" s="117"/>
      <c r="P366" s="117"/>
      <c r="Q366" s="117"/>
      <c r="R366" s="117"/>
      <c r="S366" s="117"/>
      <c r="T366" s="117"/>
      <c r="U366" s="160">
        <f>SUM(U367:U368)</f>
        <v>0</v>
      </c>
      <c r="V366" s="189"/>
      <c r="W366" s="120"/>
      <c r="X366" s="120"/>
      <c r="Y366" s="120"/>
      <c r="Z366" s="120"/>
      <c r="AA366" s="120"/>
      <c r="AB366" s="80">
        <f>E366-M366</f>
        <v>14</v>
      </c>
      <c r="AC366" s="75">
        <f>D366-J366-L366</f>
        <v>9</v>
      </c>
    </row>
    <row r="367" spans="1:29" ht="20.100000000000001" customHeight="1" x14ac:dyDescent="0.25">
      <c r="A367" s="284" t="s">
        <v>260</v>
      </c>
      <c r="B367" s="285"/>
      <c r="C367" s="157"/>
      <c r="D367" s="129">
        <v>9</v>
      </c>
      <c r="E367" s="130">
        <v>0</v>
      </c>
      <c r="F367" s="131" t="s">
        <v>25</v>
      </c>
      <c r="G367" s="131"/>
      <c r="H367" s="132">
        <v>0</v>
      </c>
      <c r="I367" s="133">
        <v>0</v>
      </c>
      <c r="J367" s="134">
        <v>9</v>
      </c>
      <c r="K367" s="240">
        <v>0</v>
      </c>
      <c r="L367" s="211">
        <v>0</v>
      </c>
      <c r="M367" s="88">
        <f t="shared" ref="M367:M368" si="215">SUM(N367,U367)</f>
        <v>0</v>
      </c>
      <c r="N367" s="132">
        <v>0</v>
      </c>
      <c r="O367" s="132"/>
      <c r="P367" s="132"/>
      <c r="Q367" s="132"/>
      <c r="R367" s="132"/>
      <c r="S367" s="132"/>
      <c r="T367" s="132"/>
      <c r="U367" s="162">
        <v>0</v>
      </c>
      <c r="V367" s="223"/>
      <c r="W367" s="135"/>
      <c r="X367" s="135"/>
      <c r="Y367" s="135"/>
      <c r="Z367" s="135"/>
      <c r="AA367" s="135"/>
      <c r="AB367" s="81">
        <f>E367-M367</f>
        <v>0</v>
      </c>
      <c r="AC367" s="76">
        <f>D367-J367-L367</f>
        <v>0</v>
      </c>
    </row>
    <row r="368" spans="1:29" ht="20.100000000000001" customHeight="1" x14ac:dyDescent="0.25">
      <c r="A368" s="284" t="s">
        <v>361</v>
      </c>
      <c r="B368" s="296"/>
      <c r="C368" s="157"/>
      <c r="D368" s="129">
        <v>0</v>
      </c>
      <c r="E368" s="130">
        <f>SUM(E369,E370,E371,E372,E373,E374)</f>
        <v>14</v>
      </c>
      <c r="F368" s="131" t="s">
        <v>24</v>
      </c>
      <c r="G368" s="131" t="s">
        <v>27</v>
      </c>
      <c r="H368" s="132">
        <v>3</v>
      </c>
      <c r="I368" s="133">
        <v>7</v>
      </c>
      <c r="J368" s="134">
        <v>0</v>
      </c>
      <c r="K368" s="240">
        <v>0</v>
      </c>
      <c r="L368" s="211">
        <v>0</v>
      </c>
      <c r="M368" s="88">
        <f t="shared" si="215"/>
        <v>0</v>
      </c>
      <c r="N368" s="132">
        <f>N369+N370+N371+N372+N373+N374</f>
        <v>0</v>
      </c>
      <c r="O368" s="132">
        <f t="shared" ref="O368:U368" si="216">O369+O370+O371+O372+O373+O374</f>
        <v>0</v>
      </c>
      <c r="P368" s="132">
        <f t="shared" si="216"/>
        <v>0</v>
      </c>
      <c r="Q368" s="132">
        <f t="shared" si="216"/>
        <v>0</v>
      </c>
      <c r="R368" s="132">
        <f t="shared" si="216"/>
        <v>0</v>
      </c>
      <c r="S368" s="132">
        <f t="shared" si="216"/>
        <v>0</v>
      </c>
      <c r="T368" s="132">
        <f t="shared" si="216"/>
        <v>0</v>
      </c>
      <c r="U368" s="162">
        <f t="shared" si="216"/>
        <v>0</v>
      </c>
      <c r="V368" s="223"/>
      <c r="W368" s="135"/>
      <c r="X368" s="135"/>
      <c r="Y368" s="135"/>
      <c r="Z368" s="135"/>
      <c r="AA368" s="135"/>
      <c r="AB368" s="81">
        <f>E368-M368</f>
        <v>14</v>
      </c>
      <c r="AC368" s="76">
        <f>D368-J368-L368</f>
        <v>0</v>
      </c>
    </row>
    <row r="369" spans="1:29" ht="24.95" customHeight="1" x14ac:dyDescent="0.25">
      <c r="A369" s="21" t="s">
        <v>368</v>
      </c>
      <c r="B369" s="126" t="s">
        <v>336</v>
      </c>
      <c r="C369" s="145" t="s">
        <v>44</v>
      </c>
      <c r="D369" s="68"/>
      <c r="E369" s="108">
        <v>1</v>
      </c>
      <c r="F369" s="52"/>
      <c r="G369" s="52"/>
      <c r="H369" s="111"/>
      <c r="I369" s="112"/>
      <c r="J369" s="100"/>
      <c r="K369" s="195"/>
      <c r="L369" s="210"/>
      <c r="M369" s="226">
        <f t="shared" ref="M369:M374" si="217">SUM(N369,U369)</f>
        <v>0</v>
      </c>
      <c r="N369" s="106">
        <v>0</v>
      </c>
      <c r="O369" s="117"/>
      <c r="P369" s="117"/>
      <c r="Q369" s="117"/>
      <c r="R369" s="117"/>
      <c r="S369" s="117"/>
      <c r="T369" s="117"/>
      <c r="U369" s="231">
        <v>0</v>
      </c>
      <c r="V369" s="189"/>
      <c r="W369" s="120"/>
      <c r="X369" s="120"/>
      <c r="Y369" s="120"/>
      <c r="Z369" s="120"/>
      <c r="AA369" s="120"/>
      <c r="AB369" s="101">
        <f>E369-M369</f>
        <v>1</v>
      </c>
      <c r="AC369" s="102"/>
    </row>
    <row r="370" spans="1:29" ht="24.95" customHeight="1" x14ac:dyDescent="0.25">
      <c r="A370" s="21" t="s">
        <v>369</v>
      </c>
      <c r="B370" s="126" t="s">
        <v>336</v>
      </c>
      <c r="C370" s="145" t="s">
        <v>44</v>
      </c>
      <c r="D370" s="68"/>
      <c r="E370" s="108">
        <v>3</v>
      </c>
      <c r="F370" s="52"/>
      <c r="G370" s="52"/>
      <c r="H370" s="111"/>
      <c r="I370" s="112"/>
      <c r="J370" s="100"/>
      <c r="K370" s="195"/>
      <c r="L370" s="210"/>
      <c r="M370" s="226">
        <f t="shared" si="217"/>
        <v>0</v>
      </c>
      <c r="N370" s="106">
        <v>0</v>
      </c>
      <c r="O370" s="117"/>
      <c r="P370" s="117"/>
      <c r="Q370" s="117"/>
      <c r="R370" s="117"/>
      <c r="S370" s="117"/>
      <c r="T370" s="117"/>
      <c r="U370" s="231">
        <v>0</v>
      </c>
      <c r="V370" s="189"/>
      <c r="W370" s="120"/>
      <c r="X370" s="120"/>
      <c r="Y370" s="120"/>
      <c r="Z370" s="120"/>
      <c r="AA370" s="120"/>
      <c r="AB370" s="101">
        <f>E370-M370</f>
        <v>3</v>
      </c>
      <c r="AC370" s="102"/>
    </row>
    <row r="371" spans="1:29" ht="24.95" customHeight="1" x14ac:dyDescent="0.25">
      <c r="A371" s="21" t="s">
        <v>370</v>
      </c>
      <c r="B371" s="126" t="s">
        <v>336</v>
      </c>
      <c r="C371" s="145" t="s">
        <v>44</v>
      </c>
      <c r="D371" s="68"/>
      <c r="E371" s="108">
        <v>3</v>
      </c>
      <c r="F371" s="52"/>
      <c r="G371" s="52"/>
      <c r="H371" s="111"/>
      <c r="I371" s="112"/>
      <c r="J371" s="100"/>
      <c r="K371" s="195"/>
      <c r="L371" s="210"/>
      <c r="M371" s="226">
        <f t="shared" si="217"/>
        <v>0</v>
      </c>
      <c r="N371" s="106">
        <v>0</v>
      </c>
      <c r="O371" s="117"/>
      <c r="P371" s="117"/>
      <c r="Q371" s="117"/>
      <c r="R371" s="117"/>
      <c r="S371" s="117"/>
      <c r="T371" s="117"/>
      <c r="U371" s="231">
        <v>0</v>
      </c>
      <c r="V371" s="189"/>
      <c r="W371" s="120"/>
      <c r="X371" s="120"/>
      <c r="Y371" s="120"/>
      <c r="Z371" s="120"/>
      <c r="AA371" s="120"/>
      <c r="AB371" s="101">
        <f>E371-M371</f>
        <v>3</v>
      </c>
      <c r="AC371" s="102"/>
    </row>
    <row r="372" spans="1:29" ht="24.95" customHeight="1" x14ac:dyDescent="0.25">
      <c r="A372" s="21" t="s">
        <v>371</v>
      </c>
      <c r="B372" s="126" t="s">
        <v>336</v>
      </c>
      <c r="C372" s="145" t="s">
        <v>16</v>
      </c>
      <c r="D372" s="68"/>
      <c r="E372" s="108">
        <v>1</v>
      </c>
      <c r="F372" s="52"/>
      <c r="G372" s="52"/>
      <c r="H372" s="111"/>
      <c r="I372" s="112"/>
      <c r="J372" s="100"/>
      <c r="K372" s="195"/>
      <c r="L372" s="210"/>
      <c r="M372" s="226">
        <f t="shared" si="217"/>
        <v>0</v>
      </c>
      <c r="N372" s="106">
        <v>0</v>
      </c>
      <c r="O372" s="117"/>
      <c r="P372" s="117"/>
      <c r="Q372" s="117"/>
      <c r="R372" s="117"/>
      <c r="S372" s="117"/>
      <c r="T372" s="117"/>
      <c r="U372" s="231">
        <v>0</v>
      </c>
      <c r="V372" s="189"/>
      <c r="W372" s="120"/>
      <c r="X372" s="120"/>
      <c r="Y372" s="120"/>
      <c r="Z372" s="120"/>
      <c r="AA372" s="120"/>
      <c r="AB372" s="101">
        <f>E372-M372</f>
        <v>1</v>
      </c>
      <c r="AC372" s="102"/>
    </row>
    <row r="373" spans="1:29" ht="24.95" customHeight="1" x14ac:dyDescent="0.25">
      <c r="A373" s="21" t="s">
        <v>372</v>
      </c>
      <c r="B373" s="126" t="s">
        <v>336</v>
      </c>
      <c r="C373" s="145" t="s">
        <v>16</v>
      </c>
      <c r="D373" s="68"/>
      <c r="E373" s="108">
        <v>3</v>
      </c>
      <c r="F373" s="52"/>
      <c r="G373" s="52"/>
      <c r="H373" s="111"/>
      <c r="I373" s="112"/>
      <c r="J373" s="100"/>
      <c r="K373" s="195"/>
      <c r="L373" s="210"/>
      <c r="M373" s="226">
        <f t="shared" si="217"/>
        <v>0</v>
      </c>
      <c r="N373" s="106">
        <v>0</v>
      </c>
      <c r="O373" s="117"/>
      <c r="P373" s="117"/>
      <c r="Q373" s="117"/>
      <c r="R373" s="117"/>
      <c r="S373" s="117"/>
      <c r="T373" s="117"/>
      <c r="U373" s="231">
        <v>0</v>
      </c>
      <c r="V373" s="189"/>
      <c r="W373" s="120"/>
      <c r="X373" s="120"/>
      <c r="Y373" s="120"/>
      <c r="Z373" s="120"/>
      <c r="AA373" s="120"/>
      <c r="AB373" s="101">
        <f>E373-M373</f>
        <v>3</v>
      </c>
      <c r="AC373" s="102"/>
    </row>
    <row r="374" spans="1:29" ht="24.95" customHeight="1" x14ac:dyDescent="0.25">
      <c r="A374" s="21" t="s">
        <v>373</v>
      </c>
      <c r="B374" s="126" t="s">
        <v>336</v>
      </c>
      <c r="C374" s="145" t="s">
        <v>16</v>
      </c>
      <c r="D374" s="68"/>
      <c r="E374" s="108">
        <v>3</v>
      </c>
      <c r="F374" s="52"/>
      <c r="G374" s="52"/>
      <c r="H374" s="111"/>
      <c r="I374" s="112"/>
      <c r="J374" s="100"/>
      <c r="K374" s="195"/>
      <c r="L374" s="210"/>
      <c r="M374" s="226">
        <f t="shared" si="217"/>
        <v>0</v>
      </c>
      <c r="N374" s="106">
        <v>0</v>
      </c>
      <c r="O374" s="117"/>
      <c r="P374" s="117"/>
      <c r="Q374" s="117"/>
      <c r="R374" s="117"/>
      <c r="S374" s="117"/>
      <c r="T374" s="117"/>
      <c r="U374" s="231">
        <v>0</v>
      </c>
      <c r="V374" s="189"/>
      <c r="W374" s="120"/>
      <c r="X374" s="120"/>
      <c r="Y374" s="120"/>
      <c r="Z374" s="120"/>
      <c r="AA374" s="120"/>
      <c r="AB374" s="101">
        <f>E374-M374</f>
        <v>3</v>
      </c>
      <c r="AC374" s="102"/>
    </row>
    <row r="375" spans="1:29" ht="24.95" customHeight="1" x14ac:dyDescent="0.25">
      <c r="A375" s="121" t="s">
        <v>341</v>
      </c>
      <c r="B375" s="125" t="s">
        <v>359</v>
      </c>
      <c r="C375" s="127" t="s">
        <v>26</v>
      </c>
      <c r="D375" s="197">
        <v>1</v>
      </c>
      <c r="E375" s="169">
        <f>E376</f>
        <v>1</v>
      </c>
      <c r="F375" s="116" t="s">
        <v>25</v>
      </c>
      <c r="G375" s="116" t="s">
        <v>25</v>
      </c>
      <c r="H375" s="117">
        <v>0</v>
      </c>
      <c r="I375" s="118">
        <v>0</v>
      </c>
      <c r="J375" s="119">
        <v>0</v>
      </c>
      <c r="K375" s="241">
        <v>0</v>
      </c>
      <c r="L375" s="213">
        <v>1</v>
      </c>
      <c r="M375" s="86">
        <f>SUM(N375,U375)</f>
        <v>1</v>
      </c>
      <c r="N375" s="117">
        <f>N376</f>
        <v>0</v>
      </c>
      <c r="O375" s="117">
        <f t="shared" ref="O375:U375" si="218">O376</f>
        <v>0</v>
      </c>
      <c r="P375" s="117">
        <f t="shared" si="218"/>
        <v>0</v>
      </c>
      <c r="Q375" s="117">
        <f t="shared" si="218"/>
        <v>0</v>
      </c>
      <c r="R375" s="117">
        <f t="shared" si="218"/>
        <v>0</v>
      </c>
      <c r="S375" s="117">
        <f t="shared" si="218"/>
        <v>0</v>
      </c>
      <c r="T375" s="117">
        <f t="shared" si="218"/>
        <v>0</v>
      </c>
      <c r="U375" s="160">
        <f t="shared" si="218"/>
        <v>1</v>
      </c>
      <c r="V375" s="189"/>
      <c r="W375" s="120"/>
      <c r="X375" s="120"/>
      <c r="Y375" s="120"/>
      <c r="Z375" s="120"/>
      <c r="AA375" s="120"/>
      <c r="AB375" s="80">
        <f>E375-M375</f>
        <v>0</v>
      </c>
      <c r="AC375" s="75">
        <f>D375-J375-L375</f>
        <v>0</v>
      </c>
    </row>
    <row r="376" spans="1:29" ht="39.950000000000003" customHeight="1" x14ac:dyDescent="0.25">
      <c r="A376" s="21" t="s">
        <v>360</v>
      </c>
      <c r="B376" s="126" t="s">
        <v>359</v>
      </c>
      <c r="C376" s="145" t="s">
        <v>44</v>
      </c>
      <c r="D376" s="68"/>
      <c r="E376" s="108">
        <v>1</v>
      </c>
      <c r="F376" s="52"/>
      <c r="G376" s="52"/>
      <c r="H376" s="111"/>
      <c r="I376" s="112"/>
      <c r="J376" s="100"/>
      <c r="K376" s="195"/>
      <c r="L376" s="210"/>
      <c r="M376" s="226">
        <f t="shared" ref="M376" si="219">SUM(N376,U376)</f>
        <v>1</v>
      </c>
      <c r="N376" s="106">
        <v>0</v>
      </c>
      <c r="O376" s="106"/>
      <c r="P376" s="106"/>
      <c r="Q376" s="106"/>
      <c r="R376" s="106"/>
      <c r="S376" s="106"/>
      <c r="T376" s="106"/>
      <c r="U376" s="231">
        <v>1</v>
      </c>
      <c r="V376" s="224"/>
      <c r="W376" s="20"/>
      <c r="X376" s="20"/>
      <c r="Y376" s="20"/>
      <c r="Z376" s="20"/>
      <c r="AA376" s="20"/>
      <c r="AB376" s="101">
        <f>E376-M376</f>
        <v>0</v>
      </c>
      <c r="AC376" s="102"/>
    </row>
    <row r="377" spans="1:29" ht="42" customHeight="1" x14ac:dyDescent="0.25">
      <c r="A377" s="121" t="s">
        <v>342</v>
      </c>
      <c r="B377" s="125" t="s">
        <v>344</v>
      </c>
      <c r="C377" s="127" t="s">
        <v>26</v>
      </c>
      <c r="D377" s="123">
        <v>3</v>
      </c>
      <c r="E377" s="169">
        <v>3</v>
      </c>
      <c r="F377" s="116" t="s">
        <v>24</v>
      </c>
      <c r="G377" s="116" t="s">
        <v>27</v>
      </c>
      <c r="H377" s="117">
        <v>3</v>
      </c>
      <c r="I377" s="118">
        <v>3</v>
      </c>
      <c r="J377" s="119">
        <v>0</v>
      </c>
      <c r="K377" s="241">
        <v>0</v>
      </c>
      <c r="L377" s="212">
        <v>0</v>
      </c>
      <c r="M377" s="86">
        <f>SUM(N377,U377)</f>
        <v>0</v>
      </c>
      <c r="N377" s="117">
        <f>SUM(N378)</f>
        <v>0</v>
      </c>
      <c r="O377" s="117"/>
      <c r="P377" s="117"/>
      <c r="Q377" s="117"/>
      <c r="R377" s="117"/>
      <c r="S377" s="117"/>
      <c r="T377" s="117"/>
      <c r="U377" s="160">
        <f>SUM(U378)</f>
        <v>0</v>
      </c>
      <c r="V377" s="189"/>
      <c r="W377" s="120"/>
      <c r="X377" s="120"/>
      <c r="Y377" s="120"/>
      <c r="Z377" s="120"/>
      <c r="AA377" s="120"/>
      <c r="AB377" s="80">
        <f>E377-M377</f>
        <v>3</v>
      </c>
      <c r="AC377" s="75">
        <f>D377-J377-L377</f>
        <v>3</v>
      </c>
    </row>
    <row r="378" spans="1:29" ht="20.100000000000001" customHeight="1" x14ac:dyDescent="0.25">
      <c r="A378" s="284" t="s">
        <v>361</v>
      </c>
      <c r="B378" s="285"/>
      <c r="C378" s="164"/>
      <c r="D378" s="129">
        <v>3</v>
      </c>
      <c r="E378" s="130">
        <f>E379</f>
        <v>3</v>
      </c>
      <c r="F378" s="131" t="s">
        <v>24</v>
      </c>
      <c r="G378" s="131" t="s">
        <v>27</v>
      </c>
      <c r="H378" s="132">
        <v>5</v>
      </c>
      <c r="I378" s="133">
        <v>3</v>
      </c>
      <c r="J378" s="134">
        <v>0</v>
      </c>
      <c r="K378" s="240">
        <v>0</v>
      </c>
      <c r="L378" s="211">
        <v>0</v>
      </c>
      <c r="M378" s="88">
        <f t="shared" ref="M378:M385" si="220">SUM(N378,U378)</f>
        <v>0</v>
      </c>
      <c r="N378" s="132">
        <f>SUM(N379)</f>
        <v>0</v>
      </c>
      <c r="O378" s="132">
        <f t="shared" ref="O378:T378" si="221">O379</f>
        <v>0</v>
      </c>
      <c r="P378" s="132">
        <f t="shared" si="221"/>
        <v>0</v>
      </c>
      <c r="Q378" s="132">
        <f t="shared" si="221"/>
        <v>0</v>
      </c>
      <c r="R378" s="132">
        <f t="shared" si="221"/>
        <v>0</v>
      </c>
      <c r="S378" s="132">
        <f t="shared" si="221"/>
        <v>0</v>
      </c>
      <c r="T378" s="132">
        <f t="shared" si="221"/>
        <v>0</v>
      </c>
      <c r="U378" s="162">
        <f>SUM(U379)</f>
        <v>0</v>
      </c>
      <c r="V378" s="223"/>
      <c r="W378" s="135"/>
      <c r="X378" s="135"/>
      <c r="Y378" s="135"/>
      <c r="Z378" s="135"/>
      <c r="AA378" s="135"/>
      <c r="AB378" s="81">
        <f>E378-M378</f>
        <v>3</v>
      </c>
      <c r="AC378" s="76">
        <f>D378-J378-L378</f>
        <v>3</v>
      </c>
    </row>
    <row r="379" spans="1:29" ht="42.75" customHeight="1" x14ac:dyDescent="0.25">
      <c r="A379" s="21" t="s">
        <v>374</v>
      </c>
      <c r="B379" s="126" t="s">
        <v>344</v>
      </c>
      <c r="C379" s="145" t="s">
        <v>44</v>
      </c>
      <c r="D379" s="68"/>
      <c r="E379" s="108">
        <v>3</v>
      </c>
      <c r="F379" s="52"/>
      <c r="G379" s="52"/>
      <c r="H379" s="111"/>
      <c r="I379" s="112"/>
      <c r="J379" s="100"/>
      <c r="K379" s="195"/>
      <c r="L379" s="210"/>
      <c r="M379" s="226">
        <f t="shared" si="220"/>
        <v>0</v>
      </c>
      <c r="N379" s="106">
        <v>0</v>
      </c>
      <c r="O379" s="106"/>
      <c r="P379" s="106"/>
      <c r="Q379" s="106"/>
      <c r="R379" s="106"/>
      <c r="S379" s="106"/>
      <c r="T379" s="106"/>
      <c r="U379" s="231">
        <v>0</v>
      </c>
      <c r="V379" s="224"/>
      <c r="W379" s="20"/>
      <c r="X379" s="20"/>
      <c r="Y379" s="20"/>
      <c r="Z379" s="20"/>
      <c r="AA379" s="20"/>
      <c r="AB379" s="101">
        <f>E379-M379</f>
        <v>3</v>
      </c>
      <c r="AC379" s="102"/>
    </row>
    <row r="380" spans="1:29" ht="24.95" customHeight="1" x14ac:dyDescent="0.25">
      <c r="A380" s="139" t="s">
        <v>343</v>
      </c>
      <c r="B380" s="125" t="s">
        <v>375</v>
      </c>
      <c r="C380" s="127" t="s">
        <v>26</v>
      </c>
      <c r="D380" s="123">
        <v>3</v>
      </c>
      <c r="E380" s="169">
        <v>6</v>
      </c>
      <c r="F380" s="116" t="s">
        <v>24</v>
      </c>
      <c r="G380" s="116" t="s">
        <v>27</v>
      </c>
      <c r="H380" s="117">
        <f>SUM(H381)</f>
        <v>3</v>
      </c>
      <c r="I380" s="117">
        <f t="shared" ref="I380:L380" si="222">SUM(I381)</f>
        <v>3</v>
      </c>
      <c r="J380" s="147">
        <f t="shared" si="222"/>
        <v>3</v>
      </c>
      <c r="K380" s="117">
        <f t="shared" si="222"/>
        <v>0</v>
      </c>
      <c r="L380" s="117">
        <f t="shared" si="222"/>
        <v>0</v>
      </c>
      <c r="M380" s="86">
        <f>SUM(N380,U380)</f>
        <v>6</v>
      </c>
      <c r="N380" s="147">
        <f>SUM(N381)</f>
        <v>6</v>
      </c>
      <c r="O380" s="117"/>
      <c r="P380" s="117"/>
      <c r="Q380" s="117"/>
      <c r="R380" s="117"/>
      <c r="S380" s="117"/>
      <c r="T380" s="117"/>
      <c r="U380" s="160">
        <f>SUM(U381)</f>
        <v>0</v>
      </c>
      <c r="V380" s="189"/>
      <c r="W380" s="120"/>
      <c r="X380" s="120"/>
      <c r="Y380" s="120"/>
      <c r="Z380" s="120"/>
      <c r="AA380" s="120"/>
      <c r="AB380" s="80">
        <f>E380-M380</f>
        <v>0</v>
      </c>
      <c r="AC380" s="194">
        <f>D380-J380-L380</f>
        <v>0</v>
      </c>
    </row>
    <row r="381" spans="1:29" ht="20.100000000000001" customHeight="1" x14ac:dyDescent="0.25">
      <c r="A381" s="284" t="s">
        <v>376</v>
      </c>
      <c r="B381" s="285"/>
      <c r="C381" s="164"/>
      <c r="D381" s="129">
        <v>3</v>
      </c>
      <c r="E381" s="130">
        <f>E382+E383</f>
        <v>6</v>
      </c>
      <c r="F381" s="130" t="s">
        <v>24</v>
      </c>
      <c r="G381" s="130" t="s">
        <v>27</v>
      </c>
      <c r="H381" s="130">
        <v>3</v>
      </c>
      <c r="I381" s="158">
        <v>3</v>
      </c>
      <c r="J381" s="252">
        <v>3</v>
      </c>
      <c r="K381" s="130">
        <v>0</v>
      </c>
      <c r="L381" s="133">
        <v>0</v>
      </c>
      <c r="M381" s="88">
        <f t="shared" si="220"/>
        <v>6</v>
      </c>
      <c r="N381" s="147">
        <f>N382+N383</f>
        <v>6</v>
      </c>
      <c r="O381" s="132">
        <f t="shared" ref="O381:U381" si="223">O382+O383</f>
        <v>0</v>
      </c>
      <c r="P381" s="132">
        <f t="shared" si="223"/>
        <v>0</v>
      </c>
      <c r="Q381" s="132">
        <f t="shared" si="223"/>
        <v>0</v>
      </c>
      <c r="R381" s="132">
        <f t="shared" si="223"/>
        <v>0</v>
      </c>
      <c r="S381" s="132">
        <f t="shared" si="223"/>
        <v>0</v>
      </c>
      <c r="T381" s="132">
        <f t="shared" si="223"/>
        <v>0</v>
      </c>
      <c r="U381" s="162">
        <f t="shared" si="223"/>
        <v>0</v>
      </c>
      <c r="V381" s="255">
        <f t="shared" ref="V381:AA381" si="224">SUBTOTAL(9,V13:V363)</f>
        <v>20</v>
      </c>
      <c r="W381" s="255">
        <f t="shared" si="224"/>
        <v>6</v>
      </c>
      <c r="X381" s="255">
        <f t="shared" si="224"/>
        <v>6</v>
      </c>
      <c r="Y381" s="255">
        <f t="shared" si="224"/>
        <v>32</v>
      </c>
      <c r="Z381" s="255">
        <f t="shared" si="224"/>
        <v>0</v>
      </c>
      <c r="AA381" s="255">
        <f t="shared" si="224"/>
        <v>32</v>
      </c>
      <c r="AB381" s="81">
        <f>E381-M381</f>
        <v>0</v>
      </c>
      <c r="AC381" s="194">
        <f>D381-J381-L381</f>
        <v>0</v>
      </c>
    </row>
    <row r="382" spans="1:29" ht="24.95" customHeight="1" x14ac:dyDescent="0.25">
      <c r="A382" s="21" t="s">
        <v>377</v>
      </c>
      <c r="B382" s="126" t="s">
        <v>375</v>
      </c>
      <c r="C382" s="145" t="s">
        <v>44</v>
      </c>
      <c r="D382" s="68"/>
      <c r="E382" s="108">
        <v>3</v>
      </c>
      <c r="F382" s="52"/>
      <c r="G382" s="52"/>
      <c r="H382" s="111"/>
      <c r="I382" s="112"/>
      <c r="J382" s="100"/>
      <c r="K382" s="195"/>
      <c r="L382" s="210"/>
      <c r="M382" s="226">
        <f t="shared" si="220"/>
        <v>3</v>
      </c>
      <c r="N382" s="147">
        <v>3</v>
      </c>
      <c r="O382" s="106"/>
      <c r="P382" s="106"/>
      <c r="Q382" s="106"/>
      <c r="R382" s="106"/>
      <c r="S382" s="106"/>
      <c r="T382" s="106"/>
      <c r="U382" s="231">
        <v>0</v>
      </c>
      <c r="V382" s="224"/>
      <c r="W382" s="20"/>
      <c r="X382" s="20"/>
      <c r="Y382" s="20"/>
      <c r="Z382" s="20"/>
      <c r="AA382" s="20"/>
      <c r="AB382" s="101">
        <f>E382-M382</f>
        <v>0</v>
      </c>
      <c r="AC382" s="102"/>
    </row>
    <row r="383" spans="1:29" ht="24.95" customHeight="1" x14ac:dyDescent="0.25">
      <c r="A383" s="21" t="s">
        <v>378</v>
      </c>
      <c r="B383" s="126" t="s">
        <v>375</v>
      </c>
      <c r="C383" s="145" t="s">
        <v>16</v>
      </c>
      <c r="D383" s="68"/>
      <c r="E383" s="108">
        <v>3</v>
      </c>
      <c r="F383" s="52"/>
      <c r="G383" s="52"/>
      <c r="H383" s="111"/>
      <c r="I383" s="112"/>
      <c r="J383" s="100"/>
      <c r="K383" s="195"/>
      <c r="L383" s="210"/>
      <c r="M383" s="226">
        <f t="shared" si="220"/>
        <v>3</v>
      </c>
      <c r="N383" s="147">
        <v>3</v>
      </c>
      <c r="O383" s="106"/>
      <c r="P383" s="106"/>
      <c r="Q383" s="106"/>
      <c r="R383" s="106"/>
      <c r="S383" s="106"/>
      <c r="T383" s="106"/>
      <c r="U383" s="231">
        <v>0</v>
      </c>
      <c r="V383" s="224"/>
      <c r="W383" s="20"/>
      <c r="X383" s="20"/>
      <c r="Y383" s="20"/>
      <c r="Z383" s="20"/>
      <c r="AA383" s="20"/>
      <c r="AB383" s="101">
        <f>E383-M383</f>
        <v>0</v>
      </c>
      <c r="AC383" s="102"/>
    </row>
    <row r="384" spans="1:29" ht="30" customHeight="1" x14ac:dyDescent="0.25">
      <c r="A384" s="121" t="s">
        <v>379</v>
      </c>
      <c r="B384" s="125" t="s">
        <v>380</v>
      </c>
      <c r="C384" s="127" t="s">
        <v>26</v>
      </c>
      <c r="D384" s="193">
        <f>SUM(D388,D385,D390)</f>
        <v>10</v>
      </c>
      <c r="E384" s="191">
        <f>SUM(E388,E385)</f>
        <v>9</v>
      </c>
      <c r="F384" s="116" t="s">
        <v>24</v>
      </c>
      <c r="G384" s="116" t="s">
        <v>27</v>
      </c>
      <c r="H384" s="117">
        <f>SUM(H388,H385)</f>
        <v>5</v>
      </c>
      <c r="I384" s="118">
        <f t="shared" ref="I384:L384" si="225">SUM(I388,I385)</f>
        <v>5</v>
      </c>
      <c r="J384" s="159">
        <f t="shared" si="225"/>
        <v>0</v>
      </c>
      <c r="K384" s="115">
        <f t="shared" si="225"/>
        <v>0</v>
      </c>
      <c r="L384" s="118">
        <f t="shared" si="225"/>
        <v>0</v>
      </c>
      <c r="M384" s="86">
        <f>SUM(N384,U384)</f>
        <v>3</v>
      </c>
      <c r="N384" s="117">
        <f t="shared" ref="N384:T384" si="226">SUM(N385,N388)</f>
        <v>0</v>
      </c>
      <c r="O384" s="117">
        <f t="shared" si="226"/>
        <v>0</v>
      </c>
      <c r="P384" s="117">
        <f t="shared" si="226"/>
        <v>0</v>
      </c>
      <c r="Q384" s="117">
        <f t="shared" si="226"/>
        <v>0</v>
      </c>
      <c r="R384" s="117">
        <f t="shared" si="226"/>
        <v>0</v>
      </c>
      <c r="S384" s="117">
        <f t="shared" si="226"/>
        <v>0</v>
      </c>
      <c r="T384" s="117">
        <f t="shared" si="226"/>
        <v>0</v>
      </c>
      <c r="U384" s="160">
        <f>SUM(U385,U388)</f>
        <v>3</v>
      </c>
      <c r="V384" s="189"/>
      <c r="W384" s="120"/>
      <c r="X384" s="120"/>
      <c r="Y384" s="120"/>
      <c r="Z384" s="120"/>
      <c r="AA384" s="120"/>
      <c r="AB384" s="80">
        <f>E384-M384</f>
        <v>6</v>
      </c>
      <c r="AC384" s="194">
        <f>D384-J384-L384</f>
        <v>10</v>
      </c>
    </row>
    <row r="385" spans="1:29" ht="20.100000000000001" customHeight="1" x14ac:dyDescent="0.25">
      <c r="A385" s="284" t="s">
        <v>361</v>
      </c>
      <c r="B385" s="296"/>
      <c r="C385" s="155"/>
      <c r="D385" s="129">
        <v>0</v>
      </c>
      <c r="E385" s="192">
        <f>SUM(E387,E386)</f>
        <v>6</v>
      </c>
      <c r="F385" s="130" t="s">
        <v>24</v>
      </c>
      <c r="G385" s="130" t="s">
        <v>27</v>
      </c>
      <c r="H385" s="132">
        <v>5</v>
      </c>
      <c r="I385" s="133">
        <v>5</v>
      </c>
      <c r="J385" s="134">
        <v>0</v>
      </c>
      <c r="K385" s="240">
        <v>0</v>
      </c>
      <c r="L385" s="211">
        <v>0</v>
      </c>
      <c r="M385" s="88">
        <f t="shared" si="220"/>
        <v>3</v>
      </c>
      <c r="N385" s="132">
        <f t="shared" ref="N385:T385" si="227">SUM(N387,N386)</f>
        <v>0</v>
      </c>
      <c r="O385" s="132">
        <f t="shared" si="227"/>
        <v>0</v>
      </c>
      <c r="P385" s="132">
        <f t="shared" si="227"/>
        <v>0</v>
      </c>
      <c r="Q385" s="132">
        <f t="shared" si="227"/>
        <v>0</v>
      </c>
      <c r="R385" s="132">
        <f t="shared" si="227"/>
        <v>0</v>
      </c>
      <c r="S385" s="132">
        <f t="shared" si="227"/>
        <v>0</v>
      </c>
      <c r="T385" s="132">
        <f t="shared" si="227"/>
        <v>0</v>
      </c>
      <c r="U385" s="162">
        <f>SUM(U387,U386)</f>
        <v>3</v>
      </c>
      <c r="V385" s="223"/>
      <c r="W385" s="135"/>
      <c r="X385" s="135"/>
      <c r="Y385" s="135"/>
      <c r="Z385" s="135"/>
      <c r="AA385" s="135"/>
      <c r="AB385" s="81">
        <f>E385-M385</f>
        <v>3</v>
      </c>
      <c r="AC385" s="76">
        <f>D385-J385-L385</f>
        <v>0</v>
      </c>
    </row>
    <row r="386" spans="1:29" ht="30" customHeight="1" x14ac:dyDescent="0.25">
      <c r="A386" s="21" t="s">
        <v>381</v>
      </c>
      <c r="B386" s="126" t="s">
        <v>380</v>
      </c>
      <c r="C386" s="145" t="s">
        <v>44</v>
      </c>
      <c r="D386" s="68"/>
      <c r="E386" s="192">
        <v>3</v>
      </c>
      <c r="F386" s="52"/>
      <c r="G386" s="52"/>
      <c r="H386" s="111"/>
      <c r="I386" s="112"/>
      <c r="J386" s="100"/>
      <c r="K386" s="195"/>
      <c r="L386" s="210"/>
      <c r="M386" s="226">
        <f t="shared" ref="M386:M389" si="228">SUM(N386,U386)</f>
        <v>0</v>
      </c>
      <c r="N386" s="106">
        <v>0</v>
      </c>
      <c r="O386" s="106"/>
      <c r="P386" s="106"/>
      <c r="Q386" s="106"/>
      <c r="R386" s="106"/>
      <c r="S386" s="106"/>
      <c r="T386" s="106"/>
      <c r="U386" s="231">
        <v>0</v>
      </c>
      <c r="V386" s="224"/>
      <c r="W386" s="20"/>
      <c r="X386" s="20"/>
      <c r="Y386" s="20"/>
      <c r="Z386" s="20"/>
      <c r="AA386" s="20"/>
      <c r="AB386" s="101">
        <f>E386-M386</f>
        <v>3</v>
      </c>
      <c r="AC386" s="102"/>
    </row>
    <row r="387" spans="1:29" ht="30" customHeight="1" x14ac:dyDescent="0.25">
      <c r="A387" s="21" t="s">
        <v>382</v>
      </c>
      <c r="B387" s="126" t="s">
        <v>380</v>
      </c>
      <c r="C387" s="145" t="s">
        <v>16</v>
      </c>
      <c r="D387" s="68"/>
      <c r="E387" s="192">
        <v>3</v>
      </c>
      <c r="F387" s="52"/>
      <c r="G387" s="52"/>
      <c r="H387" s="111"/>
      <c r="I387" s="112"/>
      <c r="J387" s="100"/>
      <c r="K387" s="195"/>
      <c r="L387" s="210"/>
      <c r="M387" s="226">
        <f t="shared" si="228"/>
        <v>3</v>
      </c>
      <c r="N387" s="106">
        <v>0</v>
      </c>
      <c r="O387" s="106"/>
      <c r="P387" s="106"/>
      <c r="Q387" s="106"/>
      <c r="R387" s="106"/>
      <c r="S387" s="106"/>
      <c r="T387" s="106"/>
      <c r="U387" s="231">
        <v>3</v>
      </c>
      <c r="V387" s="224"/>
      <c r="W387" s="20"/>
      <c r="X387" s="20"/>
      <c r="Y387" s="20"/>
      <c r="Z387" s="20"/>
      <c r="AA387" s="20"/>
      <c r="AB387" s="101">
        <f>E387-M387</f>
        <v>0</v>
      </c>
      <c r="AC387" s="102"/>
    </row>
    <row r="388" spans="1:29" ht="20.100000000000001" customHeight="1" x14ac:dyDescent="0.25">
      <c r="A388" s="284" t="s">
        <v>452</v>
      </c>
      <c r="B388" s="296"/>
      <c r="C388" s="155"/>
      <c r="D388" s="129">
        <v>5</v>
      </c>
      <c r="E388" s="191">
        <f>SUM(E389)</f>
        <v>3</v>
      </c>
      <c r="F388" s="131"/>
      <c r="G388" s="131"/>
      <c r="H388" s="132">
        <v>0</v>
      </c>
      <c r="I388" s="133">
        <v>0</v>
      </c>
      <c r="J388" s="134">
        <v>0</v>
      </c>
      <c r="K388" s="240">
        <v>0</v>
      </c>
      <c r="L388" s="211">
        <v>0</v>
      </c>
      <c r="M388" s="88">
        <f t="shared" si="228"/>
        <v>0</v>
      </c>
      <c r="N388" s="132">
        <f t="shared" ref="N388:T388" si="229">SUM(N389)</f>
        <v>0</v>
      </c>
      <c r="O388" s="132">
        <f t="shared" si="229"/>
        <v>0</v>
      </c>
      <c r="P388" s="132">
        <f t="shared" si="229"/>
        <v>0</v>
      </c>
      <c r="Q388" s="132">
        <f t="shared" si="229"/>
        <v>0</v>
      </c>
      <c r="R388" s="132">
        <f t="shared" si="229"/>
        <v>0</v>
      </c>
      <c r="S388" s="132">
        <f t="shared" si="229"/>
        <v>0</v>
      </c>
      <c r="T388" s="132">
        <f t="shared" si="229"/>
        <v>0</v>
      </c>
      <c r="U388" s="162">
        <f>SUM(U389)</f>
        <v>0</v>
      </c>
      <c r="V388" s="223"/>
      <c r="W388" s="135"/>
      <c r="X388" s="135"/>
      <c r="Y388" s="135"/>
      <c r="Z388" s="135"/>
      <c r="AA388" s="135"/>
      <c r="AB388" s="81">
        <f>E388-M388</f>
        <v>3</v>
      </c>
      <c r="AC388" s="76">
        <f>D388-J388-L388</f>
        <v>5</v>
      </c>
    </row>
    <row r="389" spans="1:29" ht="30" customHeight="1" x14ac:dyDescent="0.25">
      <c r="A389" s="21" t="s">
        <v>471</v>
      </c>
      <c r="B389" s="126" t="s">
        <v>380</v>
      </c>
      <c r="C389" s="145" t="s">
        <v>16</v>
      </c>
      <c r="D389" s="68"/>
      <c r="E389" s="192">
        <v>3</v>
      </c>
      <c r="F389" s="52"/>
      <c r="G389" s="52"/>
      <c r="H389" s="111"/>
      <c r="I389" s="112"/>
      <c r="J389" s="100"/>
      <c r="K389" s="195"/>
      <c r="L389" s="210"/>
      <c r="M389" s="226">
        <f t="shared" si="228"/>
        <v>0</v>
      </c>
      <c r="N389" s="106">
        <v>0</v>
      </c>
      <c r="O389" s="106"/>
      <c r="P389" s="106"/>
      <c r="Q389" s="106"/>
      <c r="R389" s="106"/>
      <c r="S389" s="106"/>
      <c r="T389" s="106"/>
      <c r="U389" s="231">
        <v>0</v>
      </c>
      <c r="V389" s="224"/>
      <c r="W389" s="20"/>
      <c r="X389" s="20"/>
      <c r="Y389" s="20"/>
      <c r="Z389" s="20"/>
      <c r="AA389" s="20"/>
      <c r="AB389" s="101">
        <f>E389-M389</f>
        <v>3</v>
      </c>
      <c r="AC389" s="102"/>
    </row>
    <row r="390" spans="1:29" ht="30" customHeight="1" x14ac:dyDescent="0.25">
      <c r="A390" s="284" t="s">
        <v>488</v>
      </c>
      <c r="B390" s="285"/>
      <c r="C390" s="286"/>
      <c r="D390" s="197">
        <v>5</v>
      </c>
      <c r="E390" s="158"/>
      <c r="F390" s="131"/>
      <c r="G390" s="131"/>
      <c r="H390" s="132"/>
      <c r="I390" s="133"/>
      <c r="J390" s="240"/>
      <c r="K390" s="240"/>
      <c r="L390" s="211"/>
      <c r="M390" s="88"/>
      <c r="N390" s="132"/>
      <c r="O390" s="132"/>
      <c r="P390" s="132"/>
      <c r="Q390" s="132"/>
      <c r="R390" s="132"/>
      <c r="S390" s="132"/>
      <c r="T390" s="132"/>
      <c r="U390" s="133"/>
      <c r="V390" s="223"/>
      <c r="W390" s="135"/>
      <c r="X390" s="135"/>
      <c r="Y390" s="135"/>
      <c r="Z390" s="135"/>
      <c r="AA390" s="135"/>
      <c r="AB390" s="81"/>
      <c r="AC390" s="76"/>
    </row>
    <row r="391" spans="1:29" ht="30" customHeight="1" x14ac:dyDescent="0.25">
      <c r="A391" s="121" t="s">
        <v>390</v>
      </c>
      <c r="B391" s="125" t="s">
        <v>389</v>
      </c>
      <c r="C391" s="127" t="s">
        <v>26</v>
      </c>
      <c r="D391" s="123">
        <f>D392+D395</f>
        <v>5</v>
      </c>
      <c r="E391" s="169">
        <f>E392+E395</f>
        <v>6</v>
      </c>
      <c r="F391" s="116" t="s">
        <v>24</v>
      </c>
      <c r="G391" s="116" t="s">
        <v>27</v>
      </c>
      <c r="H391" s="117">
        <f>H392+H395</f>
        <v>5</v>
      </c>
      <c r="I391" s="117">
        <f t="shared" ref="I391:L391" si="230">I392+I395</f>
        <v>5</v>
      </c>
      <c r="J391" s="117">
        <f t="shared" si="230"/>
        <v>0</v>
      </c>
      <c r="K391" s="117">
        <f t="shared" si="230"/>
        <v>0</v>
      </c>
      <c r="L391" s="117">
        <f t="shared" si="230"/>
        <v>0</v>
      </c>
      <c r="M391" s="86">
        <f>SUM(N391,U391)</f>
        <v>0</v>
      </c>
      <c r="N391" s="117">
        <f>N392+N395</f>
        <v>0</v>
      </c>
      <c r="O391" s="117">
        <f t="shared" ref="O391:U391" si="231">O392+O395</f>
        <v>0</v>
      </c>
      <c r="P391" s="117">
        <f t="shared" si="231"/>
        <v>0</v>
      </c>
      <c r="Q391" s="117">
        <f t="shared" si="231"/>
        <v>0</v>
      </c>
      <c r="R391" s="117">
        <f t="shared" si="231"/>
        <v>0</v>
      </c>
      <c r="S391" s="117">
        <f t="shared" si="231"/>
        <v>0</v>
      </c>
      <c r="T391" s="117">
        <f t="shared" si="231"/>
        <v>0</v>
      </c>
      <c r="U391" s="117">
        <f t="shared" si="231"/>
        <v>0</v>
      </c>
      <c r="V391" s="189"/>
      <c r="W391" s="120"/>
      <c r="X391" s="120"/>
      <c r="Y391" s="120"/>
      <c r="Z391" s="120"/>
      <c r="AA391" s="120"/>
      <c r="AB391" s="80">
        <f>E391-M391</f>
        <v>6</v>
      </c>
      <c r="AC391" s="75">
        <f>D391-J391-L391</f>
        <v>5</v>
      </c>
    </row>
    <row r="392" spans="1:29" ht="20.100000000000001" customHeight="1" x14ac:dyDescent="0.25">
      <c r="A392" s="284" t="s">
        <v>376</v>
      </c>
      <c r="B392" s="296"/>
      <c r="C392" s="155"/>
      <c r="D392" s="129">
        <v>0</v>
      </c>
      <c r="E392" s="130">
        <f>SUM(E393:E394)</f>
        <v>6</v>
      </c>
      <c r="F392" s="131" t="s">
        <v>24</v>
      </c>
      <c r="G392" s="130" t="s">
        <v>27</v>
      </c>
      <c r="H392" s="132">
        <v>5</v>
      </c>
      <c r="I392" s="133">
        <v>5</v>
      </c>
      <c r="J392" s="134">
        <v>0</v>
      </c>
      <c r="K392" s="240">
        <v>0</v>
      </c>
      <c r="L392" s="211">
        <v>0</v>
      </c>
      <c r="M392" s="88">
        <f t="shared" ref="M392" si="232">SUM(N392,U392)</f>
        <v>0</v>
      </c>
      <c r="N392" s="132">
        <f>SUM(N393)</f>
        <v>0</v>
      </c>
      <c r="O392" s="132">
        <f t="shared" ref="O392:U392" si="233">SUM(O393)</f>
        <v>0</v>
      </c>
      <c r="P392" s="132">
        <f t="shared" si="233"/>
        <v>0</v>
      </c>
      <c r="Q392" s="132">
        <f t="shared" si="233"/>
        <v>0</v>
      </c>
      <c r="R392" s="132">
        <f t="shared" si="233"/>
        <v>0</v>
      </c>
      <c r="S392" s="132">
        <f t="shared" si="233"/>
        <v>0</v>
      </c>
      <c r="T392" s="132">
        <f t="shared" si="233"/>
        <v>0</v>
      </c>
      <c r="U392" s="162">
        <f t="shared" si="233"/>
        <v>0</v>
      </c>
      <c r="V392" s="223"/>
      <c r="W392" s="135"/>
      <c r="X392" s="135"/>
      <c r="Y392" s="135"/>
      <c r="Z392" s="135"/>
      <c r="AA392" s="135"/>
      <c r="AB392" s="81">
        <f>E392-M392</f>
        <v>6</v>
      </c>
      <c r="AC392" s="76">
        <f>D392-J392-L392</f>
        <v>0</v>
      </c>
    </row>
    <row r="393" spans="1:29" ht="30" customHeight="1" x14ac:dyDescent="0.25">
      <c r="A393" s="21" t="s">
        <v>391</v>
      </c>
      <c r="B393" s="126" t="s">
        <v>389</v>
      </c>
      <c r="C393" s="145" t="s">
        <v>44</v>
      </c>
      <c r="D393" s="68"/>
      <c r="E393" s="108">
        <v>4</v>
      </c>
      <c r="F393" s="52"/>
      <c r="G393" s="52"/>
      <c r="H393" s="111"/>
      <c r="I393" s="112"/>
      <c r="J393" s="100"/>
      <c r="K393" s="195"/>
      <c r="L393" s="210"/>
      <c r="M393" s="226">
        <f t="shared" ref="M393:M394" si="234">SUM(N393,U393)</f>
        <v>0</v>
      </c>
      <c r="N393" s="106">
        <v>0</v>
      </c>
      <c r="O393" s="106"/>
      <c r="P393" s="106"/>
      <c r="Q393" s="106"/>
      <c r="R393" s="106"/>
      <c r="S393" s="106"/>
      <c r="T393" s="106"/>
      <c r="U393" s="231">
        <v>0</v>
      </c>
      <c r="V393" s="224"/>
      <c r="W393" s="20"/>
      <c r="X393" s="20"/>
      <c r="Y393" s="20"/>
      <c r="Z393" s="20"/>
      <c r="AA393" s="20"/>
      <c r="AB393" s="101">
        <f>E393-M393</f>
        <v>4</v>
      </c>
      <c r="AC393" s="256"/>
    </row>
    <row r="394" spans="1:29" ht="30" customHeight="1" x14ac:dyDescent="0.25">
      <c r="A394" s="21" t="s">
        <v>392</v>
      </c>
      <c r="B394" s="126" t="s">
        <v>389</v>
      </c>
      <c r="C394" s="145" t="s">
        <v>16</v>
      </c>
      <c r="D394" s="68"/>
      <c r="E394" s="108">
        <v>2</v>
      </c>
      <c r="F394" s="52"/>
      <c r="G394" s="52"/>
      <c r="H394" s="111"/>
      <c r="I394" s="112"/>
      <c r="J394" s="100"/>
      <c r="K394" s="195"/>
      <c r="L394" s="210"/>
      <c r="M394" s="226">
        <f t="shared" si="234"/>
        <v>0</v>
      </c>
      <c r="N394" s="106">
        <v>0</v>
      </c>
      <c r="O394" s="106"/>
      <c r="P394" s="106"/>
      <c r="Q394" s="106"/>
      <c r="R394" s="106"/>
      <c r="S394" s="106"/>
      <c r="T394" s="106"/>
      <c r="U394" s="231">
        <v>0</v>
      </c>
      <c r="V394" s="224"/>
      <c r="W394" s="20"/>
      <c r="X394" s="20"/>
      <c r="Y394" s="20"/>
      <c r="Z394" s="20"/>
      <c r="AA394" s="20"/>
      <c r="AB394" s="101">
        <f>E394-M394</f>
        <v>2</v>
      </c>
      <c r="AC394" s="256"/>
    </row>
    <row r="395" spans="1:29" ht="20.100000000000001" customHeight="1" x14ac:dyDescent="0.25">
      <c r="A395" s="284" t="s">
        <v>488</v>
      </c>
      <c r="B395" s="285"/>
      <c r="C395" s="286"/>
      <c r="D395" s="129">
        <v>5</v>
      </c>
      <c r="E395" s="158">
        <v>0</v>
      </c>
      <c r="F395" s="131"/>
      <c r="G395" s="131"/>
      <c r="H395" s="132">
        <v>0</v>
      </c>
      <c r="I395" s="133">
        <v>0</v>
      </c>
      <c r="J395" s="134">
        <v>0</v>
      </c>
      <c r="K395" s="240">
        <v>0</v>
      </c>
      <c r="L395" s="211">
        <v>0</v>
      </c>
      <c r="M395" s="88">
        <v>0</v>
      </c>
      <c r="N395" s="132">
        <v>0</v>
      </c>
      <c r="O395" s="132"/>
      <c r="P395" s="132"/>
      <c r="Q395" s="132"/>
      <c r="R395" s="132"/>
      <c r="S395" s="132"/>
      <c r="T395" s="132"/>
      <c r="U395" s="162">
        <v>0</v>
      </c>
      <c r="V395" s="223"/>
      <c r="W395" s="135"/>
      <c r="X395" s="135"/>
      <c r="Y395" s="135"/>
      <c r="Z395" s="135"/>
      <c r="AA395" s="135"/>
      <c r="AB395" s="81">
        <f>E395-M395</f>
        <v>0</v>
      </c>
      <c r="AC395" s="76">
        <f>D395-J395-L395</f>
        <v>5</v>
      </c>
    </row>
    <row r="396" spans="1:29" ht="24.95" customHeight="1" x14ac:dyDescent="0.25">
      <c r="A396" s="121" t="s">
        <v>402</v>
      </c>
      <c r="B396" s="125" t="s">
        <v>403</v>
      </c>
      <c r="C396" s="127" t="s">
        <v>26</v>
      </c>
      <c r="D396" s="175">
        <f>SUM(D397)</f>
        <v>5</v>
      </c>
      <c r="E396" s="169">
        <f>SUM(E397)</f>
        <v>10</v>
      </c>
      <c r="F396" s="116" t="s">
        <v>24</v>
      </c>
      <c r="G396" s="116" t="s">
        <v>27</v>
      </c>
      <c r="H396" s="117">
        <f t="shared" ref="H396:L396" si="235">SUM(H397)</f>
        <v>5</v>
      </c>
      <c r="I396" s="118">
        <f t="shared" si="235"/>
        <v>5</v>
      </c>
      <c r="J396" s="159">
        <f t="shared" si="235"/>
        <v>0</v>
      </c>
      <c r="K396" s="115">
        <f t="shared" si="235"/>
        <v>0</v>
      </c>
      <c r="L396" s="118">
        <f t="shared" si="235"/>
        <v>0</v>
      </c>
      <c r="M396" s="86">
        <f>SUM(N396,U396)</f>
        <v>0</v>
      </c>
      <c r="N396" s="117">
        <f>SUM(N397)</f>
        <v>0</v>
      </c>
      <c r="O396" s="117"/>
      <c r="P396" s="117"/>
      <c r="Q396" s="117"/>
      <c r="R396" s="117"/>
      <c r="S396" s="117"/>
      <c r="T396" s="117"/>
      <c r="U396" s="160">
        <f>SUM(U397)</f>
        <v>0</v>
      </c>
      <c r="V396" s="189"/>
      <c r="W396" s="120"/>
      <c r="X396" s="120"/>
      <c r="Y396" s="120"/>
      <c r="Z396" s="120"/>
      <c r="AA396" s="120"/>
      <c r="AB396" s="80">
        <f>E396-M396</f>
        <v>10</v>
      </c>
      <c r="AC396" s="75">
        <f>D396-J396-L396</f>
        <v>5</v>
      </c>
    </row>
    <row r="397" spans="1:29" ht="20.100000000000001" customHeight="1" x14ac:dyDescent="0.25">
      <c r="A397" s="284" t="s">
        <v>376</v>
      </c>
      <c r="B397" s="296"/>
      <c r="C397" s="155"/>
      <c r="D397" s="129">
        <v>5</v>
      </c>
      <c r="E397" s="130">
        <f>SUM(E399,E398)</f>
        <v>10</v>
      </c>
      <c r="F397" s="131" t="s">
        <v>24</v>
      </c>
      <c r="G397" s="130" t="s">
        <v>27</v>
      </c>
      <c r="H397" s="132">
        <v>5</v>
      </c>
      <c r="I397" s="133">
        <v>5</v>
      </c>
      <c r="J397" s="134">
        <v>0</v>
      </c>
      <c r="K397" s="240">
        <v>0</v>
      </c>
      <c r="L397" s="211">
        <v>0</v>
      </c>
      <c r="M397" s="88">
        <f t="shared" ref="M397" si="236">SUM(N397,U397)</f>
        <v>0</v>
      </c>
      <c r="N397" s="132">
        <f>SUM(N399,N398)</f>
        <v>0</v>
      </c>
      <c r="O397" s="132"/>
      <c r="P397" s="132"/>
      <c r="Q397" s="132"/>
      <c r="R397" s="132"/>
      <c r="S397" s="132"/>
      <c r="T397" s="132"/>
      <c r="U397" s="162">
        <f>SUM(U399,U398)</f>
        <v>0</v>
      </c>
      <c r="V397" s="223"/>
      <c r="W397" s="135"/>
      <c r="X397" s="135"/>
      <c r="Y397" s="135"/>
      <c r="Z397" s="135"/>
      <c r="AA397" s="135"/>
      <c r="AB397" s="81">
        <f>E397-M397</f>
        <v>10</v>
      </c>
      <c r="AC397" s="76">
        <f>D397-J397-L397</f>
        <v>5</v>
      </c>
    </row>
    <row r="398" spans="1:29" ht="24.95" customHeight="1" x14ac:dyDescent="0.25">
      <c r="A398" s="163" t="s">
        <v>416</v>
      </c>
      <c r="B398" s="21" t="s">
        <v>403</v>
      </c>
      <c r="C398" s="145" t="s">
        <v>422</v>
      </c>
      <c r="D398" s="68"/>
      <c r="E398" s="108">
        <v>5</v>
      </c>
      <c r="F398" s="52"/>
      <c r="G398" s="52"/>
      <c r="H398" s="111"/>
      <c r="I398" s="112"/>
      <c r="J398" s="100"/>
      <c r="K398" s="195"/>
      <c r="L398" s="210"/>
      <c r="M398" s="226">
        <f t="shared" ref="M398:M399" si="237">SUM(N398,U398)</f>
        <v>0</v>
      </c>
      <c r="N398" s="106">
        <v>0</v>
      </c>
      <c r="O398" s="106"/>
      <c r="P398" s="106"/>
      <c r="Q398" s="106"/>
      <c r="R398" s="106"/>
      <c r="S398" s="106"/>
      <c r="T398" s="106"/>
      <c r="U398" s="231">
        <v>0</v>
      </c>
      <c r="V398" s="225"/>
      <c r="W398" s="143"/>
      <c r="X398" s="143"/>
      <c r="Y398" s="143"/>
      <c r="Z398" s="143"/>
      <c r="AA398" s="143"/>
      <c r="AB398" s="101">
        <f>E398-M398</f>
        <v>5</v>
      </c>
      <c r="AC398" s="256"/>
    </row>
    <row r="399" spans="1:29" ht="24.95" customHeight="1" x14ac:dyDescent="0.25">
      <c r="A399" s="163" t="s">
        <v>437</v>
      </c>
      <c r="B399" s="21" t="s">
        <v>403</v>
      </c>
      <c r="C399" s="145" t="s">
        <v>16</v>
      </c>
      <c r="D399" s="68"/>
      <c r="E399" s="174">
        <v>5</v>
      </c>
      <c r="F399" s="52"/>
      <c r="G399" s="52"/>
      <c r="H399" s="111"/>
      <c r="I399" s="112"/>
      <c r="J399" s="100"/>
      <c r="K399" s="195"/>
      <c r="L399" s="210"/>
      <c r="M399" s="226">
        <f t="shared" si="237"/>
        <v>0</v>
      </c>
      <c r="N399" s="106">
        <v>0</v>
      </c>
      <c r="O399" s="106"/>
      <c r="P399" s="106"/>
      <c r="Q399" s="106"/>
      <c r="R399" s="106"/>
      <c r="S399" s="106"/>
      <c r="T399" s="106"/>
      <c r="U399" s="231">
        <v>0</v>
      </c>
      <c r="V399" s="225"/>
      <c r="W399" s="143"/>
      <c r="X399" s="143"/>
      <c r="Y399" s="143"/>
      <c r="Z399" s="143"/>
      <c r="AA399" s="143"/>
      <c r="AB399" s="101">
        <f>E399-M399</f>
        <v>5</v>
      </c>
      <c r="AC399" s="256"/>
    </row>
    <row r="400" spans="1:29" ht="30" customHeight="1" x14ac:dyDescent="0.25">
      <c r="A400" s="121" t="s">
        <v>404</v>
      </c>
      <c r="B400" s="125" t="s">
        <v>405</v>
      </c>
      <c r="C400" s="127" t="s">
        <v>26</v>
      </c>
      <c r="D400" s="123">
        <f>D401</f>
        <v>2</v>
      </c>
      <c r="E400" s="215">
        <f>E401</f>
        <v>2</v>
      </c>
      <c r="F400" s="116" t="s">
        <v>24</v>
      </c>
      <c r="G400" s="116" t="s">
        <v>27</v>
      </c>
      <c r="H400" s="117">
        <f>H401</f>
        <v>2</v>
      </c>
      <c r="I400" s="118">
        <f t="shared" ref="I400:U400" si="238">I401</f>
        <v>2</v>
      </c>
      <c r="J400" s="159">
        <f t="shared" si="238"/>
        <v>0</v>
      </c>
      <c r="K400" s="115">
        <f t="shared" si="238"/>
        <v>0</v>
      </c>
      <c r="L400" s="118">
        <f t="shared" si="238"/>
        <v>0</v>
      </c>
      <c r="M400" s="86">
        <f>SUM(N400,U400)</f>
        <v>0</v>
      </c>
      <c r="N400" s="117">
        <f t="shared" si="238"/>
        <v>0</v>
      </c>
      <c r="O400" s="117">
        <f t="shared" si="238"/>
        <v>0</v>
      </c>
      <c r="P400" s="117">
        <f t="shared" si="238"/>
        <v>0</v>
      </c>
      <c r="Q400" s="117">
        <f t="shared" si="238"/>
        <v>0</v>
      </c>
      <c r="R400" s="117">
        <f t="shared" si="238"/>
        <v>0</v>
      </c>
      <c r="S400" s="117">
        <f t="shared" si="238"/>
        <v>0</v>
      </c>
      <c r="T400" s="117">
        <f t="shared" si="238"/>
        <v>0</v>
      </c>
      <c r="U400" s="160">
        <f t="shared" si="238"/>
        <v>0</v>
      </c>
      <c r="V400" s="189"/>
      <c r="W400" s="120"/>
      <c r="X400" s="120"/>
      <c r="Y400" s="120"/>
      <c r="Z400" s="120"/>
      <c r="AA400" s="120"/>
      <c r="AB400" s="80">
        <f>E400-M400</f>
        <v>2</v>
      </c>
      <c r="AC400" s="75">
        <f>D400-J400-L400</f>
        <v>2</v>
      </c>
    </row>
    <row r="401" spans="1:29" ht="20.100000000000001" customHeight="1" x14ac:dyDescent="0.25">
      <c r="A401" s="284" t="s">
        <v>376</v>
      </c>
      <c r="B401" s="285"/>
      <c r="C401" s="168"/>
      <c r="D401" s="129">
        <v>2</v>
      </c>
      <c r="E401" s="130">
        <f>E402</f>
        <v>2</v>
      </c>
      <c r="F401" s="131" t="s">
        <v>24</v>
      </c>
      <c r="G401" s="131" t="s">
        <v>27</v>
      </c>
      <c r="H401" s="132">
        <v>2</v>
      </c>
      <c r="I401" s="133">
        <v>2</v>
      </c>
      <c r="J401" s="134">
        <v>0</v>
      </c>
      <c r="K401" s="240">
        <v>0</v>
      </c>
      <c r="L401" s="211">
        <v>0</v>
      </c>
      <c r="M401" s="88">
        <f t="shared" ref="M401" si="239">SUM(N401,U401)</f>
        <v>0</v>
      </c>
      <c r="N401" s="132">
        <f>N402</f>
        <v>0</v>
      </c>
      <c r="O401" s="132">
        <f t="shared" ref="O401:U401" si="240">O402</f>
        <v>0</v>
      </c>
      <c r="P401" s="132">
        <f t="shared" si="240"/>
        <v>0</v>
      </c>
      <c r="Q401" s="132">
        <f t="shared" si="240"/>
        <v>0</v>
      </c>
      <c r="R401" s="132">
        <f t="shared" si="240"/>
        <v>0</v>
      </c>
      <c r="S401" s="132">
        <f t="shared" si="240"/>
        <v>0</v>
      </c>
      <c r="T401" s="132">
        <f t="shared" si="240"/>
        <v>0</v>
      </c>
      <c r="U401" s="162">
        <f t="shared" si="240"/>
        <v>0</v>
      </c>
      <c r="V401" s="223"/>
      <c r="W401" s="135"/>
      <c r="X401" s="135"/>
      <c r="Y401" s="135"/>
      <c r="Z401" s="135"/>
      <c r="AA401" s="135"/>
      <c r="AB401" s="81">
        <f>E401-M401</f>
        <v>2</v>
      </c>
      <c r="AC401" s="76">
        <f>D401-J401-L401</f>
        <v>2</v>
      </c>
    </row>
    <row r="402" spans="1:29" ht="30" customHeight="1" x14ac:dyDescent="0.25">
      <c r="A402" s="21" t="s">
        <v>417</v>
      </c>
      <c r="B402" s="126" t="s">
        <v>405</v>
      </c>
      <c r="C402" s="145" t="s">
        <v>422</v>
      </c>
      <c r="D402" s="68"/>
      <c r="E402" s="108">
        <v>2</v>
      </c>
      <c r="F402" s="52"/>
      <c r="G402" s="52"/>
      <c r="H402" s="111"/>
      <c r="I402" s="112"/>
      <c r="J402" s="100"/>
      <c r="K402" s="195"/>
      <c r="L402" s="210"/>
      <c r="M402" s="226">
        <f t="shared" ref="M402" si="241">SUM(N402,U402)</f>
        <v>0</v>
      </c>
      <c r="N402" s="106">
        <v>0</v>
      </c>
      <c r="O402" s="106"/>
      <c r="P402" s="106"/>
      <c r="Q402" s="106"/>
      <c r="R402" s="106"/>
      <c r="S402" s="106"/>
      <c r="T402" s="106"/>
      <c r="U402" s="231">
        <v>0</v>
      </c>
      <c r="V402" s="224"/>
      <c r="W402" s="20"/>
      <c r="X402" s="20"/>
      <c r="Y402" s="20"/>
      <c r="Z402" s="20"/>
      <c r="AA402" s="20"/>
      <c r="AB402" s="101">
        <f>E402-M402</f>
        <v>2</v>
      </c>
      <c r="AC402" s="256"/>
    </row>
    <row r="403" spans="1:29" ht="30" customHeight="1" x14ac:dyDescent="0.25">
      <c r="A403" s="121" t="s">
        <v>407</v>
      </c>
      <c r="B403" s="125" t="s">
        <v>406</v>
      </c>
      <c r="C403" s="127" t="s">
        <v>26</v>
      </c>
      <c r="D403" s="123">
        <f>SUM(D404)</f>
        <v>12</v>
      </c>
      <c r="E403" s="169">
        <f>SUM(E404)</f>
        <v>10</v>
      </c>
      <c r="F403" s="117" t="s">
        <v>24</v>
      </c>
      <c r="G403" s="116" t="s">
        <v>27</v>
      </c>
      <c r="H403" s="115">
        <f t="shared" ref="H403:L403" si="242">SUM(H404)</f>
        <v>5</v>
      </c>
      <c r="I403" s="169">
        <f t="shared" si="242"/>
        <v>5</v>
      </c>
      <c r="J403" s="159">
        <f t="shared" si="242"/>
        <v>0</v>
      </c>
      <c r="K403" s="115">
        <f t="shared" si="242"/>
        <v>0</v>
      </c>
      <c r="L403" s="118">
        <f t="shared" si="242"/>
        <v>0</v>
      </c>
      <c r="M403" s="86">
        <f>SUM(N403,U403)</f>
        <v>0</v>
      </c>
      <c r="N403" s="117">
        <f>SUM(N404)</f>
        <v>0</v>
      </c>
      <c r="O403" s="117"/>
      <c r="P403" s="117"/>
      <c r="Q403" s="117"/>
      <c r="R403" s="117"/>
      <c r="S403" s="117"/>
      <c r="T403" s="117"/>
      <c r="U403" s="160">
        <f>SUM(U404)</f>
        <v>0</v>
      </c>
      <c r="V403" s="189"/>
      <c r="W403" s="120"/>
      <c r="X403" s="120"/>
      <c r="Y403" s="120"/>
      <c r="Z403" s="120"/>
      <c r="AA403" s="120"/>
      <c r="AB403" s="80">
        <f>E403-M403</f>
        <v>10</v>
      </c>
      <c r="AC403" s="75">
        <f>D403-J403-L403</f>
        <v>12</v>
      </c>
    </row>
    <row r="404" spans="1:29" ht="20.100000000000001" customHeight="1" x14ac:dyDescent="0.25">
      <c r="A404" s="284" t="s">
        <v>376</v>
      </c>
      <c r="B404" s="296"/>
      <c r="C404" s="155"/>
      <c r="D404" s="129">
        <v>12</v>
      </c>
      <c r="E404" s="130">
        <f>SUM(E406,E405)</f>
        <v>10</v>
      </c>
      <c r="F404" s="131" t="s">
        <v>24</v>
      </c>
      <c r="G404" s="131" t="s">
        <v>27</v>
      </c>
      <c r="H404" s="132">
        <v>5</v>
      </c>
      <c r="I404" s="133">
        <v>5</v>
      </c>
      <c r="J404" s="134">
        <v>0</v>
      </c>
      <c r="K404" s="240">
        <v>0</v>
      </c>
      <c r="L404" s="211">
        <v>0</v>
      </c>
      <c r="M404" s="88">
        <f t="shared" ref="M404" si="243">SUM(N404,U404)</f>
        <v>0</v>
      </c>
      <c r="N404" s="132">
        <f>SUM(N406,N405)</f>
        <v>0</v>
      </c>
      <c r="O404" s="132"/>
      <c r="P404" s="132"/>
      <c r="Q404" s="132"/>
      <c r="R404" s="132"/>
      <c r="S404" s="132"/>
      <c r="T404" s="132"/>
      <c r="U404" s="162">
        <f>SUM(U406,U405)</f>
        <v>0</v>
      </c>
      <c r="V404" s="223"/>
      <c r="W404" s="135"/>
      <c r="X404" s="135"/>
      <c r="Y404" s="135"/>
      <c r="Z404" s="135"/>
      <c r="AA404" s="135"/>
      <c r="AB404" s="81">
        <f>E404-M404</f>
        <v>10</v>
      </c>
      <c r="AC404" s="76">
        <f>D404-J404-L404</f>
        <v>12</v>
      </c>
    </row>
    <row r="405" spans="1:29" ht="30" customHeight="1" x14ac:dyDescent="0.25">
      <c r="A405" s="21" t="s">
        <v>418</v>
      </c>
      <c r="B405" s="126" t="s">
        <v>406</v>
      </c>
      <c r="C405" s="145" t="s">
        <v>422</v>
      </c>
      <c r="D405" s="68"/>
      <c r="E405" s="108">
        <v>5</v>
      </c>
      <c r="F405" s="52"/>
      <c r="G405" s="52"/>
      <c r="H405" s="111"/>
      <c r="I405" s="112"/>
      <c r="J405" s="100"/>
      <c r="K405" s="195"/>
      <c r="L405" s="210"/>
      <c r="M405" s="226">
        <f t="shared" ref="M405:M407" si="244">SUM(N405,U405)</f>
        <v>0</v>
      </c>
      <c r="N405" s="106">
        <v>0</v>
      </c>
      <c r="O405" s="106"/>
      <c r="P405" s="106"/>
      <c r="Q405" s="106"/>
      <c r="R405" s="106"/>
      <c r="S405" s="106"/>
      <c r="T405" s="106"/>
      <c r="U405" s="231">
        <v>0</v>
      </c>
      <c r="V405" s="224"/>
      <c r="W405" s="20"/>
      <c r="X405" s="20"/>
      <c r="Y405" s="20"/>
      <c r="Z405" s="20"/>
      <c r="AA405" s="20"/>
      <c r="AB405" s="101">
        <f>E405-M405</f>
        <v>5</v>
      </c>
      <c r="AC405" s="256"/>
    </row>
    <row r="406" spans="1:29" ht="30" customHeight="1" x14ac:dyDescent="0.25">
      <c r="A406" s="21" t="s">
        <v>434</v>
      </c>
      <c r="B406" s="126" t="s">
        <v>406</v>
      </c>
      <c r="C406" s="145" t="s">
        <v>16</v>
      </c>
      <c r="D406" s="68"/>
      <c r="E406" s="108">
        <v>5</v>
      </c>
      <c r="F406" s="52"/>
      <c r="G406" s="52"/>
      <c r="H406" s="111"/>
      <c r="I406" s="112"/>
      <c r="J406" s="100"/>
      <c r="K406" s="195"/>
      <c r="L406" s="210"/>
      <c r="M406" s="226">
        <f t="shared" si="244"/>
        <v>0</v>
      </c>
      <c r="N406" s="106">
        <v>0</v>
      </c>
      <c r="O406" s="106"/>
      <c r="P406" s="106"/>
      <c r="Q406" s="106"/>
      <c r="R406" s="106"/>
      <c r="S406" s="106"/>
      <c r="T406" s="106"/>
      <c r="U406" s="231">
        <v>0</v>
      </c>
      <c r="V406" s="224"/>
      <c r="W406" s="20"/>
      <c r="X406" s="20"/>
      <c r="Y406" s="20"/>
      <c r="Z406" s="20"/>
      <c r="AA406" s="20"/>
      <c r="AB406" s="101">
        <f>E406-M406</f>
        <v>5</v>
      </c>
      <c r="AC406" s="256"/>
    </row>
    <row r="407" spans="1:29" ht="20.100000000000001" customHeight="1" x14ac:dyDescent="0.25">
      <c r="A407" s="284" t="s">
        <v>440</v>
      </c>
      <c r="B407" s="285"/>
      <c r="C407" s="286"/>
      <c r="D407" s="129">
        <v>0</v>
      </c>
      <c r="E407" s="158">
        <f>E408</f>
        <v>5</v>
      </c>
      <c r="F407" s="131" t="s">
        <v>24</v>
      </c>
      <c r="G407" s="131" t="s">
        <v>27</v>
      </c>
      <c r="H407" s="132">
        <v>5</v>
      </c>
      <c r="I407" s="133">
        <v>5</v>
      </c>
      <c r="J407" s="134">
        <v>0</v>
      </c>
      <c r="K407" s="240">
        <v>0</v>
      </c>
      <c r="L407" s="211">
        <v>0</v>
      </c>
      <c r="M407" s="88">
        <f t="shared" si="244"/>
        <v>0</v>
      </c>
      <c r="N407" s="132">
        <f>N408</f>
        <v>0</v>
      </c>
      <c r="O407" s="132"/>
      <c r="P407" s="132"/>
      <c r="Q407" s="132"/>
      <c r="R407" s="132"/>
      <c r="S407" s="132"/>
      <c r="T407" s="132"/>
      <c r="U407" s="162">
        <f>U408</f>
        <v>0</v>
      </c>
      <c r="V407" s="223"/>
      <c r="W407" s="135"/>
      <c r="X407" s="135"/>
      <c r="Y407" s="135"/>
      <c r="Z407" s="135"/>
      <c r="AA407" s="135"/>
      <c r="AB407" s="81">
        <f>E407-M407</f>
        <v>5</v>
      </c>
      <c r="AC407" s="76">
        <f>D407-J407-L407</f>
        <v>0</v>
      </c>
    </row>
    <row r="408" spans="1:29" ht="30" customHeight="1" x14ac:dyDescent="0.25">
      <c r="A408" s="21" t="s">
        <v>441</v>
      </c>
      <c r="B408" s="126" t="s">
        <v>406</v>
      </c>
      <c r="C408" s="145" t="s">
        <v>44</v>
      </c>
      <c r="D408" s="68"/>
      <c r="E408" s="174">
        <v>5</v>
      </c>
      <c r="F408" s="52"/>
      <c r="G408" s="52"/>
      <c r="H408" s="111"/>
      <c r="I408" s="112"/>
      <c r="J408" s="100"/>
      <c r="K408" s="195"/>
      <c r="L408" s="210"/>
      <c r="M408" s="226">
        <f>N408+U408</f>
        <v>0</v>
      </c>
      <c r="N408" s="106">
        <v>0</v>
      </c>
      <c r="O408" s="106"/>
      <c r="P408" s="106"/>
      <c r="Q408" s="106"/>
      <c r="R408" s="106"/>
      <c r="S408" s="106"/>
      <c r="T408" s="106"/>
      <c r="U408" s="231">
        <v>0</v>
      </c>
      <c r="V408" s="224"/>
      <c r="W408" s="20"/>
      <c r="X408" s="20"/>
      <c r="Y408" s="20"/>
      <c r="Z408" s="20"/>
      <c r="AA408" s="20"/>
      <c r="AB408" s="101">
        <f>E408-M408</f>
        <v>5</v>
      </c>
      <c r="AC408" s="256"/>
    </row>
    <row r="409" spans="1:29" ht="59.1" customHeight="1" x14ac:dyDescent="0.25">
      <c r="A409" s="121" t="s">
        <v>408</v>
      </c>
      <c r="B409" s="125" t="s">
        <v>439</v>
      </c>
      <c r="C409" s="166" t="s">
        <v>26</v>
      </c>
      <c r="D409" s="175">
        <f>SUM(D410)</f>
        <v>0</v>
      </c>
      <c r="E409" s="169">
        <f>SUM(E410)</f>
        <v>2</v>
      </c>
      <c r="F409" s="116" t="s">
        <v>24</v>
      </c>
      <c r="G409" s="116" t="s">
        <v>27</v>
      </c>
      <c r="H409" s="117">
        <f>SUM(H410)</f>
        <v>2</v>
      </c>
      <c r="I409" s="118">
        <f>SUM(I410)</f>
        <v>2</v>
      </c>
      <c r="J409" s="119">
        <f>SUM(J410)</f>
        <v>0</v>
      </c>
      <c r="K409" s="241">
        <f t="shared" ref="K409:L409" si="245">SUM(K410)</f>
        <v>0</v>
      </c>
      <c r="L409" s="212">
        <f t="shared" si="245"/>
        <v>0</v>
      </c>
      <c r="M409" s="86">
        <f>SUM(N409,U409)</f>
        <v>2</v>
      </c>
      <c r="N409" s="117">
        <f>SUM(N410)</f>
        <v>0</v>
      </c>
      <c r="O409" s="117">
        <f t="shared" ref="O409:U410" si="246">SUM(O410)</f>
        <v>0</v>
      </c>
      <c r="P409" s="117">
        <f t="shared" si="246"/>
        <v>0</v>
      </c>
      <c r="Q409" s="117">
        <f t="shared" si="246"/>
        <v>0</v>
      </c>
      <c r="R409" s="117">
        <f t="shared" si="246"/>
        <v>0</v>
      </c>
      <c r="S409" s="117">
        <f t="shared" si="246"/>
        <v>0</v>
      </c>
      <c r="T409" s="117">
        <f t="shared" si="246"/>
        <v>0</v>
      </c>
      <c r="U409" s="160">
        <f t="shared" si="246"/>
        <v>2</v>
      </c>
      <c r="V409" s="189"/>
      <c r="W409" s="120"/>
      <c r="X409" s="120"/>
      <c r="Y409" s="120"/>
      <c r="Z409" s="120"/>
      <c r="AA409" s="120"/>
      <c r="AB409" s="80">
        <f>E409-M409</f>
        <v>0</v>
      </c>
      <c r="AC409" s="75">
        <f>D409-J409-L409</f>
        <v>0</v>
      </c>
    </row>
    <row r="410" spans="1:29" ht="20.100000000000001" customHeight="1" x14ac:dyDescent="0.25">
      <c r="A410" s="284" t="s">
        <v>394</v>
      </c>
      <c r="B410" s="296"/>
      <c r="C410" s="167"/>
      <c r="D410" s="235">
        <v>0</v>
      </c>
      <c r="E410" s="130">
        <f>SUM(E411)</f>
        <v>2</v>
      </c>
      <c r="F410" s="131" t="s">
        <v>24</v>
      </c>
      <c r="G410" s="131" t="s">
        <v>27</v>
      </c>
      <c r="H410" s="132">
        <v>2</v>
      </c>
      <c r="I410" s="133">
        <v>2</v>
      </c>
      <c r="J410" s="134">
        <v>0</v>
      </c>
      <c r="K410" s="240">
        <v>0</v>
      </c>
      <c r="L410" s="214">
        <v>0</v>
      </c>
      <c r="M410" s="88">
        <f t="shared" ref="M410" si="247">SUM(N410,U410)</f>
        <v>2</v>
      </c>
      <c r="N410" s="132">
        <f>SUM(N411)</f>
        <v>0</v>
      </c>
      <c r="O410" s="132">
        <f t="shared" si="246"/>
        <v>0</v>
      </c>
      <c r="P410" s="132">
        <f t="shared" si="246"/>
        <v>0</v>
      </c>
      <c r="Q410" s="132">
        <f t="shared" si="246"/>
        <v>0</v>
      </c>
      <c r="R410" s="132">
        <f t="shared" si="246"/>
        <v>0</v>
      </c>
      <c r="S410" s="132">
        <f t="shared" si="246"/>
        <v>0</v>
      </c>
      <c r="T410" s="132">
        <f t="shared" si="246"/>
        <v>0</v>
      </c>
      <c r="U410" s="162">
        <f t="shared" si="246"/>
        <v>2</v>
      </c>
      <c r="V410" s="223"/>
      <c r="W410" s="135"/>
      <c r="X410" s="135"/>
      <c r="Y410" s="135"/>
      <c r="Z410" s="135"/>
      <c r="AA410" s="135"/>
      <c r="AB410" s="81">
        <f>E410-M410</f>
        <v>0</v>
      </c>
      <c r="AC410" s="76">
        <f>D410-J410-L410</f>
        <v>0</v>
      </c>
    </row>
    <row r="411" spans="1:29" ht="59.1" customHeight="1" x14ac:dyDescent="0.25">
      <c r="A411" s="21" t="s">
        <v>419</v>
      </c>
      <c r="B411" s="126" t="s">
        <v>439</v>
      </c>
      <c r="C411" s="145" t="s">
        <v>16</v>
      </c>
      <c r="D411" s="68"/>
      <c r="E411" s="108">
        <v>2</v>
      </c>
      <c r="F411" s="52"/>
      <c r="G411" s="52"/>
      <c r="H411" s="111"/>
      <c r="I411" s="112"/>
      <c r="J411" s="100"/>
      <c r="K411" s="195"/>
      <c r="L411" s="210"/>
      <c r="M411" s="226">
        <f t="shared" ref="M411" si="248">SUM(N411,U411)</f>
        <v>2</v>
      </c>
      <c r="N411" s="106">
        <v>0</v>
      </c>
      <c r="O411" s="106"/>
      <c r="P411" s="106"/>
      <c r="Q411" s="106"/>
      <c r="R411" s="106"/>
      <c r="S411" s="106"/>
      <c r="T411" s="106"/>
      <c r="U411" s="231">
        <v>2</v>
      </c>
      <c r="V411" s="224"/>
      <c r="W411" s="20"/>
      <c r="X411" s="20"/>
      <c r="Y411" s="20"/>
      <c r="Z411" s="20"/>
      <c r="AA411" s="20"/>
      <c r="AB411" s="101">
        <f>E411-M411</f>
        <v>0</v>
      </c>
      <c r="AC411" s="256"/>
    </row>
    <row r="412" spans="1:29" ht="90" x14ac:dyDescent="0.25">
      <c r="A412" s="121" t="s">
        <v>409</v>
      </c>
      <c r="B412" s="125" t="s">
        <v>410</v>
      </c>
      <c r="C412" s="127" t="s">
        <v>26</v>
      </c>
      <c r="D412" s="123">
        <f>D413</f>
        <v>12</v>
      </c>
      <c r="E412" s="215">
        <f>E413</f>
        <v>6</v>
      </c>
      <c r="F412" s="116" t="s">
        <v>24</v>
      </c>
      <c r="G412" s="116" t="s">
        <v>27</v>
      </c>
      <c r="H412" s="117">
        <f>H413</f>
        <v>3</v>
      </c>
      <c r="I412" s="118">
        <f t="shared" ref="I412:U412" si="249">I413</f>
        <v>3</v>
      </c>
      <c r="J412" s="159">
        <f t="shared" si="249"/>
        <v>12</v>
      </c>
      <c r="K412" s="115">
        <f t="shared" si="249"/>
        <v>0</v>
      </c>
      <c r="L412" s="118">
        <f t="shared" si="249"/>
        <v>0</v>
      </c>
      <c r="M412" s="86">
        <f>SUM(N412,U412)</f>
        <v>0</v>
      </c>
      <c r="N412" s="117">
        <f t="shared" si="249"/>
        <v>0</v>
      </c>
      <c r="O412" s="117">
        <f t="shared" si="249"/>
        <v>0</v>
      </c>
      <c r="P412" s="117">
        <f t="shared" si="249"/>
        <v>0</v>
      </c>
      <c r="Q412" s="117">
        <f t="shared" si="249"/>
        <v>0</v>
      </c>
      <c r="R412" s="117">
        <f t="shared" si="249"/>
        <v>0</v>
      </c>
      <c r="S412" s="117">
        <f t="shared" si="249"/>
        <v>0</v>
      </c>
      <c r="T412" s="117">
        <f t="shared" si="249"/>
        <v>0</v>
      </c>
      <c r="U412" s="160">
        <f t="shared" si="249"/>
        <v>0</v>
      </c>
      <c r="V412" s="189"/>
      <c r="W412" s="120"/>
      <c r="X412" s="120"/>
      <c r="Y412" s="120"/>
      <c r="Z412" s="120"/>
      <c r="AA412" s="120"/>
      <c r="AB412" s="80">
        <f>E412-M412</f>
        <v>6</v>
      </c>
      <c r="AC412" s="75">
        <f>D412-J412-L412</f>
        <v>0</v>
      </c>
    </row>
    <row r="413" spans="1:29" ht="20.100000000000001" customHeight="1" x14ac:dyDescent="0.25">
      <c r="A413" s="284" t="s">
        <v>376</v>
      </c>
      <c r="B413" s="285"/>
      <c r="C413" s="286"/>
      <c r="D413" s="129">
        <v>12</v>
      </c>
      <c r="E413" s="130">
        <f>E414+E415</f>
        <v>6</v>
      </c>
      <c r="F413" s="131" t="s">
        <v>24</v>
      </c>
      <c r="G413" s="131" t="s">
        <v>27</v>
      </c>
      <c r="H413" s="132">
        <v>3</v>
      </c>
      <c r="I413" s="133">
        <v>3</v>
      </c>
      <c r="J413" s="134">
        <v>12</v>
      </c>
      <c r="K413" s="240">
        <v>0</v>
      </c>
      <c r="L413" s="211">
        <v>0</v>
      </c>
      <c r="M413" s="88">
        <f t="shared" ref="M413" si="250">SUM(N413,U413)</f>
        <v>0</v>
      </c>
      <c r="N413" s="132">
        <f>N414+N415</f>
        <v>0</v>
      </c>
      <c r="O413" s="132"/>
      <c r="P413" s="132"/>
      <c r="Q413" s="132"/>
      <c r="R413" s="132"/>
      <c r="S413" s="132"/>
      <c r="T413" s="132"/>
      <c r="U413" s="162">
        <f>U414+U415</f>
        <v>0</v>
      </c>
      <c r="V413" s="223"/>
      <c r="W413" s="135"/>
      <c r="X413" s="135"/>
      <c r="Y413" s="135"/>
      <c r="Z413" s="135"/>
      <c r="AA413" s="135"/>
      <c r="AB413" s="81">
        <f>E413-M413</f>
        <v>6</v>
      </c>
      <c r="AC413" s="76">
        <f>D413-J413-L413</f>
        <v>0</v>
      </c>
    </row>
    <row r="414" spans="1:29" ht="90" customHeight="1" x14ac:dyDescent="0.25">
      <c r="A414" s="21" t="s">
        <v>420</v>
      </c>
      <c r="B414" s="126" t="s">
        <v>410</v>
      </c>
      <c r="C414" s="145" t="s">
        <v>44</v>
      </c>
      <c r="D414" s="68"/>
      <c r="E414" s="108">
        <v>3</v>
      </c>
      <c r="F414" s="52"/>
      <c r="G414" s="52"/>
      <c r="H414" s="111"/>
      <c r="I414" s="112"/>
      <c r="J414" s="100"/>
      <c r="K414" s="195"/>
      <c r="L414" s="210"/>
      <c r="M414" s="226">
        <f t="shared" ref="M414:M425" si="251">SUM(N414,U414)</f>
        <v>0</v>
      </c>
      <c r="N414" s="106">
        <v>0</v>
      </c>
      <c r="O414" s="106"/>
      <c r="P414" s="106"/>
      <c r="Q414" s="106"/>
      <c r="R414" s="106"/>
      <c r="S414" s="106"/>
      <c r="T414" s="106"/>
      <c r="U414" s="231">
        <v>0</v>
      </c>
      <c r="V414" s="224"/>
      <c r="W414" s="20"/>
      <c r="X414" s="20"/>
      <c r="Y414" s="20"/>
      <c r="Z414" s="20"/>
      <c r="AA414" s="20"/>
      <c r="AB414" s="101">
        <f>E414-M414</f>
        <v>3</v>
      </c>
      <c r="AC414" s="256"/>
    </row>
    <row r="415" spans="1:29" ht="90" customHeight="1" x14ac:dyDescent="0.25">
      <c r="A415" s="21" t="s">
        <v>436</v>
      </c>
      <c r="B415" s="126" t="s">
        <v>410</v>
      </c>
      <c r="C415" s="145" t="s">
        <v>16</v>
      </c>
      <c r="D415" s="68"/>
      <c r="E415" s="108">
        <v>3</v>
      </c>
      <c r="F415" s="52"/>
      <c r="G415" s="52"/>
      <c r="H415" s="111"/>
      <c r="I415" s="112"/>
      <c r="J415" s="100"/>
      <c r="K415" s="195"/>
      <c r="L415" s="210"/>
      <c r="M415" s="226">
        <f t="shared" si="251"/>
        <v>0</v>
      </c>
      <c r="N415" s="106">
        <v>0</v>
      </c>
      <c r="O415" s="106"/>
      <c r="P415" s="106"/>
      <c r="Q415" s="106"/>
      <c r="R415" s="106"/>
      <c r="S415" s="106"/>
      <c r="T415" s="106"/>
      <c r="U415" s="231">
        <v>0</v>
      </c>
      <c r="V415" s="224"/>
      <c r="W415" s="20"/>
      <c r="X415" s="20"/>
      <c r="Y415" s="20"/>
      <c r="Z415" s="20"/>
      <c r="AA415" s="20"/>
      <c r="AB415" s="101">
        <f>E415-M415</f>
        <v>3</v>
      </c>
      <c r="AC415" s="256"/>
    </row>
    <row r="416" spans="1:29" ht="30" customHeight="1" x14ac:dyDescent="0.25">
      <c r="A416" s="121" t="s">
        <v>450</v>
      </c>
      <c r="B416" s="125" t="s">
        <v>451</v>
      </c>
      <c r="C416" s="127" t="s">
        <v>26</v>
      </c>
      <c r="D416" s="123">
        <f>SUM(D417)</f>
        <v>13</v>
      </c>
      <c r="E416" s="215">
        <f t="shared" ref="E416:U416" si="252">SUM(E417)</f>
        <v>11</v>
      </c>
      <c r="F416" s="116" t="s">
        <v>24</v>
      </c>
      <c r="G416" s="116" t="s">
        <v>27</v>
      </c>
      <c r="H416" s="116">
        <f t="shared" si="252"/>
        <v>0</v>
      </c>
      <c r="I416" s="215">
        <f t="shared" si="252"/>
        <v>0</v>
      </c>
      <c r="J416" s="119">
        <f t="shared" si="252"/>
        <v>0</v>
      </c>
      <c r="K416" s="241">
        <f t="shared" si="252"/>
        <v>0</v>
      </c>
      <c r="L416" s="215">
        <f t="shared" si="252"/>
        <v>0</v>
      </c>
      <c r="M416" s="86">
        <f t="shared" si="251"/>
        <v>0</v>
      </c>
      <c r="N416" s="116">
        <f t="shared" si="252"/>
        <v>0</v>
      </c>
      <c r="O416" s="116">
        <f t="shared" si="252"/>
        <v>0</v>
      </c>
      <c r="P416" s="116">
        <f t="shared" si="252"/>
        <v>0</v>
      </c>
      <c r="Q416" s="116">
        <f t="shared" si="252"/>
        <v>0</v>
      </c>
      <c r="R416" s="116">
        <f t="shared" si="252"/>
        <v>0</v>
      </c>
      <c r="S416" s="116">
        <f t="shared" si="252"/>
        <v>0</v>
      </c>
      <c r="T416" s="116">
        <f t="shared" si="252"/>
        <v>0</v>
      </c>
      <c r="U416" s="124">
        <f t="shared" si="252"/>
        <v>0</v>
      </c>
      <c r="V416" s="189"/>
      <c r="W416" s="120"/>
      <c r="X416" s="120"/>
      <c r="Y416" s="120"/>
      <c r="Z416" s="120"/>
      <c r="AA416" s="120"/>
      <c r="AB416" s="80">
        <f>E416-M416</f>
        <v>11</v>
      </c>
      <c r="AC416" s="75">
        <f>D416-J416-L416</f>
        <v>13</v>
      </c>
    </row>
    <row r="417" spans="1:29" ht="20.100000000000001" customHeight="1" x14ac:dyDescent="0.25">
      <c r="A417" s="284" t="s">
        <v>452</v>
      </c>
      <c r="B417" s="285"/>
      <c r="C417" s="168"/>
      <c r="D417" s="129">
        <v>13</v>
      </c>
      <c r="E417" s="130">
        <f>SUM(E420,E419,E418)</f>
        <v>11</v>
      </c>
      <c r="F417" s="131" t="s">
        <v>24</v>
      </c>
      <c r="G417" s="131" t="s">
        <v>27</v>
      </c>
      <c r="H417" s="132">
        <v>0</v>
      </c>
      <c r="I417" s="133">
        <v>0</v>
      </c>
      <c r="J417" s="134">
        <v>0</v>
      </c>
      <c r="K417" s="240">
        <v>0</v>
      </c>
      <c r="L417" s="211">
        <v>0</v>
      </c>
      <c r="M417" s="88">
        <f t="shared" si="251"/>
        <v>0</v>
      </c>
      <c r="N417" s="132">
        <f>SUM(N420,N419,N418)</f>
        <v>0</v>
      </c>
      <c r="O417" s="132"/>
      <c r="P417" s="132"/>
      <c r="Q417" s="132"/>
      <c r="R417" s="132"/>
      <c r="S417" s="132"/>
      <c r="T417" s="132"/>
      <c r="U417" s="162">
        <f>SUM(U420,U419,U418)</f>
        <v>0</v>
      </c>
      <c r="V417" s="223"/>
      <c r="W417" s="135"/>
      <c r="X417" s="135"/>
      <c r="Y417" s="135"/>
      <c r="Z417" s="135"/>
      <c r="AA417" s="135"/>
      <c r="AB417" s="81">
        <f>E417-M417</f>
        <v>11</v>
      </c>
      <c r="AC417" s="76">
        <f>D417-J417-L417</f>
        <v>13</v>
      </c>
    </row>
    <row r="418" spans="1:29" ht="30" customHeight="1" x14ac:dyDescent="0.25">
      <c r="A418" s="21" t="s">
        <v>466</v>
      </c>
      <c r="B418" s="126" t="s">
        <v>451</v>
      </c>
      <c r="C418" s="145" t="s">
        <v>44</v>
      </c>
      <c r="D418" s="68"/>
      <c r="E418" s="108">
        <v>5</v>
      </c>
      <c r="F418" s="52"/>
      <c r="G418" s="52"/>
      <c r="H418" s="111"/>
      <c r="I418" s="112"/>
      <c r="J418" s="100"/>
      <c r="K418" s="195"/>
      <c r="L418" s="210"/>
      <c r="M418" s="226">
        <f t="shared" si="251"/>
        <v>0</v>
      </c>
      <c r="N418" s="106">
        <v>0</v>
      </c>
      <c r="O418" s="106"/>
      <c r="P418" s="106"/>
      <c r="Q418" s="106"/>
      <c r="R418" s="106"/>
      <c r="S418" s="106"/>
      <c r="T418" s="106"/>
      <c r="U418" s="231">
        <v>0</v>
      </c>
      <c r="V418" s="224"/>
      <c r="W418" s="20"/>
      <c r="X418" s="20"/>
      <c r="Y418" s="20"/>
      <c r="Z418" s="20"/>
      <c r="AA418" s="20"/>
      <c r="AB418" s="101">
        <f>E418-M418</f>
        <v>5</v>
      </c>
      <c r="AC418" s="102"/>
    </row>
    <row r="419" spans="1:29" ht="30" customHeight="1" x14ac:dyDescent="0.25">
      <c r="A419" s="21" t="s">
        <v>467</v>
      </c>
      <c r="B419" s="126" t="s">
        <v>451</v>
      </c>
      <c r="C419" s="145" t="s">
        <v>422</v>
      </c>
      <c r="D419" s="68"/>
      <c r="E419" s="108">
        <v>3</v>
      </c>
      <c r="F419" s="52"/>
      <c r="G419" s="52"/>
      <c r="H419" s="111"/>
      <c r="I419" s="112"/>
      <c r="J419" s="100"/>
      <c r="K419" s="195"/>
      <c r="L419" s="210"/>
      <c r="M419" s="226">
        <f t="shared" si="251"/>
        <v>0</v>
      </c>
      <c r="N419" s="106">
        <v>0</v>
      </c>
      <c r="O419" s="106"/>
      <c r="P419" s="106"/>
      <c r="Q419" s="106"/>
      <c r="R419" s="106"/>
      <c r="S419" s="106"/>
      <c r="T419" s="106"/>
      <c r="U419" s="231">
        <v>0</v>
      </c>
      <c r="V419" s="224"/>
      <c r="W419" s="20"/>
      <c r="X419" s="20"/>
      <c r="Y419" s="20"/>
      <c r="Z419" s="20"/>
      <c r="AA419" s="20"/>
      <c r="AB419" s="101">
        <f>E419-M419</f>
        <v>3</v>
      </c>
      <c r="AC419" s="102"/>
    </row>
    <row r="420" spans="1:29" ht="30" customHeight="1" x14ac:dyDescent="0.25">
      <c r="A420" s="21" t="s">
        <v>468</v>
      </c>
      <c r="B420" s="126" t="s">
        <v>451</v>
      </c>
      <c r="C420" s="145" t="s">
        <v>16</v>
      </c>
      <c r="D420" s="68"/>
      <c r="E420" s="108">
        <v>3</v>
      </c>
      <c r="F420" s="52"/>
      <c r="G420" s="52"/>
      <c r="H420" s="111"/>
      <c r="I420" s="112"/>
      <c r="J420" s="100"/>
      <c r="K420" s="195"/>
      <c r="L420" s="210"/>
      <c r="M420" s="226">
        <f t="shared" si="251"/>
        <v>0</v>
      </c>
      <c r="N420" s="106">
        <v>0</v>
      </c>
      <c r="O420" s="106"/>
      <c r="P420" s="106"/>
      <c r="Q420" s="106"/>
      <c r="R420" s="106"/>
      <c r="S420" s="106"/>
      <c r="T420" s="106"/>
      <c r="U420" s="231">
        <v>0</v>
      </c>
      <c r="V420" s="224"/>
      <c r="W420" s="20"/>
      <c r="X420" s="20"/>
      <c r="Y420" s="20"/>
      <c r="Z420" s="20"/>
      <c r="AA420" s="20"/>
      <c r="AB420" s="101">
        <f>E420-M420</f>
        <v>3</v>
      </c>
      <c r="AC420" s="102"/>
    </row>
    <row r="421" spans="1:29" ht="30" customHeight="1" x14ac:dyDescent="0.25">
      <c r="A421" s="121" t="s">
        <v>453</v>
      </c>
      <c r="B421" s="125" t="s">
        <v>454</v>
      </c>
      <c r="C421" s="127" t="s">
        <v>26</v>
      </c>
      <c r="D421" s="123">
        <f>SUM(D422)</f>
        <v>1</v>
      </c>
      <c r="E421" s="115">
        <f>SUM(E422)</f>
        <v>3</v>
      </c>
      <c r="F421" s="116" t="s">
        <v>24</v>
      </c>
      <c r="G421" s="116" t="s">
        <v>27</v>
      </c>
      <c r="H421" s="117">
        <f>SUM(H422)</f>
        <v>1</v>
      </c>
      <c r="I421" s="118">
        <f t="shared" ref="I421:L421" si="253">SUM(I422)</f>
        <v>1</v>
      </c>
      <c r="J421" s="252">
        <f t="shared" si="253"/>
        <v>0</v>
      </c>
      <c r="K421" s="117">
        <f t="shared" si="253"/>
        <v>0</v>
      </c>
      <c r="L421" s="117">
        <f t="shared" si="253"/>
        <v>0</v>
      </c>
      <c r="M421" s="232">
        <f t="shared" si="251"/>
        <v>0</v>
      </c>
      <c r="N421" s="147">
        <f>SUM(N422)</f>
        <v>0</v>
      </c>
      <c r="O421" s="117"/>
      <c r="P421" s="117"/>
      <c r="Q421" s="117"/>
      <c r="R421" s="117"/>
      <c r="S421" s="117"/>
      <c r="T421" s="117"/>
      <c r="U421" s="160">
        <f>SUM(U422)</f>
        <v>0</v>
      </c>
      <c r="V421" s="189"/>
      <c r="W421" s="120"/>
      <c r="X421" s="120"/>
      <c r="Y421" s="120"/>
      <c r="Z421" s="120"/>
      <c r="AA421" s="120"/>
      <c r="AB421" s="198">
        <f>E421-M421</f>
        <v>3</v>
      </c>
      <c r="AC421" s="194">
        <f>D421-J421-L421</f>
        <v>1</v>
      </c>
    </row>
    <row r="422" spans="1:29" ht="20.100000000000001" customHeight="1" x14ac:dyDescent="0.25">
      <c r="A422" s="284" t="s">
        <v>452</v>
      </c>
      <c r="B422" s="285"/>
      <c r="C422" s="286"/>
      <c r="D422" s="197">
        <v>1</v>
      </c>
      <c r="E422" s="192">
        <f>E423+E424+E425</f>
        <v>3</v>
      </c>
      <c r="F422" s="131" t="s">
        <v>24</v>
      </c>
      <c r="G422" s="131" t="s">
        <v>27</v>
      </c>
      <c r="H422" s="132">
        <v>1</v>
      </c>
      <c r="I422" s="133">
        <v>1</v>
      </c>
      <c r="J422" s="196">
        <v>0</v>
      </c>
      <c r="K422" s="240">
        <v>0</v>
      </c>
      <c r="L422" s="211">
        <v>0</v>
      </c>
      <c r="M422" s="232">
        <f t="shared" si="251"/>
        <v>0</v>
      </c>
      <c r="N422" s="147">
        <f>N423+N424+N425</f>
        <v>0</v>
      </c>
      <c r="O422" s="132">
        <f t="shared" ref="O422:U422" si="254">O423+O424+O425</f>
        <v>0</v>
      </c>
      <c r="P422" s="132">
        <f t="shared" si="254"/>
        <v>0</v>
      </c>
      <c r="Q422" s="132">
        <f t="shared" si="254"/>
        <v>0</v>
      </c>
      <c r="R422" s="132">
        <f t="shared" si="254"/>
        <v>0</v>
      </c>
      <c r="S422" s="132">
        <f t="shared" si="254"/>
        <v>0</v>
      </c>
      <c r="T422" s="132">
        <f t="shared" si="254"/>
        <v>0</v>
      </c>
      <c r="U422" s="162">
        <f t="shared" si="254"/>
        <v>0</v>
      </c>
      <c r="V422" s="223"/>
      <c r="W422" s="135"/>
      <c r="X422" s="135"/>
      <c r="Y422" s="135"/>
      <c r="Z422" s="135"/>
      <c r="AA422" s="135"/>
      <c r="AB422" s="198">
        <f>E422-M422</f>
        <v>3</v>
      </c>
      <c r="AC422" s="194">
        <f>D422-J422-L422</f>
        <v>1</v>
      </c>
    </row>
    <row r="423" spans="1:29" ht="30" customHeight="1" x14ac:dyDescent="0.25">
      <c r="A423" s="21" t="s">
        <v>456</v>
      </c>
      <c r="B423" s="126" t="s">
        <v>454</v>
      </c>
      <c r="C423" s="145" t="s">
        <v>44</v>
      </c>
      <c r="D423" s="68"/>
      <c r="E423" s="108">
        <v>1</v>
      </c>
      <c r="F423" s="52"/>
      <c r="G423" s="52"/>
      <c r="H423" s="111"/>
      <c r="I423" s="112"/>
      <c r="J423" s="100"/>
      <c r="K423" s="195"/>
      <c r="L423" s="210"/>
      <c r="M423" s="226">
        <f t="shared" si="251"/>
        <v>0</v>
      </c>
      <c r="N423" s="106">
        <v>0</v>
      </c>
      <c r="O423" s="106"/>
      <c r="P423" s="106"/>
      <c r="Q423" s="106"/>
      <c r="R423" s="106"/>
      <c r="S423" s="106"/>
      <c r="T423" s="106"/>
      <c r="U423" s="231">
        <v>0</v>
      </c>
      <c r="V423" s="224"/>
      <c r="W423" s="20"/>
      <c r="X423" s="20"/>
      <c r="Y423" s="20"/>
      <c r="Z423" s="20"/>
      <c r="AA423" s="20"/>
      <c r="AB423" s="101"/>
      <c r="AC423" s="102"/>
    </row>
    <row r="424" spans="1:29" ht="30" customHeight="1" x14ac:dyDescent="0.25">
      <c r="A424" s="21" t="s">
        <v>472</v>
      </c>
      <c r="B424" s="126" t="s">
        <v>454</v>
      </c>
      <c r="C424" s="145" t="s">
        <v>422</v>
      </c>
      <c r="D424" s="68"/>
      <c r="E424" s="108">
        <v>1</v>
      </c>
      <c r="F424" s="52"/>
      <c r="G424" s="52"/>
      <c r="H424" s="111"/>
      <c r="I424" s="112"/>
      <c r="J424" s="100"/>
      <c r="K424" s="195"/>
      <c r="L424" s="210"/>
      <c r="M424" s="226">
        <f t="shared" si="251"/>
        <v>0</v>
      </c>
      <c r="N424" s="106">
        <v>0</v>
      </c>
      <c r="O424" s="106"/>
      <c r="P424" s="106"/>
      <c r="Q424" s="106"/>
      <c r="R424" s="106"/>
      <c r="S424" s="106"/>
      <c r="T424" s="106"/>
      <c r="U424" s="231">
        <v>0</v>
      </c>
      <c r="V424" s="224"/>
      <c r="W424" s="20"/>
      <c r="X424" s="20"/>
      <c r="Y424" s="20"/>
      <c r="Z424" s="20"/>
      <c r="AA424" s="20"/>
      <c r="AB424" s="101"/>
      <c r="AC424" s="102"/>
    </row>
    <row r="425" spans="1:29" ht="30" customHeight="1" x14ac:dyDescent="0.25">
      <c r="A425" s="21" t="s">
        <v>473</v>
      </c>
      <c r="B425" s="126" t="s">
        <v>454</v>
      </c>
      <c r="C425" s="145" t="s">
        <v>16</v>
      </c>
      <c r="D425" s="68"/>
      <c r="E425" s="108">
        <v>1</v>
      </c>
      <c r="F425" s="52"/>
      <c r="G425" s="52"/>
      <c r="H425" s="111"/>
      <c r="I425" s="112"/>
      <c r="J425" s="100"/>
      <c r="K425" s="195"/>
      <c r="L425" s="210"/>
      <c r="M425" s="226">
        <f t="shared" si="251"/>
        <v>0</v>
      </c>
      <c r="N425" s="106">
        <v>0</v>
      </c>
      <c r="O425" s="106"/>
      <c r="P425" s="106"/>
      <c r="Q425" s="106"/>
      <c r="R425" s="106"/>
      <c r="S425" s="106"/>
      <c r="T425" s="106"/>
      <c r="U425" s="231">
        <v>0</v>
      </c>
      <c r="V425" s="224"/>
      <c r="W425" s="20"/>
      <c r="X425" s="20"/>
      <c r="Y425" s="20"/>
      <c r="Z425" s="20"/>
      <c r="AA425" s="20"/>
      <c r="AB425" s="101"/>
      <c r="AC425" s="102"/>
    </row>
    <row r="426" spans="1:29" ht="30" customHeight="1" x14ac:dyDescent="0.25">
      <c r="A426" s="121" t="s">
        <v>455</v>
      </c>
      <c r="B426" s="125" t="s">
        <v>461</v>
      </c>
      <c r="C426" s="127" t="s">
        <v>26</v>
      </c>
      <c r="D426" s="123">
        <f>D427</f>
        <v>35</v>
      </c>
      <c r="E426" s="115">
        <f>E427</f>
        <v>38</v>
      </c>
      <c r="F426" s="116" t="s">
        <v>24</v>
      </c>
      <c r="G426" s="116" t="s">
        <v>27</v>
      </c>
      <c r="H426" s="117">
        <f>H427</f>
        <v>35</v>
      </c>
      <c r="I426" s="118">
        <f t="shared" ref="I426:U426" si="255">I427</f>
        <v>35</v>
      </c>
      <c r="J426" s="159">
        <f t="shared" si="255"/>
        <v>0</v>
      </c>
      <c r="K426" s="115">
        <f t="shared" si="255"/>
        <v>0</v>
      </c>
      <c r="L426" s="118">
        <f t="shared" si="255"/>
        <v>0</v>
      </c>
      <c r="M426" s="86">
        <f>SUM(N426,U426)</f>
        <v>6</v>
      </c>
      <c r="N426" s="117">
        <f t="shared" si="255"/>
        <v>6</v>
      </c>
      <c r="O426" s="117">
        <f t="shared" si="255"/>
        <v>0</v>
      </c>
      <c r="P426" s="117">
        <f t="shared" si="255"/>
        <v>0</v>
      </c>
      <c r="Q426" s="117">
        <f t="shared" si="255"/>
        <v>0</v>
      </c>
      <c r="R426" s="117">
        <f t="shared" si="255"/>
        <v>0</v>
      </c>
      <c r="S426" s="117">
        <f t="shared" si="255"/>
        <v>0</v>
      </c>
      <c r="T426" s="117">
        <f t="shared" si="255"/>
        <v>0</v>
      </c>
      <c r="U426" s="160">
        <f t="shared" si="255"/>
        <v>0</v>
      </c>
      <c r="V426" s="189"/>
      <c r="W426" s="120"/>
      <c r="X426" s="120"/>
      <c r="Y426" s="120"/>
      <c r="Z426" s="120"/>
      <c r="AA426" s="120"/>
      <c r="AB426" s="80">
        <f>E426-M426</f>
        <v>32</v>
      </c>
      <c r="AC426" s="75">
        <f>D426-J426-L426</f>
        <v>35</v>
      </c>
    </row>
    <row r="427" spans="1:29" ht="20.100000000000001" customHeight="1" x14ac:dyDescent="0.25">
      <c r="A427" s="284" t="s">
        <v>452</v>
      </c>
      <c r="B427" s="285"/>
      <c r="C427" s="286"/>
      <c r="D427" s="129">
        <v>35</v>
      </c>
      <c r="E427" s="130">
        <f>E428+E429</f>
        <v>38</v>
      </c>
      <c r="F427" s="131" t="s">
        <v>24</v>
      </c>
      <c r="G427" s="131" t="s">
        <v>27</v>
      </c>
      <c r="H427" s="132">
        <v>35</v>
      </c>
      <c r="I427" s="133">
        <v>35</v>
      </c>
      <c r="J427" s="134">
        <v>0</v>
      </c>
      <c r="K427" s="240">
        <v>0</v>
      </c>
      <c r="L427" s="211">
        <v>0</v>
      </c>
      <c r="M427" s="161">
        <f>N427+U427</f>
        <v>6</v>
      </c>
      <c r="N427" s="132">
        <f>N428+N429</f>
        <v>6</v>
      </c>
      <c r="O427" s="132">
        <f t="shared" ref="O427:U427" si="256">O428+O429</f>
        <v>0</v>
      </c>
      <c r="P427" s="132">
        <f t="shared" si="256"/>
        <v>0</v>
      </c>
      <c r="Q427" s="132">
        <f t="shared" si="256"/>
        <v>0</v>
      </c>
      <c r="R427" s="132">
        <f t="shared" si="256"/>
        <v>0</v>
      </c>
      <c r="S427" s="132">
        <f t="shared" si="256"/>
        <v>0</v>
      </c>
      <c r="T427" s="132">
        <f t="shared" si="256"/>
        <v>0</v>
      </c>
      <c r="U427" s="162">
        <f t="shared" si="256"/>
        <v>0</v>
      </c>
      <c r="V427" s="223"/>
      <c r="W427" s="135"/>
      <c r="X427" s="135"/>
      <c r="Y427" s="135"/>
      <c r="Z427" s="135"/>
      <c r="AA427" s="135"/>
      <c r="AB427" s="81">
        <f>E427-M427</f>
        <v>32</v>
      </c>
      <c r="AC427" s="76">
        <f>D427-J427-L427</f>
        <v>35</v>
      </c>
    </row>
    <row r="428" spans="1:29" ht="31.5" customHeight="1" x14ac:dyDescent="0.25">
      <c r="A428" s="21" t="s">
        <v>457</v>
      </c>
      <c r="B428" s="126" t="s">
        <v>461</v>
      </c>
      <c r="C428" s="145" t="s">
        <v>44</v>
      </c>
      <c r="D428" s="68"/>
      <c r="E428" s="108">
        <v>6</v>
      </c>
      <c r="F428" s="52"/>
      <c r="G428" s="52"/>
      <c r="H428" s="111"/>
      <c r="I428" s="112"/>
      <c r="J428" s="100"/>
      <c r="K428" s="195"/>
      <c r="L428" s="210"/>
      <c r="M428" s="234">
        <f>N428+U428</f>
        <v>6</v>
      </c>
      <c r="N428" s="106">
        <v>6</v>
      </c>
      <c r="O428" s="106"/>
      <c r="P428" s="106"/>
      <c r="Q428" s="106"/>
      <c r="R428" s="106"/>
      <c r="S428" s="106"/>
      <c r="T428" s="106"/>
      <c r="U428" s="231">
        <v>0</v>
      </c>
      <c r="V428" s="224"/>
      <c r="W428" s="20"/>
      <c r="X428" s="20"/>
      <c r="Y428" s="20"/>
      <c r="Z428" s="20"/>
      <c r="AA428" s="20"/>
      <c r="AB428" s="101"/>
      <c r="AC428" s="256"/>
    </row>
    <row r="429" spans="1:29" ht="37.5" customHeight="1" x14ac:dyDescent="0.25">
      <c r="A429" s="21" t="s">
        <v>460</v>
      </c>
      <c r="B429" s="126" t="s">
        <v>461</v>
      </c>
      <c r="C429" s="145" t="s">
        <v>16</v>
      </c>
      <c r="D429" s="68"/>
      <c r="E429" s="108">
        <v>32</v>
      </c>
      <c r="F429" s="52"/>
      <c r="G429" s="52"/>
      <c r="H429" s="111"/>
      <c r="I429" s="112"/>
      <c r="J429" s="100"/>
      <c r="K429" s="195"/>
      <c r="L429" s="210"/>
      <c r="M429" s="234">
        <f>N429+U429</f>
        <v>0</v>
      </c>
      <c r="N429" s="106">
        <v>0</v>
      </c>
      <c r="O429" s="106"/>
      <c r="P429" s="106"/>
      <c r="Q429" s="106"/>
      <c r="R429" s="106"/>
      <c r="S429" s="106"/>
      <c r="T429" s="106"/>
      <c r="U429" s="231">
        <v>0</v>
      </c>
      <c r="V429" s="224"/>
      <c r="W429" s="20"/>
      <c r="X429" s="20"/>
      <c r="Y429" s="20"/>
      <c r="Z429" s="20"/>
      <c r="AA429" s="20"/>
      <c r="AB429" s="101"/>
      <c r="AC429" s="256"/>
    </row>
    <row r="430" spans="1:29" ht="24.95" customHeight="1" x14ac:dyDescent="0.25">
      <c r="A430" s="121" t="s">
        <v>458</v>
      </c>
      <c r="B430" s="125" t="s">
        <v>481</v>
      </c>
      <c r="C430" s="127" t="s">
        <v>26</v>
      </c>
      <c r="D430" s="123">
        <f>D431</f>
        <v>7</v>
      </c>
      <c r="E430" s="115">
        <f>E431</f>
        <v>18</v>
      </c>
      <c r="F430" s="116"/>
      <c r="G430" s="116"/>
      <c r="H430" s="117">
        <f>H431</f>
        <v>6</v>
      </c>
      <c r="I430" s="118">
        <f>I431</f>
        <v>0</v>
      </c>
      <c r="J430" s="119">
        <f>J431</f>
        <v>0</v>
      </c>
      <c r="K430" s="119">
        <f t="shared" ref="K430:L430" si="257">K431</f>
        <v>0</v>
      </c>
      <c r="L430" s="119">
        <f t="shared" si="257"/>
        <v>0</v>
      </c>
      <c r="M430" s="86">
        <f>SUM(N430,U430)</f>
        <v>0</v>
      </c>
      <c r="N430" s="117">
        <f>N431</f>
        <v>0</v>
      </c>
      <c r="O430" s="117">
        <f t="shared" ref="O430:U430" si="258">O431</f>
        <v>0</v>
      </c>
      <c r="P430" s="117">
        <f t="shared" si="258"/>
        <v>0</v>
      </c>
      <c r="Q430" s="117">
        <f t="shared" si="258"/>
        <v>0</v>
      </c>
      <c r="R430" s="117">
        <f t="shared" si="258"/>
        <v>0</v>
      </c>
      <c r="S430" s="117">
        <f t="shared" si="258"/>
        <v>0</v>
      </c>
      <c r="T430" s="117">
        <f t="shared" si="258"/>
        <v>0</v>
      </c>
      <c r="U430" s="117">
        <f t="shared" si="258"/>
        <v>0</v>
      </c>
      <c r="V430" s="189"/>
      <c r="W430" s="120"/>
      <c r="X430" s="120"/>
      <c r="Y430" s="120"/>
      <c r="Z430" s="120"/>
      <c r="AA430" s="120"/>
      <c r="AB430" s="80">
        <f>E430-M430</f>
        <v>18</v>
      </c>
      <c r="AC430" s="75">
        <f>D430-J430-L430</f>
        <v>7</v>
      </c>
    </row>
    <row r="431" spans="1:29" ht="20.100000000000001" customHeight="1" x14ac:dyDescent="0.25">
      <c r="A431" s="284" t="s">
        <v>478</v>
      </c>
      <c r="B431" s="285"/>
      <c r="C431" s="286"/>
      <c r="D431" s="129">
        <v>7</v>
      </c>
      <c r="E431" s="130">
        <f>E432+E433+E434</f>
        <v>18</v>
      </c>
      <c r="F431" s="131" t="s">
        <v>24</v>
      </c>
      <c r="G431" s="131" t="s">
        <v>27</v>
      </c>
      <c r="H431" s="132">
        <v>6</v>
      </c>
      <c r="I431" s="133">
        <v>0</v>
      </c>
      <c r="J431" s="134">
        <v>0</v>
      </c>
      <c r="K431" s="240">
        <v>0</v>
      </c>
      <c r="L431" s="211">
        <v>0</v>
      </c>
      <c r="M431" s="161">
        <f>N431+U431</f>
        <v>0</v>
      </c>
      <c r="N431" s="132">
        <f>N432+N433+N434</f>
        <v>0</v>
      </c>
      <c r="O431" s="132">
        <f t="shared" ref="O431:U431" si="259">O432+O433+O434</f>
        <v>0</v>
      </c>
      <c r="P431" s="132">
        <f t="shared" si="259"/>
        <v>0</v>
      </c>
      <c r="Q431" s="132">
        <f t="shared" si="259"/>
        <v>0</v>
      </c>
      <c r="R431" s="132">
        <f t="shared" si="259"/>
        <v>0</v>
      </c>
      <c r="S431" s="132">
        <f t="shared" si="259"/>
        <v>0</v>
      </c>
      <c r="T431" s="132">
        <f t="shared" si="259"/>
        <v>0</v>
      </c>
      <c r="U431" s="132">
        <f t="shared" si="259"/>
        <v>0</v>
      </c>
      <c r="V431" s="223"/>
      <c r="W431" s="135"/>
      <c r="X431" s="135"/>
      <c r="Y431" s="135"/>
      <c r="Z431" s="135"/>
      <c r="AA431" s="135"/>
      <c r="AB431" s="81">
        <f>E431-M431</f>
        <v>18</v>
      </c>
      <c r="AC431" s="76">
        <f>D431-J431-L431</f>
        <v>7</v>
      </c>
    </row>
    <row r="432" spans="1:29" ht="24.95" customHeight="1" x14ac:dyDescent="0.25">
      <c r="A432" s="21" t="s">
        <v>459</v>
      </c>
      <c r="B432" s="126" t="s">
        <v>481</v>
      </c>
      <c r="C432" s="145" t="s">
        <v>44</v>
      </c>
      <c r="D432" s="68"/>
      <c r="E432" s="108">
        <v>6</v>
      </c>
      <c r="F432" s="52"/>
      <c r="G432" s="52"/>
      <c r="H432" s="111"/>
      <c r="I432" s="112"/>
      <c r="J432" s="100"/>
      <c r="K432" s="195"/>
      <c r="L432" s="210"/>
      <c r="M432" s="234">
        <f>N432+U432</f>
        <v>0</v>
      </c>
      <c r="N432" s="106">
        <v>0</v>
      </c>
      <c r="O432" s="106"/>
      <c r="P432" s="106"/>
      <c r="Q432" s="106"/>
      <c r="R432" s="106"/>
      <c r="S432" s="106"/>
      <c r="T432" s="106"/>
      <c r="U432" s="231">
        <v>0</v>
      </c>
      <c r="V432" s="224"/>
      <c r="W432" s="20"/>
      <c r="X432" s="20"/>
      <c r="Y432" s="20"/>
      <c r="Z432" s="20"/>
      <c r="AA432" s="20"/>
      <c r="AB432" s="101"/>
      <c r="AC432" s="256"/>
    </row>
    <row r="433" spans="1:29" ht="24.95" customHeight="1" x14ac:dyDescent="0.25">
      <c r="A433" s="21" t="s">
        <v>482</v>
      </c>
      <c r="B433" s="126" t="s">
        <v>481</v>
      </c>
      <c r="C433" s="145" t="s">
        <v>16</v>
      </c>
      <c r="D433" s="68"/>
      <c r="E433" s="108">
        <v>6</v>
      </c>
      <c r="F433" s="52"/>
      <c r="G433" s="52"/>
      <c r="H433" s="111"/>
      <c r="I433" s="112"/>
      <c r="J433" s="100"/>
      <c r="K433" s="195"/>
      <c r="L433" s="210"/>
      <c r="M433" s="234">
        <f t="shared" ref="M433:M434" si="260">N433+U433</f>
        <v>0</v>
      </c>
      <c r="N433" s="106">
        <v>0</v>
      </c>
      <c r="O433" s="106"/>
      <c r="P433" s="106"/>
      <c r="Q433" s="106"/>
      <c r="R433" s="106"/>
      <c r="S433" s="106"/>
      <c r="T433" s="106"/>
      <c r="U433" s="231">
        <v>0</v>
      </c>
      <c r="V433" s="224"/>
      <c r="W433" s="20"/>
      <c r="X433" s="20"/>
      <c r="Y433" s="20"/>
      <c r="Z433" s="20"/>
      <c r="AA433" s="20"/>
      <c r="AB433" s="101"/>
      <c r="AC433" s="256"/>
    </row>
    <row r="434" spans="1:29" ht="24.95" customHeight="1" x14ac:dyDescent="0.25">
      <c r="A434" s="21" t="s">
        <v>483</v>
      </c>
      <c r="B434" s="126" t="s">
        <v>481</v>
      </c>
      <c r="C434" s="145" t="s">
        <v>253</v>
      </c>
      <c r="D434" s="68"/>
      <c r="E434" s="108">
        <v>6</v>
      </c>
      <c r="F434" s="52"/>
      <c r="G434" s="52"/>
      <c r="H434" s="111"/>
      <c r="I434" s="112"/>
      <c r="J434" s="100"/>
      <c r="K434" s="195"/>
      <c r="L434" s="210"/>
      <c r="M434" s="234">
        <f t="shared" si="260"/>
        <v>0</v>
      </c>
      <c r="N434" s="106">
        <v>0</v>
      </c>
      <c r="O434" s="106"/>
      <c r="P434" s="106"/>
      <c r="Q434" s="106"/>
      <c r="R434" s="106"/>
      <c r="S434" s="106"/>
      <c r="T434" s="106"/>
      <c r="U434" s="231">
        <v>0</v>
      </c>
      <c r="V434" s="224"/>
      <c r="W434" s="20"/>
      <c r="X434" s="20"/>
      <c r="Y434" s="20"/>
      <c r="Z434" s="20"/>
      <c r="AA434" s="20"/>
      <c r="AB434" s="101"/>
      <c r="AC434" s="256"/>
    </row>
    <row r="435" spans="1:29" ht="37.5" customHeight="1" x14ac:dyDescent="0.25">
      <c r="A435" s="121" t="s">
        <v>491</v>
      </c>
      <c r="B435" s="125" t="s">
        <v>492</v>
      </c>
      <c r="C435" s="127" t="s">
        <v>26</v>
      </c>
      <c r="D435" s="197">
        <f>D436</f>
        <v>4</v>
      </c>
      <c r="E435" s="197">
        <f>E436</f>
        <v>4</v>
      </c>
      <c r="F435" s="116"/>
      <c r="G435" s="116"/>
      <c r="H435" s="147">
        <f>H436</f>
        <v>4</v>
      </c>
      <c r="I435" s="275">
        <f>I436</f>
        <v>4</v>
      </c>
      <c r="J435" s="119">
        <f>J436</f>
        <v>0</v>
      </c>
      <c r="K435" s="241">
        <f>K436</f>
        <v>0</v>
      </c>
      <c r="L435" s="212">
        <f>L436</f>
        <v>0</v>
      </c>
      <c r="M435" s="159">
        <f t="shared" ref="M435:M443" si="261">N435+U435</f>
        <v>0</v>
      </c>
      <c r="N435" s="117">
        <f>N436</f>
        <v>0</v>
      </c>
      <c r="O435" s="117"/>
      <c r="P435" s="117"/>
      <c r="Q435" s="117"/>
      <c r="R435" s="117"/>
      <c r="S435" s="117"/>
      <c r="T435" s="117"/>
      <c r="U435" s="160">
        <f>U436</f>
        <v>0</v>
      </c>
      <c r="V435" s="189"/>
      <c r="W435" s="120"/>
      <c r="X435" s="120"/>
      <c r="Y435" s="120"/>
      <c r="Z435" s="120"/>
      <c r="AA435" s="120"/>
      <c r="AB435" s="198">
        <f>E435-M435</f>
        <v>4</v>
      </c>
      <c r="AC435" s="194">
        <f>D435-J435-L435</f>
        <v>4</v>
      </c>
    </row>
    <row r="436" spans="1:29" ht="24.95" customHeight="1" x14ac:dyDescent="0.25">
      <c r="A436" s="284" t="s">
        <v>488</v>
      </c>
      <c r="B436" s="285"/>
      <c r="C436" s="286"/>
      <c r="D436" s="197">
        <v>4</v>
      </c>
      <c r="E436" s="192">
        <f>E437</f>
        <v>4</v>
      </c>
      <c r="F436" s="131" t="s">
        <v>24</v>
      </c>
      <c r="G436" s="131" t="s">
        <v>27</v>
      </c>
      <c r="H436" s="147">
        <v>4</v>
      </c>
      <c r="I436" s="275">
        <v>4</v>
      </c>
      <c r="J436" s="134">
        <v>0</v>
      </c>
      <c r="K436" s="240">
        <v>0</v>
      </c>
      <c r="L436" s="211">
        <v>0</v>
      </c>
      <c r="M436" s="161">
        <f t="shared" si="261"/>
        <v>0</v>
      </c>
      <c r="N436" s="132">
        <f>N437</f>
        <v>0</v>
      </c>
      <c r="O436" s="132"/>
      <c r="P436" s="132"/>
      <c r="Q436" s="132"/>
      <c r="R436" s="132"/>
      <c r="S436" s="132"/>
      <c r="T436" s="132"/>
      <c r="U436" s="162">
        <f>U437</f>
        <v>0</v>
      </c>
      <c r="V436" s="223"/>
      <c r="W436" s="135"/>
      <c r="X436" s="135"/>
      <c r="Y436" s="135"/>
      <c r="Z436" s="135"/>
      <c r="AA436" s="135"/>
      <c r="AB436" s="198">
        <f>E436-M436</f>
        <v>4</v>
      </c>
      <c r="AC436" s="194">
        <f>D436-J436-L436</f>
        <v>4</v>
      </c>
    </row>
    <row r="437" spans="1:29" ht="45" customHeight="1" x14ac:dyDescent="0.25">
      <c r="A437" s="21" t="s">
        <v>496</v>
      </c>
      <c r="B437" s="126" t="s">
        <v>492</v>
      </c>
      <c r="C437" s="145" t="s">
        <v>44</v>
      </c>
      <c r="D437" s="68"/>
      <c r="E437" s="108">
        <v>4</v>
      </c>
      <c r="F437" s="52"/>
      <c r="G437" s="52"/>
      <c r="H437" s="111"/>
      <c r="I437" s="112"/>
      <c r="J437" s="100"/>
      <c r="K437" s="195"/>
      <c r="L437" s="210"/>
      <c r="M437" s="234">
        <f t="shared" si="261"/>
        <v>0</v>
      </c>
      <c r="N437" s="106">
        <v>0</v>
      </c>
      <c r="O437" s="106"/>
      <c r="P437" s="106"/>
      <c r="Q437" s="106"/>
      <c r="R437" s="106"/>
      <c r="S437" s="106"/>
      <c r="T437" s="106"/>
      <c r="U437" s="231">
        <v>0</v>
      </c>
      <c r="V437" s="224"/>
      <c r="W437" s="20"/>
      <c r="X437" s="20"/>
      <c r="Y437" s="20"/>
      <c r="Z437" s="20"/>
      <c r="AA437" s="20"/>
      <c r="AB437" s="101"/>
      <c r="AC437" s="256"/>
    </row>
    <row r="438" spans="1:29" ht="24.95" customHeight="1" x14ac:dyDescent="0.25">
      <c r="A438" s="121" t="s">
        <v>497</v>
      </c>
      <c r="B438" s="125" t="s">
        <v>498</v>
      </c>
      <c r="C438" s="127" t="s">
        <v>26</v>
      </c>
      <c r="D438" s="123">
        <f>D439</f>
        <v>6</v>
      </c>
      <c r="E438" s="123">
        <f>E439</f>
        <v>6</v>
      </c>
      <c r="F438" s="116"/>
      <c r="G438" s="116"/>
      <c r="H438" s="117">
        <f>H439</f>
        <v>6</v>
      </c>
      <c r="I438" s="117">
        <f t="shared" ref="I438:L438" si="262">I439</f>
        <v>6</v>
      </c>
      <c r="J438" s="117">
        <f t="shared" si="262"/>
        <v>0</v>
      </c>
      <c r="K438" s="117">
        <f t="shared" si="262"/>
        <v>0</v>
      </c>
      <c r="L438" s="117">
        <f t="shared" si="262"/>
        <v>0</v>
      </c>
      <c r="M438" s="159">
        <f t="shared" si="261"/>
        <v>0</v>
      </c>
      <c r="N438" s="117">
        <f>N439</f>
        <v>0</v>
      </c>
      <c r="O438" s="117">
        <f t="shared" ref="O438:U438" si="263">O439</f>
        <v>0</v>
      </c>
      <c r="P438" s="117">
        <f t="shared" si="263"/>
        <v>0</v>
      </c>
      <c r="Q438" s="117">
        <f t="shared" si="263"/>
        <v>0</v>
      </c>
      <c r="R438" s="117">
        <f t="shared" si="263"/>
        <v>0</v>
      </c>
      <c r="S438" s="117">
        <f t="shared" si="263"/>
        <v>0</v>
      </c>
      <c r="T438" s="117">
        <f t="shared" si="263"/>
        <v>0</v>
      </c>
      <c r="U438" s="117">
        <f t="shared" si="263"/>
        <v>0</v>
      </c>
      <c r="V438" s="189"/>
      <c r="W438" s="120"/>
      <c r="X438" s="120"/>
      <c r="Y438" s="120"/>
      <c r="Z438" s="120"/>
      <c r="AA438" s="120"/>
      <c r="AB438" s="80">
        <f>E438-M438</f>
        <v>6</v>
      </c>
      <c r="AC438" s="75">
        <f>D438-J438-L438</f>
        <v>6</v>
      </c>
    </row>
    <row r="439" spans="1:29" ht="24.95" customHeight="1" x14ac:dyDescent="0.25">
      <c r="A439" s="284" t="s">
        <v>488</v>
      </c>
      <c r="B439" s="285"/>
      <c r="C439" s="286"/>
      <c r="D439" s="129">
        <v>6</v>
      </c>
      <c r="E439" s="130">
        <f>E440</f>
        <v>6</v>
      </c>
      <c r="F439" s="131" t="s">
        <v>24</v>
      </c>
      <c r="G439" s="131" t="s">
        <v>27</v>
      </c>
      <c r="H439" s="132">
        <v>6</v>
      </c>
      <c r="I439" s="133">
        <v>6</v>
      </c>
      <c r="J439" s="134">
        <v>0</v>
      </c>
      <c r="K439" s="240">
        <v>0</v>
      </c>
      <c r="L439" s="211">
        <v>0</v>
      </c>
      <c r="M439" s="161">
        <f t="shared" si="261"/>
        <v>0</v>
      </c>
      <c r="N439" s="132">
        <f>N440</f>
        <v>0</v>
      </c>
      <c r="O439" s="132"/>
      <c r="P439" s="132"/>
      <c r="Q439" s="132"/>
      <c r="R439" s="132"/>
      <c r="S439" s="132"/>
      <c r="T439" s="132"/>
      <c r="U439" s="162">
        <f>U440</f>
        <v>0</v>
      </c>
      <c r="V439" s="223"/>
      <c r="W439" s="135"/>
      <c r="X439" s="135"/>
      <c r="Y439" s="135"/>
      <c r="Z439" s="135"/>
      <c r="AA439" s="135"/>
      <c r="AB439" s="81">
        <f>E439-M439</f>
        <v>6</v>
      </c>
      <c r="AC439" s="76">
        <f>D439-J439-L439</f>
        <v>6</v>
      </c>
    </row>
    <row r="440" spans="1:29" ht="24.95" customHeight="1" x14ac:dyDescent="0.25">
      <c r="A440" s="21" t="s">
        <v>499</v>
      </c>
      <c r="B440" s="126" t="s">
        <v>498</v>
      </c>
      <c r="C440" s="145" t="s">
        <v>44</v>
      </c>
      <c r="D440" s="68"/>
      <c r="E440" s="108">
        <v>6</v>
      </c>
      <c r="F440" s="52"/>
      <c r="G440" s="52"/>
      <c r="H440" s="111"/>
      <c r="I440" s="112"/>
      <c r="J440" s="100"/>
      <c r="K440" s="195"/>
      <c r="L440" s="210"/>
      <c r="M440" s="234">
        <f t="shared" si="261"/>
        <v>0</v>
      </c>
      <c r="N440" s="106">
        <v>0</v>
      </c>
      <c r="O440" s="106"/>
      <c r="P440" s="106"/>
      <c r="Q440" s="106"/>
      <c r="R440" s="106"/>
      <c r="S440" s="106"/>
      <c r="T440" s="106"/>
      <c r="U440" s="231">
        <v>0</v>
      </c>
      <c r="V440" s="224"/>
      <c r="W440" s="20"/>
      <c r="X440" s="20"/>
      <c r="Y440" s="20"/>
      <c r="Z440" s="20"/>
      <c r="AA440" s="20"/>
      <c r="AB440" s="101"/>
      <c r="AC440" s="256"/>
    </row>
    <row r="441" spans="1:29" ht="45" customHeight="1" x14ac:dyDescent="0.25">
      <c r="A441" s="276" t="s">
        <v>500</v>
      </c>
      <c r="B441" s="277" t="s">
        <v>501</v>
      </c>
      <c r="C441" s="283" t="s">
        <v>26</v>
      </c>
      <c r="D441" s="278">
        <f>D442</f>
        <v>7</v>
      </c>
      <c r="E441" s="278">
        <f>E442</f>
        <v>9</v>
      </c>
      <c r="F441" s="279"/>
      <c r="G441" s="279"/>
      <c r="H441" s="280">
        <f>H442</f>
        <v>4</v>
      </c>
      <c r="I441" s="280">
        <f t="shared" ref="I441:L441" si="264">I442</f>
        <v>4</v>
      </c>
      <c r="J441" s="280">
        <f t="shared" si="264"/>
        <v>0</v>
      </c>
      <c r="K441" s="280">
        <f t="shared" si="264"/>
        <v>0</v>
      </c>
      <c r="L441" s="280">
        <f t="shared" si="264"/>
        <v>0</v>
      </c>
      <c r="M441" s="159">
        <f t="shared" si="261"/>
        <v>0</v>
      </c>
      <c r="N441" s="280">
        <f>N442</f>
        <v>0</v>
      </c>
      <c r="O441" s="280">
        <f t="shared" ref="O441:U441" si="265">O442</f>
        <v>0</v>
      </c>
      <c r="P441" s="280">
        <f t="shared" si="265"/>
        <v>0</v>
      </c>
      <c r="Q441" s="280">
        <f t="shared" si="265"/>
        <v>0</v>
      </c>
      <c r="R441" s="280">
        <f t="shared" si="265"/>
        <v>0</v>
      </c>
      <c r="S441" s="280">
        <f t="shared" si="265"/>
        <v>0</v>
      </c>
      <c r="T441" s="280">
        <f t="shared" si="265"/>
        <v>0</v>
      </c>
      <c r="U441" s="280">
        <f t="shared" si="265"/>
        <v>0</v>
      </c>
      <c r="V441" s="281"/>
      <c r="W441" s="282"/>
      <c r="X441" s="282"/>
      <c r="Y441" s="282"/>
      <c r="Z441" s="282"/>
      <c r="AA441" s="282"/>
      <c r="AB441" s="80">
        <f>E441-M441</f>
        <v>9</v>
      </c>
      <c r="AC441" s="75">
        <f>D441-J441-L441</f>
        <v>7</v>
      </c>
    </row>
    <row r="442" spans="1:29" ht="24.95" customHeight="1" x14ac:dyDescent="0.25">
      <c r="A442" s="284" t="s">
        <v>488</v>
      </c>
      <c r="B442" s="285"/>
      <c r="C442" s="286"/>
      <c r="D442" s="129">
        <v>7</v>
      </c>
      <c r="E442" s="130">
        <f>E443+E444+E445</f>
        <v>9</v>
      </c>
      <c r="F442" s="131" t="s">
        <v>25</v>
      </c>
      <c r="G442" s="131" t="s">
        <v>27</v>
      </c>
      <c r="H442" s="132">
        <v>4</v>
      </c>
      <c r="I442" s="133">
        <v>4</v>
      </c>
      <c r="J442" s="134">
        <v>0</v>
      </c>
      <c r="K442" s="240">
        <v>0</v>
      </c>
      <c r="L442" s="211">
        <v>0</v>
      </c>
      <c r="M442" s="161">
        <f t="shared" si="261"/>
        <v>0</v>
      </c>
      <c r="N442" s="132">
        <f>N443+N444+N445</f>
        <v>0</v>
      </c>
      <c r="O442" s="132">
        <f t="shared" ref="O442:U442" si="266">O443+O444+O445</f>
        <v>0</v>
      </c>
      <c r="P442" s="132">
        <f t="shared" si="266"/>
        <v>0</v>
      </c>
      <c r="Q442" s="132">
        <f t="shared" si="266"/>
        <v>0</v>
      </c>
      <c r="R442" s="132">
        <f t="shared" si="266"/>
        <v>0</v>
      </c>
      <c r="S442" s="132">
        <f t="shared" si="266"/>
        <v>0</v>
      </c>
      <c r="T442" s="132">
        <f t="shared" si="266"/>
        <v>0</v>
      </c>
      <c r="U442" s="132">
        <f t="shared" si="266"/>
        <v>0</v>
      </c>
      <c r="V442" s="223"/>
      <c r="W442" s="135"/>
      <c r="X442" s="135"/>
      <c r="Y442" s="135"/>
      <c r="Z442" s="135"/>
      <c r="AA442" s="135"/>
      <c r="AB442" s="81">
        <f>E442-M442</f>
        <v>9</v>
      </c>
      <c r="AC442" s="76">
        <f>D442-J442-L442</f>
        <v>7</v>
      </c>
    </row>
    <row r="443" spans="1:29" ht="33" customHeight="1" x14ac:dyDescent="0.25">
      <c r="A443" s="21" t="s">
        <v>502</v>
      </c>
      <c r="B443" s="126" t="s">
        <v>501</v>
      </c>
      <c r="C443" s="145" t="s">
        <v>44</v>
      </c>
      <c r="D443" s="68"/>
      <c r="E443" s="108">
        <v>3</v>
      </c>
      <c r="F443" s="52"/>
      <c r="G443" s="52"/>
      <c r="H443" s="111"/>
      <c r="I443" s="112"/>
      <c r="J443" s="100"/>
      <c r="K443" s="195"/>
      <c r="L443" s="210"/>
      <c r="M443" s="234">
        <f t="shared" si="261"/>
        <v>0</v>
      </c>
      <c r="N443" s="106">
        <v>0</v>
      </c>
      <c r="O443" s="106"/>
      <c r="P443" s="106"/>
      <c r="Q443" s="106"/>
      <c r="R443" s="106"/>
      <c r="S443" s="106"/>
      <c r="T443" s="106"/>
      <c r="U443" s="231">
        <v>0</v>
      </c>
      <c r="V443" s="224"/>
      <c r="W443" s="20"/>
      <c r="X443" s="20"/>
      <c r="Y443" s="20"/>
      <c r="Z443" s="20"/>
      <c r="AA443" s="20"/>
      <c r="AB443" s="101"/>
      <c r="AC443" s="256"/>
    </row>
    <row r="444" spans="1:29" ht="33.75" customHeight="1" x14ac:dyDescent="0.25">
      <c r="A444" s="21" t="s">
        <v>503</v>
      </c>
      <c r="B444" s="126" t="s">
        <v>501</v>
      </c>
      <c r="C444" s="145" t="s">
        <v>422</v>
      </c>
      <c r="D444" s="68"/>
      <c r="E444" s="108">
        <v>3</v>
      </c>
      <c r="F444" s="52"/>
      <c r="G444" s="52"/>
      <c r="H444" s="111"/>
      <c r="I444" s="112"/>
      <c r="J444" s="100"/>
      <c r="K444" s="195"/>
      <c r="L444" s="210"/>
      <c r="M444" s="234">
        <f t="shared" ref="M444:M445" si="267">N444+U444</f>
        <v>0</v>
      </c>
      <c r="N444" s="106">
        <v>0</v>
      </c>
      <c r="O444" s="106"/>
      <c r="P444" s="106"/>
      <c r="Q444" s="106"/>
      <c r="R444" s="106"/>
      <c r="S444" s="106"/>
      <c r="T444" s="106"/>
      <c r="U444" s="231">
        <v>0</v>
      </c>
      <c r="V444" s="224"/>
      <c r="W444" s="20"/>
      <c r="X444" s="20"/>
      <c r="Y444" s="20"/>
      <c r="Z444" s="20"/>
      <c r="AA444" s="20"/>
      <c r="AB444" s="101"/>
      <c r="AC444" s="256"/>
    </row>
    <row r="445" spans="1:29" ht="42.75" customHeight="1" x14ac:dyDescent="0.25">
      <c r="A445" s="21" t="s">
        <v>504</v>
      </c>
      <c r="B445" s="126" t="s">
        <v>501</v>
      </c>
      <c r="C445" s="145" t="s">
        <v>16</v>
      </c>
      <c r="D445" s="68"/>
      <c r="E445" s="108">
        <v>3</v>
      </c>
      <c r="F445" s="52"/>
      <c r="G445" s="52"/>
      <c r="H445" s="111"/>
      <c r="I445" s="112"/>
      <c r="J445" s="100"/>
      <c r="K445" s="195"/>
      <c r="L445" s="210"/>
      <c r="M445" s="234">
        <f t="shared" si="267"/>
        <v>0</v>
      </c>
      <c r="N445" s="106">
        <v>0</v>
      </c>
      <c r="O445" s="106"/>
      <c r="P445" s="106"/>
      <c r="Q445" s="106"/>
      <c r="R445" s="106"/>
      <c r="S445" s="106"/>
      <c r="T445" s="106"/>
      <c r="U445" s="231">
        <v>0</v>
      </c>
      <c r="V445" s="224"/>
      <c r="W445" s="20"/>
      <c r="X445" s="20"/>
      <c r="Y445" s="20"/>
      <c r="Z445" s="20"/>
      <c r="AA445" s="20"/>
      <c r="AB445" s="101"/>
      <c r="AC445" s="256"/>
    </row>
    <row r="446" spans="1:29" ht="24.95" customHeight="1" x14ac:dyDescent="0.25">
      <c r="A446" s="21"/>
      <c r="B446" s="126"/>
      <c r="C446" s="57"/>
      <c r="D446" s="68"/>
      <c r="E446" s="108"/>
      <c r="F446" s="52"/>
      <c r="G446" s="52"/>
      <c r="H446" s="111"/>
      <c r="I446" s="112"/>
      <c r="J446" s="100"/>
      <c r="K446" s="195"/>
      <c r="L446" s="210"/>
      <c r="M446" s="234"/>
      <c r="N446" s="106"/>
      <c r="O446" s="106"/>
      <c r="P446" s="106"/>
      <c r="Q446" s="106"/>
      <c r="R446" s="106"/>
      <c r="S446" s="106"/>
      <c r="T446" s="106"/>
      <c r="U446" s="231"/>
      <c r="V446" s="224"/>
      <c r="W446" s="20"/>
      <c r="X446" s="20"/>
      <c r="Y446" s="20"/>
      <c r="Z446" s="20"/>
      <c r="AA446" s="20"/>
      <c r="AB446" s="101"/>
      <c r="AC446" s="256"/>
    </row>
    <row r="447" spans="1:29" ht="24.95" customHeight="1" x14ac:dyDescent="0.25">
      <c r="A447" s="21"/>
      <c r="B447" s="126"/>
      <c r="C447" s="57"/>
      <c r="D447" s="68"/>
      <c r="E447" s="108"/>
      <c r="F447" s="52"/>
      <c r="G447" s="52"/>
      <c r="H447" s="111"/>
      <c r="I447" s="112"/>
      <c r="J447" s="100"/>
      <c r="K447" s="195"/>
      <c r="L447" s="210"/>
      <c r="M447" s="234"/>
      <c r="N447" s="106"/>
      <c r="O447" s="106"/>
      <c r="P447" s="106"/>
      <c r="Q447" s="106"/>
      <c r="R447" s="106"/>
      <c r="S447" s="106"/>
      <c r="T447" s="106"/>
      <c r="U447" s="231"/>
      <c r="V447" s="224"/>
      <c r="W447" s="20"/>
      <c r="X447" s="20"/>
      <c r="Y447" s="20"/>
      <c r="Z447" s="20"/>
      <c r="AA447" s="20"/>
      <c r="AB447" s="101"/>
      <c r="AC447" s="256"/>
    </row>
    <row r="448" spans="1:29" ht="24.95" customHeight="1" x14ac:dyDescent="0.25">
      <c r="A448" s="21"/>
      <c r="B448" s="126"/>
      <c r="C448" s="57"/>
      <c r="D448" s="68"/>
      <c r="E448" s="108"/>
      <c r="F448" s="52"/>
      <c r="G448" s="52"/>
      <c r="H448" s="111"/>
      <c r="I448" s="112"/>
      <c r="J448" s="100"/>
      <c r="K448" s="195"/>
      <c r="L448" s="210"/>
      <c r="M448" s="234"/>
      <c r="N448" s="106"/>
      <c r="O448" s="106"/>
      <c r="P448" s="106"/>
      <c r="Q448" s="106"/>
      <c r="R448" s="106"/>
      <c r="S448" s="106"/>
      <c r="T448" s="106"/>
      <c r="U448" s="231"/>
      <c r="V448" s="224"/>
      <c r="W448" s="20"/>
      <c r="X448" s="20"/>
      <c r="Y448" s="20"/>
      <c r="Z448" s="20"/>
      <c r="AA448" s="20"/>
      <c r="AB448" s="101"/>
      <c r="AC448" s="256"/>
    </row>
    <row r="449" spans="1:29" ht="24.95" customHeight="1" x14ac:dyDescent="0.25">
      <c r="A449" s="21"/>
      <c r="B449" s="126"/>
      <c r="C449" s="57"/>
      <c r="D449" s="68"/>
      <c r="E449" s="108"/>
      <c r="F449" s="52"/>
      <c r="G449" s="52"/>
      <c r="H449" s="111"/>
      <c r="I449" s="112"/>
      <c r="J449" s="100"/>
      <c r="K449" s="195"/>
      <c r="L449" s="210"/>
      <c r="M449" s="234"/>
      <c r="N449" s="106"/>
      <c r="O449" s="106"/>
      <c r="P449" s="106"/>
      <c r="Q449" s="106"/>
      <c r="R449" s="106"/>
      <c r="S449" s="106"/>
      <c r="T449" s="106"/>
      <c r="U449" s="231"/>
      <c r="V449" s="224"/>
      <c r="W449" s="20"/>
      <c r="X449" s="20"/>
      <c r="Y449" s="20"/>
      <c r="Z449" s="20"/>
      <c r="AA449" s="20"/>
      <c r="AB449" s="101"/>
      <c r="AC449" s="256"/>
    </row>
    <row r="450" spans="1:29" ht="24.95" customHeight="1" x14ac:dyDescent="0.25">
      <c r="A450" s="21"/>
      <c r="B450" s="126"/>
      <c r="C450" s="57"/>
      <c r="D450" s="68"/>
      <c r="E450" s="108"/>
      <c r="F450" s="52"/>
      <c r="G450" s="52"/>
      <c r="H450" s="111"/>
      <c r="I450" s="112"/>
      <c r="J450" s="100"/>
      <c r="K450" s="195"/>
      <c r="L450" s="210"/>
      <c r="M450" s="234"/>
      <c r="N450" s="106"/>
      <c r="O450" s="106"/>
      <c r="P450" s="106"/>
      <c r="Q450" s="106"/>
      <c r="R450" s="106"/>
      <c r="S450" s="106"/>
      <c r="T450" s="106"/>
      <c r="U450" s="231"/>
      <c r="V450" s="224"/>
      <c r="W450" s="20"/>
      <c r="X450" s="20"/>
      <c r="Y450" s="20"/>
      <c r="Z450" s="20"/>
      <c r="AA450" s="20"/>
      <c r="AB450" s="101"/>
      <c r="AC450" s="256"/>
    </row>
    <row r="451" spans="1:29" ht="24.95" customHeight="1" x14ac:dyDescent="0.25">
      <c r="A451" s="21"/>
      <c r="B451" s="126"/>
      <c r="C451" s="57"/>
      <c r="D451" s="68"/>
      <c r="E451" s="108"/>
      <c r="F451" s="52"/>
      <c r="G451" s="52"/>
      <c r="H451" s="111"/>
      <c r="I451" s="112"/>
      <c r="J451" s="100"/>
      <c r="K451" s="195"/>
      <c r="L451" s="210"/>
      <c r="M451" s="234"/>
      <c r="N451" s="106"/>
      <c r="O451" s="106"/>
      <c r="P451" s="106"/>
      <c r="Q451" s="106"/>
      <c r="R451" s="106"/>
      <c r="S451" s="106"/>
      <c r="T451" s="106"/>
      <c r="U451" s="231"/>
      <c r="V451" s="224"/>
      <c r="W451" s="20"/>
      <c r="X451" s="20"/>
      <c r="Y451" s="20"/>
      <c r="Z451" s="20"/>
      <c r="AA451" s="20"/>
      <c r="AB451" s="101"/>
      <c r="AC451" s="256"/>
    </row>
    <row r="452" spans="1:29" ht="24.95" customHeight="1" x14ac:dyDescent="0.25">
      <c r="A452" s="21"/>
      <c r="B452" s="126"/>
      <c r="C452" s="57"/>
      <c r="D452" s="68"/>
      <c r="E452" s="108"/>
      <c r="F452" s="52"/>
      <c r="G452" s="52"/>
      <c r="H452" s="111"/>
      <c r="I452" s="112"/>
      <c r="J452" s="100"/>
      <c r="K452" s="195"/>
      <c r="L452" s="210"/>
      <c r="M452" s="234"/>
      <c r="N452" s="106"/>
      <c r="O452" s="106"/>
      <c r="P452" s="106"/>
      <c r="Q452" s="106"/>
      <c r="R452" s="106"/>
      <c r="S452" s="106"/>
      <c r="T452" s="106"/>
      <c r="U452" s="231"/>
      <c r="V452" s="224"/>
      <c r="W452" s="20"/>
      <c r="X452" s="20"/>
      <c r="Y452" s="20"/>
      <c r="Z452" s="20"/>
      <c r="AA452" s="20"/>
      <c r="AB452" s="101"/>
      <c r="AC452" s="256"/>
    </row>
    <row r="453" spans="1:29" ht="24.95" customHeight="1" x14ac:dyDescent="0.25">
      <c r="A453" s="21"/>
      <c r="B453" s="126"/>
      <c r="C453" s="57"/>
      <c r="D453" s="68"/>
      <c r="E453" s="108"/>
      <c r="F453" s="52"/>
      <c r="G453" s="52"/>
      <c r="H453" s="111"/>
      <c r="I453" s="112"/>
      <c r="J453" s="100"/>
      <c r="K453" s="195"/>
      <c r="L453" s="210"/>
      <c r="M453" s="234"/>
      <c r="N453" s="106"/>
      <c r="O453" s="106"/>
      <c r="P453" s="106"/>
      <c r="Q453" s="106"/>
      <c r="R453" s="106"/>
      <c r="S453" s="106"/>
      <c r="T453" s="106"/>
      <c r="U453" s="231"/>
      <c r="V453" s="224"/>
      <c r="W453" s="20"/>
      <c r="X453" s="20"/>
      <c r="Y453" s="20"/>
      <c r="Z453" s="20"/>
      <c r="AA453" s="20"/>
      <c r="AB453" s="101"/>
      <c r="AC453" s="256"/>
    </row>
    <row r="454" spans="1:29" ht="24.95" customHeight="1" x14ac:dyDescent="0.25">
      <c r="A454" s="21"/>
      <c r="B454" s="126"/>
      <c r="C454" s="57"/>
      <c r="D454" s="68"/>
      <c r="E454" s="108"/>
      <c r="F454" s="52"/>
      <c r="G454" s="52"/>
      <c r="H454" s="111"/>
      <c r="I454" s="112"/>
      <c r="J454" s="100"/>
      <c r="K454" s="195"/>
      <c r="L454" s="210"/>
      <c r="M454" s="234"/>
      <c r="N454" s="106"/>
      <c r="O454" s="106"/>
      <c r="P454" s="106"/>
      <c r="Q454" s="106"/>
      <c r="R454" s="106"/>
      <c r="S454" s="106"/>
      <c r="T454" s="106"/>
      <c r="U454" s="231"/>
      <c r="V454" s="224"/>
      <c r="W454" s="20"/>
      <c r="X454" s="20"/>
      <c r="Y454" s="20"/>
      <c r="Z454" s="20"/>
      <c r="AA454" s="20"/>
      <c r="AB454" s="101"/>
      <c r="AC454" s="256"/>
    </row>
    <row r="455" spans="1:29" x14ac:dyDescent="0.25">
      <c r="A455" s="293" t="s">
        <v>2</v>
      </c>
      <c r="B455" s="294"/>
      <c r="C455" s="176" t="s">
        <v>2</v>
      </c>
      <c r="D455" s="251">
        <f>SUM(D430,D426,D421,D416,D412,D441,D409,D403,D400,D396,D391,D384,D380,D435,D438,D377,D375,D366,D362,D359,D356,D350,D348,D346,D342,D339,D336,D333,D331,D325,D323,D320,D316,D312,D310,D304,D300,D296,D294,D291,D289,D287,D279,D274,D272,D270,D268,D263,D254,D250,D246,D239,D236,D229,D227,D220,D215,D208,D206,D204,D199,D196,D193,D191,D188,D182,D176,D169,D160,D155,D147,D145,D142,D136,D131,D126,D116,D111,D105,D97,D92,D87,D77,D73,D71,D66,D58,D49,D40,D35,D26,D11)</f>
        <v>607</v>
      </c>
      <c r="E455" s="274">
        <f>SUM(E430,E426,E421,E416,E412,E441,E409,E403,E400,E396,E391,E384,E380,E435,E438,E377,E375,E366,E362,E359,E356,E350,E348,E346,E342,E339,E336,E333,E331,E325,E323,E320,E316,E312,E310,E304,E300,E296,E294,E291,E289,E287,E279,E274,E272,E270,E268,E263,E254,E250,E246,E239,E236,E229,E227,E220,E215,E208,E206,E204,E199,E196,E193,E191,E188,E182,E176,E169,E160,E155,E147,E145,E142,E136,E131,E126,E116,E111,E105,E97,E92,E87,E77,E73,E71,E66,E58,E49,E40,E35,E26,E11)</f>
        <v>1045</v>
      </c>
      <c r="F455" s="251"/>
      <c r="G455" s="251"/>
      <c r="H455" s="274">
        <f>SUM(H430,H426,H421,H416,H412,H441,H409,H403,H400,H396,H391,H384,H380,H435,H438,H377,H375,H366,H362,H359,H356,H350,H348,H346,H342,H339,H336,H333,H331,H325,H323,H320,H316,H312,H310,H304,H300,H296,H294,H291,H289,H287,H279,H274,H272,H270,H268,H263,H254,H250,H246,H239,H236,H229,H227,H220,H215,H208,H206,H204,H199,H196,H193,H191,H188,H182,H176,H169,H160,H155,H147,H145,H142,H136,H131,H126,H116,H111,H105,H97,H92,H87,H77,H73,H71,H66,H58,H49,H40,H35,H26,H11)</f>
        <v>542</v>
      </c>
      <c r="I455" s="274">
        <f t="shared" ref="I455:U455" si="268">SUM(I430,I426,I421,I416,I412,I441,I409,I403,I400,I396,I391,I384,I380,I435,I438,I377,I375,I366,I362,I359,I356,I350,I348,I346,I342,I339,I336,I333,I331,I325,I323,I320,I316,I312,I310,I304,I300,I296,I294,I291,I289,I287,I279,I274,I272,I270,I268,I263,I254,I250,I246,I239,I236,I229,I227,I220,I215,I208,I206,I204,I199,I196,I193,I191,I188,I182,I176,I169,I160,I155,I147,I145,I142,I136,I131,I126,I116,I111,I105,I97,I92,I87,I77,I73,I71,I66,I58,I49,I40,I35,I26,I11)</f>
        <v>524</v>
      </c>
      <c r="J455" s="274">
        <f t="shared" si="268"/>
        <v>381</v>
      </c>
      <c r="K455" s="274">
        <f t="shared" si="268"/>
        <v>2</v>
      </c>
      <c r="L455" s="274">
        <f t="shared" si="268"/>
        <v>22</v>
      </c>
      <c r="M455" s="274">
        <f t="shared" si="268"/>
        <v>725</v>
      </c>
      <c r="N455" s="274">
        <f t="shared" si="268"/>
        <v>567</v>
      </c>
      <c r="O455" s="274">
        <f t="shared" si="268"/>
        <v>15</v>
      </c>
      <c r="P455" s="274">
        <f t="shared" si="268"/>
        <v>5</v>
      </c>
      <c r="Q455" s="274">
        <f t="shared" si="268"/>
        <v>9</v>
      </c>
      <c r="R455" s="274">
        <f t="shared" si="268"/>
        <v>18</v>
      </c>
      <c r="S455" s="274">
        <f t="shared" si="268"/>
        <v>0</v>
      </c>
      <c r="T455" s="274">
        <f t="shared" si="268"/>
        <v>0</v>
      </c>
      <c r="U455" s="274">
        <f t="shared" si="268"/>
        <v>158</v>
      </c>
      <c r="V455" s="250">
        <f t="shared" ref="V455:AA455" si="269">SUM(V430,V426,V421,V416,V412,V409,V403,V400,V396,V391,V384,V380,V377,V375,V366,V362,V359,V356,V350,V348,V346,V342,V339,V336,V333,V331,V325,V323,V320,V316,V312,V310,V304,V300,V296,V294,V291,V289,V287,V279,V274,V272,V270,V268,V263,V254,V250,V246,V239,V236,V229,V227,V220,V215,V208,V206,V204,V199,V196,V193,V191,V188,V182,V176,V169,V160,V155,V147,V145,V142,V136,V131,V126,V116,V111,V105,V97,V92,V87,V77,V73,V71,V66,V58,V49,V40,V35,V26,V11)</f>
        <v>10</v>
      </c>
      <c r="W455" s="250">
        <f t="shared" si="269"/>
        <v>3</v>
      </c>
      <c r="X455" s="250">
        <f t="shared" si="269"/>
        <v>3</v>
      </c>
      <c r="Y455" s="250">
        <f t="shared" si="269"/>
        <v>16</v>
      </c>
      <c r="Z455" s="250">
        <f t="shared" si="269"/>
        <v>0</v>
      </c>
      <c r="AA455" s="250">
        <f t="shared" si="269"/>
        <v>16</v>
      </c>
      <c r="AB455" s="274">
        <f t="shared" ref="AB455:AC455" si="270">SUM(AB430,AB426,AB421,AB416,AB412,AB441,AB409,AB403,AB400,AB396,AB391,AB384,AB380,AB435,AB438,AB377,AB375,AB366,AB362,AB359,AB356,AB350,AB348,AB346,AB342,AB339,AB336,AB333,AB331,AB325,AB323,AB320,AB316,AB312,AB310,AB304,AB300,AB296,AB294,AB291,AB289,AB287,AB279,AB274,AB272,AB270,AB268,AB263,AB254,AB250,AB246,AB239,AB236,AB229,AB227,AB220,AB215,AB208,AB206,AB204,AB199,AB196,AB193,AB191,AB188,AB182,AB176,AB169,AB160,AB155,AB147,AB145,AB142,AB136,AB131,AB126,AB116,AB111,AB105,AB97,AB92,AB87,AB77,AB73,AB71,AB66,AB58,AB49,AB40,AB35,AB26,AB11)</f>
        <v>320</v>
      </c>
      <c r="AC455" s="274">
        <f t="shared" si="270"/>
        <v>204</v>
      </c>
    </row>
    <row r="458" spans="1:29" x14ac:dyDescent="0.25">
      <c r="L458" s="17"/>
      <c r="N458" s="17"/>
      <c r="O458" s="17">
        <f t="shared" ref="O458:AA458" si="271">SUBTOTAL(9,O13:O428)</f>
        <v>21</v>
      </c>
      <c r="P458" s="17">
        <f t="shared" si="271"/>
        <v>11</v>
      </c>
      <c r="Q458" s="17">
        <f t="shared" si="271"/>
        <v>15</v>
      </c>
      <c r="R458" s="17">
        <f t="shared" si="271"/>
        <v>24</v>
      </c>
      <c r="S458" s="17">
        <f t="shared" si="271"/>
        <v>0</v>
      </c>
      <c r="T458" s="17">
        <f t="shared" si="271"/>
        <v>0</v>
      </c>
      <c r="U458" s="17"/>
      <c r="V458" s="17">
        <f t="shared" si="271"/>
        <v>20</v>
      </c>
      <c r="W458" s="17">
        <f t="shared" si="271"/>
        <v>6</v>
      </c>
      <c r="X458" s="17">
        <f t="shared" si="271"/>
        <v>6</v>
      </c>
      <c r="Y458" s="17">
        <f t="shared" si="271"/>
        <v>32</v>
      </c>
      <c r="Z458" s="17">
        <f t="shared" si="271"/>
        <v>0</v>
      </c>
      <c r="AA458" s="17">
        <f t="shared" si="271"/>
        <v>32</v>
      </c>
      <c r="AB458" s="17"/>
    </row>
  </sheetData>
  <autoFilter ref="A10:AC455"/>
  <customSheetViews>
    <customSheetView guid="{56B0671E-3E9F-47F1-B9E6-1716BBC07E77}" scale="50" showPageBreaks="1" fitToPage="1" printArea="1">
      <pane ySplit="10" topLeftCell="A23" activePane="bottomLeft" state="frozen"/>
      <selection pane="bottomLeft" activeCell="Q30" sqref="Q30:Q33"/>
      <pageMargins left="0.27559055118110237" right="0.19685039370078741" top="0.19685039370078741" bottom="0.19685039370078741" header="0.15748031496062992" footer="0.15748031496062992"/>
      <pageSetup paperSize="8" scale="38" fitToHeight="4" orientation="landscape" horizontalDpi="1200" verticalDpi="1200" r:id="rId1"/>
    </customSheetView>
    <customSheetView guid="{4C94CCD0-BCCF-414E-B9BA-800B0DEB3710}" scale="50" showPageBreaks="1" fitToPage="1">
      <pane ySplit="10" topLeftCell="A11" activePane="bottomLeft" state="frozen"/>
      <selection pane="bottomLeft" activeCell="AB22" sqref="AB21:AB22"/>
      <pageMargins left="0.27559055118110237" right="0.19685039370078741" top="0.19685039370078741" bottom="0.19685039370078741" header="0.15748031496062992" footer="0.15748031496062992"/>
      <pageSetup paperSize="8" scale="37" fitToHeight="4" orientation="landscape" horizontalDpi="1200" verticalDpi="1200" r:id="rId2"/>
    </customSheetView>
  </customSheetViews>
  <mergeCells count="151">
    <mergeCell ref="A1:AC1"/>
    <mergeCell ref="A41:C41"/>
    <mergeCell ref="A45:C45"/>
    <mergeCell ref="A439:C439"/>
    <mergeCell ref="A286:C286"/>
    <mergeCell ref="A442:C442"/>
    <mergeCell ref="A103:C103"/>
    <mergeCell ref="A101:C101"/>
    <mergeCell ref="A98:C98"/>
    <mergeCell ref="A422:C422"/>
    <mergeCell ref="A112:B112"/>
    <mergeCell ref="A114:B114"/>
    <mergeCell ref="A134:B134"/>
    <mergeCell ref="A106:B106"/>
    <mergeCell ref="A107:B107"/>
    <mergeCell ref="A119:B119"/>
    <mergeCell ref="A117:B117"/>
    <mergeCell ref="A109:B109"/>
    <mergeCell ref="A137:B137"/>
    <mergeCell ref="A140:B140"/>
    <mergeCell ref="A388:B388"/>
    <mergeCell ref="A308:C308"/>
    <mergeCell ref="A305:C305"/>
    <mergeCell ref="A122:C122"/>
    <mergeCell ref="A277:C277"/>
    <mergeCell ref="A275:C275"/>
    <mergeCell ref="A195:C195"/>
    <mergeCell ref="A181:C181"/>
    <mergeCell ref="A125:C125"/>
    <mergeCell ref="A297:C297"/>
    <mergeCell ref="A385:B385"/>
    <mergeCell ref="A224:C224"/>
    <mergeCell ref="A351:B351"/>
    <mergeCell ref="A233:C233"/>
    <mergeCell ref="A317:B317"/>
    <mergeCell ref="A221:C221"/>
    <mergeCell ref="A166:B166"/>
    <mergeCell ref="A151:B151"/>
    <mergeCell ref="A183:B183"/>
    <mergeCell ref="A186:B186"/>
    <mergeCell ref="A326:B326"/>
    <mergeCell ref="A264:B264"/>
    <mergeCell ref="A266:B266"/>
    <mergeCell ref="A132:B132"/>
    <mergeCell ref="A163:B163"/>
    <mergeCell ref="A280:B280"/>
    <mergeCell ref="A261:C261"/>
    <mergeCell ref="A417:B417"/>
    <mergeCell ref="A243:B243"/>
    <mergeCell ref="A240:B240"/>
    <mergeCell ref="A299:C299"/>
    <mergeCell ref="A390:C390"/>
    <mergeCell ref="B3:B9"/>
    <mergeCell ref="E4:E9"/>
    <mergeCell ref="A16:B16"/>
    <mergeCell ref="A19:B19"/>
    <mergeCell ref="A67:B67"/>
    <mergeCell ref="A69:B69"/>
    <mergeCell ref="A170:B170"/>
    <mergeCell ref="A93:C93"/>
    <mergeCell ref="A95:C95"/>
    <mergeCell ref="A158:C158"/>
    <mergeCell ref="A156:C156"/>
    <mergeCell ref="A78:C78"/>
    <mergeCell ref="A12:B12"/>
    <mergeCell ref="A21:B21"/>
    <mergeCell ref="A23:B23"/>
    <mergeCell ref="A36:B36"/>
    <mergeCell ref="A38:B38"/>
    <mergeCell ref="A62:B62"/>
    <mergeCell ref="A59:B59"/>
    <mergeCell ref="A33:B33"/>
    <mergeCell ref="A31:B31"/>
    <mergeCell ref="A129:C129"/>
    <mergeCell ref="A127:C127"/>
    <mergeCell ref="A161:B161"/>
    <mergeCell ref="AC3:AC9"/>
    <mergeCell ref="U5:AA5"/>
    <mergeCell ref="N4:AA4"/>
    <mergeCell ref="J3:L3"/>
    <mergeCell ref="AB3:AB9"/>
    <mergeCell ref="L4:L9"/>
    <mergeCell ref="K4:K9"/>
    <mergeCell ref="R7:R9"/>
    <mergeCell ref="W7:W9"/>
    <mergeCell ref="X7:X9"/>
    <mergeCell ref="T7:T9"/>
    <mergeCell ref="V7:V9"/>
    <mergeCell ref="Q7:Q9"/>
    <mergeCell ref="A27:B27"/>
    <mergeCell ref="A29:B29"/>
    <mergeCell ref="A54:B54"/>
    <mergeCell ref="A50:B50"/>
    <mergeCell ref="A148:B148"/>
    <mergeCell ref="N5:T5"/>
    <mergeCell ref="C3:C9"/>
    <mergeCell ref="U6:U9"/>
    <mergeCell ref="V6:AA6"/>
    <mergeCell ref="Z7:Z9"/>
    <mergeCell ref="G5:G9"/>
    <mergeCell ref="H5:H9"/>
    <mergeCell ref="S7:S9"/>
    <mergeCell ref="I5:I9"/>
    <mergeCell ref="M3:AA3"/>
    <mergeCell ref="M4:M9"/>
    <mergeCell ref="Y7:Y9"/>
    <mergeCell ref="A3:A9"/>
    <mergeCell ref="AA7:AA9"/>
    <mergeCell ref="O7:O9"/>
    <mergeCell ref="F4:I4"/>
    <mergeCell ref="D3:I3"/>
    <mergeCell ref="D4:D9"/>
    <mergeCell ref="J4:J9"/>
    <mergeCell ref="N6:N9"/>
    <mergeCell ref="P7:P9"/>
    <mergeCell ref="F5:F9"/>
    <mergeCell ref="O6:T6"/>
    <mergeCell ref="A82:C82"/>
    <mergeCell ref="A258:C258"/>
    <mergeCell ref="A230:C230"/>
    <mergeCell ref="A255:C255"/>
    <mergeCell ref="A173:B173"/>
    <mergeCell ref="A209:B209"/>
    <mergeCell ref="A153:B153"/>
    <mergeCell ref="A177:C177"/>
    <mergeCell ref="A179:C179"/>
    <mergeCell ref="A213:B213"/>
    <mergeCell ref="A436:C436"/>
    <mergeCell ref="A395:C395"/>
    <mergeCell ref="A202:C202"/>
    <mergeCell ref="A200:C200"/>
    <mergeCell ref="A216:C216"/>
    <mergeCell ref="A218:C218"/>
    <mergeCell ref="A455:B455"/>
    <mergeCell ref="A88:B88"/>
    <mergeCell ref="A90:B90"/>
    <mergeCell ref="A329:B329"/>
    <mergeCell ref="A367:B367"/>
    <mergeCell ref="A368:B368"/>
    <mergeCell ref="A378:B378"/>
    <mergeCell ref="A413:C413"/>
    <mergeCell ref="A407:C407"/>
    <mergeCell ref="A427:C427"/>
    <mergeCell ref="A431:C431"/>
    <mergeCell ref="A410:B410"/>
    <mergeCell ref="A404:B404"/>
    <mergeCell ref="A381:B381"/>
    <mergeCell ref="A392:B392"/>
    <mergeCell ref="A397:B397"/>
    <mergeCell ref="A401:B401"/>
    <mergeCell ref="A283:B283"/>
  </mergeCells>
  <pageMargins left="0.31496062992125984" right="0.82677165354330717" top="0.47244094488188981" bottom="0.39370078740157483" header="0.31496062992125984" footer="0.23622047244094491"/>
  <pageSetup paperSize="9" scale="53" fitToHeight="17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Krista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Ю. И.</dc:creator>
  <cp:lastModifiedBy>ГВОЗДЕНКО ДМИТРИЙ ВАСИЛЬЕВИЧ</cp:lastModifiedBy>
  <cp:lastPrinted>2015-06-29T07:23:12Z</cp:lastPrinted>
  <dcterms:created xsi:type="dcterms:W3CDTF">2014-08-20T08:13:40Z</dcterms:created>
  <dcterms:modified xsi:type="dcterms:W3CDTF">2015-06-29T07:25:02Z</dcterms:modified>
</cp:coreProperties>
</file>