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736" windowHeight="11760" activeTab="3"/>
  </bookViews>
  <sheets>
    <sheet name="шапка" sheetId="1" r:id="rId1"/>
    <sheet name="Р1 (общий)" sheetId="19" r:id="rId2"/>
    <sheet name="Р2 (для Правительства)" sheetId="20" r:id="rId3"/>
    <sheet name="Р3 (подробный)" sheetId="15" r:id="rId4"/>
    <sheet name="Показатели" sheetId="18" r:id="rId5"/>
  </sheets>
  <definedNames>
    <definedName name="_xlnm.Print_Area" localSheetId="4">Показатели!$A$1:$K$27</definedName>
    <definedName name="_xlnm.Print_Area" localSheetId="1">'Р1 (общий)'!$A$1:$H$41</definedName>
    <definedName name="_xlnm.Print_Area" localSheetId="2">'Р2 (для Правительства)'!$A$1:$N$56</definedName>
    <definedName name="_xlnm.Print_Area" localSheetId="3">'Р3 (подробный)'!$A$1:$Q$63</definedName>
  </definedNames>
  <calcPr calcId="145621"/>
</workbook>
</file>

<file path=xl/calcChain.xml><?xml version="1.0" encoding="utf-8"?>
<calcChain xmlns="http://schemas.openxmlformats.org/spreadsheetml/2006/main">
  <c r="E57" i="15" l="1"/>
  <c r="E55" i="15"/>
  <c r="E54" i="15"/>
  <c r="E49" i="15"/>
  <c r="E52" i="15"/>
  <c r="E50" i="15"/>
  <c r="E47" i="15"/>
  <c r="E48" i="15"/>
  <c r="E45" i="15"/>
  <c r="E46" i="15"/>
  <c r="L54" i="20"/>
  <c r="L53" i="20"/>
  <c r="J54" i="20"/>
  <c r="J53" i="20"/>
  <c r="H54" i="20"/>
  <c r="H53" i="20"/>
  <c r="F54" i="20"/>
  <c r="F53" i="20"/>
  <c r="F55" i="20"/>
  <c r="H55" i="20"/>
  <c r="J55" i="20"/>
  <c r="L55" i="20"/>
  <c r="D53" i="20"/>
  <c r="D54" i="20"/>
  <c r="M58" i="15"/>
  <c r="D55" i="20" l="1"/>
  <c r="P61" i="15"/>
  <c r="G61" i="15"/>
  <c r="G55" i="20" s="1"/>
  <c r="E61" i="15"/>
  <c r="E55" i="20" s="1"/>
  <c r="M61" i="15"/>
  <c r="J61" i="15"/>
  <c r="J60" i="15" l="1"/>
  <c r="I55" i="20"/>
  <c r="P60" i="15"/>
  <c r="M55" i="20"/>
  <c r="M60" i="15"/>
  <c r="K55" i="20"/>
  <c r="E60" i="15"/>
  <c r="G60" i="15"/>
  <c r="D49" i="20"/>
  <c r="K54" i="20" l="1"/>
  <c r="M59" i="15"/>
  <c r="K53" i="20" s="1"/>
  <c r="E54" i="20"/>
  <c r="E59" i="15"/>
  <c r="E53" i="20" s="1"/>
  <c r="M54" i="20"/>
  <c r="P59" i="15"/>
  <c r="M53" i="20" s="1"/>
  <c r="G59" i="15"/>
  <c r="G53" i="20" s="1"/>
  <c r="G54" i="20"/>
  <c r="I54" i="20"/>
  <c r="J59" i="15"/>
  <c r="I53" i="20" s="1"/>
  <c r="L40" i="20"/>
  <c r="L56" i="20"/>
  <c r="L52" i="20"/>
  <c r="L51" i="20"/>
  <c r="L50" i="20"/>
  <c r="L49" i="20"/>
  <c r="L48" i="20"/>
  <c r="L47" i="20"/>
  <c r="L46" i="20"/>
  <c r="L45" i="20"/>
  <c r="L44" i="20"/>
  <c r="L43" i="20"/>
  <c r="L42" i="20"/>
  <c r="L41" i="20"/>
  <c r="L39" i="20"/>
  <c r="J40" i="20"/>
  <c r="J56" i="20"/>
  <c r="J52" i="20"/>
  <c r="J51" i="20"/>
  <c r="J50" i="20"/>
  <c r="J49" i="20"/>
  <c r="J48" i="20"/>
  <c r="J47" i="20"/>
  <c r="J46" i="20"/>
  <c r="J45" i="20"/>
  <c r="J44" i="20"/>
  <c r="J43" i="20"/>
  <c r="J42" i="20"/>
  <c r="J41" i="20"/>
  <c r="J39" i="20"/>
  <c r="H48" i="20"/>
  <c r="H56" i="20"/>
  <c r="H52" i="20"/>
  <c r="H51" i="20"/>
  <c r="H50" i="20"/>
  <c r="H49" i="20"/>
  <c r="H47" i="20"/>
  <c r="H46" i="20"/>
  <c r="H45" i="20"/>
  <c r="H44" i="20"/>
  <c r="H43" i="20"/>
  <c r="H42" i="20"/>
  <c r="H41" i="20"/>
  <c r="H40" i="20"/>
  <c r="H39" i="20"/>
  <c r="F56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D56" i="20"/>
  <c r="D52" i="20"/>
  <c r="D51" i="20"/>
  <c r="D50" i="20"/>
  <c r="D48" i="20"/>
  <c r="D47" i="20"/>
  <c r="D46" i="20"/>
  <c r="D45" i="20"/>
  <c r="D44" i="20"/>
  <c r="D43" i="20"/>
  <c r="D42" i="20"/>
  <c r="D41" i="20"/>
  <c r="D40" i="20"/>
  <c r="D39" i="20"/>
  <c r="P48" i="15"/>
  <c r="P47" i="15" s="1"/>
  <c r="M41" i="20" s="1"/>
  <c r="M48" i="15"/>
  <c r="K42" i="20" s="1"/>
  <c r="J48" i="15"/>
  <c r="J47" i="15" s="1"/>
  <c r="I41" i="20" s="1"/>
  <c r="G48" i="15"/>
  <c r="G47" i="15" s="1"/>
  <c r="G41" i="20" s="1"/>
  <c r="E41" i="20"/>
  <c r="P53" i="15"/>
  <c r="P52" i="15" s="1"/>
  <c r="M46" i="20" s="1"/>
  <c r="M53" i="15"/>
  <c r="M52" i="15" s="1"/>
  <c r="K46" i="20" s="1"/>
  <c r="J53" i="15"/>
  <c r="J52" i="15" s="1"/>
  <c r="I46" i="20" s="1"/>
  <c r="G53" i="15"/>
  <c r="G47" i="20" s="1"/>
  <c r="E53" i="15"/>
  <c r="E47" i="20" s="1"/>
  <c r="G42" i="20" l="1"/>
  <c r="E42" i="20"/>
  <c r="I47" i="20"/>
  <c r="E46" i="20"/>
  <c r="G52" i="15"/>
  <c r="G46" i="20" s="1"/>
  <c r="I42" i="20"/>
  <c r="K47" i="20"/>
  <c r="M47" i="20"/>
  <c r="M47" i="15"/>
  <c r="K41" i="20" s="1"/>
  <c r="M42" i="20"/>
  <c r="P58" i="15"/>
  <c r="P56" i="15"/>
  <c r="P51" i="15"/>
  <c r="P46" i="15"/>
  <c r="M56" i="15"/>
  <c r="M51" i="15"/>
  <c r="M46" i="15"/>
  <c r="J58" i="15"/>
  <c r="J56" i="15"/>
  <c r="J51" i="15"/>
  <c r="J46" i="15"/>
  <c r="G58" i="15"/>
  <c r="G56" i="15"/>
  <c r="G51" i="15"/>
  <c r="G46" i="15"/>
  <c r="E58" i="15"/>
  <c r="E56" i="15"/>
  <c r="E51" i="15"/>
  <c r="I45" i="20" l="1"/>
  <c r="J50" i="15"/>
  <c r="J49" i="15" s="1"/>
  <c r="P50" i="15"/>
  <c r="P49" i="15" s="1"/>
  <c r="M45" i="20"/>
  <c r="E45" i="20"/>
  <c r="G55" i="15"/>
  <c r="G50" i="20"/>
  <c r="M50" i="20"/>
  <c r="P55" i="15"/>
  <c r="M50" i="15"/>
  <c r="M49" i="15" s="1"/>
  <c r="K45" i="20"/>
  <c r="K50" i="20"/>
  <c r="M55" i="15"/>
  <c r="K49" i="20" s="1"/>
  <c r="G52" i="20"/>
  <c r="G57" i="15"/>
  <c r="G51" i="20" s="1"/>
  <c r="M57" i="15"/>
  <c r="K52" i="20"/>
  <c r="P57" i="15"/>
  <c r="M51" i="20" s="1"/>
  <c r="M52" i="20"/>
  <c r="G50" i="15"/>
  <c r="G49" i="15" s="1"/>
  <c r="G45" i="20"/>
  <c r="E50" i="20"/>
  <c r="I50" i="20"/>
  <c r="J55" i="15"/>
  <c r="E51" i="20"/>
  <c r="E52" i="20"/>
  <c r="I52" i="20"/>
  <c r="J57" i="15"/>
  <c r="I51" i="20" s="1"/>
  <c r="E39" i="20"/>
  <c r="E40" i="20"/>
  <c r="G40" i="20"/>
  <c r="G45" i="15"/>
  <c r="G39" i="20" s="1"/>
  <c r="J45" i="15"/>
  <c r="I39" i="20" s="1"/>
  <c r="I40" i="20"/>
  <c r="M45" i="15"/>
  <c r="K39" i="20" s="1"/>
  <c r="K40" i="20"/>
  <c r="P45" i="15"/>
  <c r="M39" i="20" s="1"/>
  <c r="M40" i="20"/>
  <c r="G44" i="15"/>
  <c r="G38" i="20" s="1"/>
  <c r="E49" i="20" l="1"/>
  <c r="I49" i="20"/>
  <c r="J54" i="15"/>
  <c r="I48" i="20" s="1"/>
  <c r="M49" i="20"/>
  <c r="P54" i="15"/>
  <c r="G49" i="20"/>
  <c r="G54" i="15"/>
  <c r="G48" i="20" s="1"/>
  <c r="K51" i="20"/>
  <c r="M54" i="15"/>
  <c r="K48" i="20" s="1"/>
  <c r="E44" i="15"/>
  <c r="E38" i="20" s="1"/>
  <c r="M48" i="20"/>
  <c r="M44" i="15"/>
  <c r="K38" i="20" s="1"/>
  <c r="P44" i="15"/>
  <c r="M38" i="20" s="1"/>
  <c r="J44" i="15"/>
  <c r="I38" i="20" s="1"/>
  <c r="M44" i="20"/>
  <c r="M43" i="20"/>
  <c r="P43" i="15"/>
  <c r="K43" i="20"/>
  <c r="K44" i="20"/>
  <c r="I43" i="20"/>
  <c r="I44" i="20"/>
  <c r="G44" i="20"/>
  <c r="G43" i="20"/>
  <c r="E43" i="20"/>
  <c r="E44" i="20"/>
  <c r="E48" i="20"/>
  <c r="G43" i="15"/>
  <c r="G62" i="15" l="1"/>
  <c r="M43" i="15"/>
  <c r="M62" i="15" s="1"/>
  <c r="E43" i="15"/>
  <c r="E62" i="15" s="1"/>
  <c r="E56" i="20" s="1"/>
  <c r="M37" i="20"/>
  <c r="P62" i="15"/>
  <c r="M56" i="20" s="1"/>
  <c r="J43" i="15"/>
  <c r="K56" i="20"/>
  <c r="K37" i="20"/>
  <c r="G56" i="20"/>
  <c r="G37" i="20"/>
  <c r="E37" i="20"/>
  <c r="I37" i="20" l="1"/>
  <c r="J62" i="15"/>
  <c r="I56" i="20" s="1"/>
</calcChain>
</file>

<file path=xl/comments1.xml><?xml version="1.0" encoding="utf-8"?>
<comments xmlns="http://schemas.openxmlformats.org/spreadsheetml/2006/main">
  <authors>
    <author>ЗАГАЙНОВА НАДЕЖДА ВАСИЛЬЕВНА</author>
  </authors>
  <commentList>
    <comment ref="C5" authorId="0">
      <text>
        <r>
          <rPr>
            <sz val="7"/>
            <color indexed="81"/>
            <rFont val="Tahoma"/>
            <family val="2"/>
            <charset val="204"/>
          </rPr>
          <t>Это расчетные суммы, контроль с разделом 1.4</t>
        </r>
      </text>
    </comment>
  </commentList>
</comments>
</file>

<file path=xl/sharedStrings.xml><?xml version="1.0" encoding="utf-8"?>
<sst xmlns="http://schemas.openxmlformats.org/spreadsheetml/2006/main" count="1295" uniqueCount="297">
  <si>
    <t>Коды</t>
  </si>
  <si>
    <t>Главный администратор доходов федерального бюджета</t>
  </si>
  <si>
    <t>1</t>
  </si>
  <si>
    <t>3</t>
  </si>
  <si>
    <t>2</t>
  </si>
  <si>
    <t xml:space="preserve">Единица измерения </t>
  </si>
  <si>
    <t>384</t>
  </si>
  <si>
    <t>5</t>
  </si>
  <si>
    <t>Дата</t>
  </si>
  <si>
    <t>Глава по БК</t>
  </si>
  <si>
    <t>&lt;Код главы&gt;</t>
  </si>
  <si>
    <t>Форма по ОКУД</t>
  </si>
  <si>
    <t>&lt;Наименование ГАДБ&gt;</t>
  </si>
  <si>
    <t>по БК</t>
  </si>
  <si>
    <t>по ОКЕИ</t>
  </si>
  <si>
    <t>&lt;Код КБК (с подвидом) (отображение по разрядам)&gt;</t>
  </si>
  <si>
    <t>Наименование показателя</t>
  </si>
  <si>
    <t>Код строки</t>
  </si>
  <si>
    <t>6</t>
  </si>
  <si>
    <t>7</t>
  </si>
  <si>
    <t>8</t>
  </si>
  <si>
    <t>9</t>
  </si>
  <si>
    <t>10</t>
  </si>
  <si>
    <t>11</t>
  </si>
  <si>
    <t>x</t>
  </si>
  <si>
    <t>&lt;Наименование КБК (с подвидом) &gt;</t>
  </si>
  <si>
    <t xml:space="preserve">от "__" __________ 20__г. &lt;дата составления прогноза&gt; </t>
  </si>
  <si>
    <t xml:space="preserve">ДД.ММ.ГГГГ 
&lt;дата составления прогноза&gt; </t>
  </si>
  <si>
    <t>по ОКПО</t>
  </si>
  <si>
    <t>Наименование кода бюджетной классификации доходов</t>
  </si>
  <si>
    <t>Формула контроля</t>
  </si>
  <si>
    <t>Текущий финансовый год</t>
  </si>
  <si>
    <t>Очередной финансовый год</t>
  </si>
  <si>
    <t>Первый год планового периода</t>
  </si>
  <si>
    <t>Второй год планового периода</t>
  </si>
  <si>
    <t>Прогноз</t>
  </si>
  <si>
    <t>фактор</t>
  </si>
  <si>
    <t>Характеристика фактора</t>
  </si>
  <si>
    <t>показатель</t>
  </si>
  <si>
    <t>пояснение</t>
  </si>
  <si>
    <t>12</t>
  </si>
  <si>
    <t>13</t>
  </si>
  <si>
    <t>14</t>
  </si>
  <si>
    <t>15</t>
  </si>
  <si>
    <t>Формула расчета</t>
  </si>
  <si>
    <t>Динамика факторов</t>
  </si>
  <si>
    <t>Условное обозначение</t>
  </si>
  <si>
    <t>20__ год (очередной финансовый год)</t>
  </si>
  <si>
    <t>20__ год (первый год планового периода)</t>
  </si>
  <si>
    <t>20__ год (второй год планового периода)</t>
  </si>
  <si>
    <t>16</t>
  </si>
  <si>
    <t>17</t>
  </si>
  <si>
    <t>Исполнено на ДД.ММ.ГГГГ (текущий финансовый год)</t>
  </si>
  <si>
    <t>х</t>
  </si>
  <si>
    <t>на &lt;очередной финансовый год&gt; год и плановый период &lt;первый год планового периода&gt; и &lt;второй год планового периода&gt; годов</t>
  </si>
  <si>
    <t>Количество квартир, ед.</t>
  </si>
  <si>
    <t>Оценка 20__ год 
(текущий финансовый год)</t>
  </si>
  <si>
    <t>macro:
Inf</t>
  </si>
  <si>
    <t>2. Расчет прогноза поступления доходов от платы за услуги, предоставляемые на договорной основе подразделениями органов внутренних дел Министерства внутренних дел Российской Федерации по охране имущества юридических и физических лиц, и иные услуги, связанные с обеспечением охраны и безопасности граждан</t>
  </si>
  <si>
    <t>1.1.1. Плата за услуги физической охраны</t>
  </si>
  <si>
    <t>1.1.2.  Плата за услуги технической охраны</t>
  </si>
  <si>
    <t>численность сотрудников полиции, осуществляющих физическую охрану объектов, ед.</t>
  </si>
  <si>
    <t>месячная стоимость содержания сотрудника по состоянию на 1 января 2006 года, руб.</t>
  </si>
  <si>
    <t>количество объектов, ед.</t>
  </si>
  <si>
    <t>1.2.1. Плата за услуги физической охраны</t>
  </si>
  <si>
    <t>1.2 Плата за услуги охраны иных объектов, включенных в перечень объектов, подлежащих обязательной охране</t>
  </si>
  <si>
    <t>1.2.2.  Плата за услуги технической охраны</t>
  </si>
  <si>
    <t>2.1. Плата за услуги охраны квартир</t>
  </si>
  <si>
    <t>2.1. Плата за услуги охраны личного имущества
граждан</t>
  </si>
  <si>
    <t>Годовая стоимость содержания сотрудника, осуществляющего физическую охрану объектов, руб</t>
  </si>
  <si>
    <t>средняя часовая стоимость пультового номера по состоянию на 1 января 2006 года, руб.</t>
  </si>
  <si>
    <t>Годовая стоимость пультового номера для охраны (365 суток по 12 часов), руб.</t>
  </si>
  <si>
    <t>месячная стоимость содержания сотрудника по состоянию на 1 января 2012 года, руб.</t>
  </si>
  <si>
    <t>средняя часовая стоимость пультового номера для охраны, руб.</t>
  </si>
  <si>
    <t>месячная стоимость охраны квартиры, руб.</t>
  </si>
  <si>
    <t>месячная стоимость охраны места хранения личного имущества граждан, руб.</t>
  </si>
  <si>
    <t>Годовая стоимость охраны мест хранения личного имущества граждан, руб</t>
  </si>
  <si>
    <t>ВСЕГО</t>
  </si>
  <si>
    <t>1. ПЛАТА ЗА УСЛУГИ ОХРАНЫ ОБЪЕКТОВ, ВКЛЮЧЕННЫХ В ПЕРЕЧЕНЬ ОБЪЕКТОВ, ПОДЛЕЖАЩИХ ОБЯЗАТЕЛЬНОЙ ОХРАНЕ</t>
  </si>
  <si>
    <t>2. ПЛАТА ЗА УСЛУГИ ОХРАНЫ КВАРТИР И МЕСТ ХРАНЕНИЯ ЛИЧНОГО ИМУЩЕСТВА ГРАЖДАН</t>
  </si>
  <si>
    <t>3. ПЛАТА ЗА УСЛУГИ ТЕХНИЧЕСКОЙ ОХРАНЫ ИНЫХ ОБЪЕКТОВ</t>
  </si>
  <si>
    <t>Справочно: Описание алгоритма формирования и расчета показателей</t>
  </si>
  <si>
    <t>Разделы и подразделы формы</t>
  </si>
  <si>
    <t>Тип столбца</t>
  </si>
  <si>
    <t>Р2 (для Правительства)</t>
  </si>
  <si>
    <t>Р3 (подробный)</t>
  </si>
  <si>
    <t>Да</t>
  </si>
  <si>
    <t>Показатель</t>
  </si>
  <si>
    <t>ОбязПлата</t>
  </si>
  <si>
    <t>Инфляция,%</t>
  </si>
  <si>
    <t>ОбязФедПлата</t>
  </si>
  <si>
    <t>ОбязФедФизСотрЧисл</t>
  </si>
  <si>
    <t>ОбязФедФизПлата</t>
  </si>
  <si>
    <t>ОбязФедФизПоясн</t>
  </si>
  <si>
    <t>ОбязФедФизСотрСтоимМес</t>
  </si>
  <si>
    <t>ОбязФедФизСотрСтоимГод</t>
  </si>
  <si>
    <t>ОбязФедФизСотрСтоимПоясн</t>
  </si>
  <si>
    <t>ОбязФедТехКол</t>
  </si>
  <si>
    <t>ОбязФедТехПлата</t>
  </si>
  <si>
    <t>ОбязФедТехПоясн</t>
  </si>
  <si>
    <t>ОбязФедТехСтоимМес</t>
  </si>
  <si>
    <t>ОбязФедТехСтоимГод</t>
  </si>
  <si>
    <t>ОбязФедТехСтоимПоясн</t>
  </si>
  <si>
    <t>ОбязИныеПлата</t>
  </si>
  <si>
    <t>ОбязИныеФизСотрЧисл</t>
  </si>
  <si>
    <t>ОбязИныеФизПлата</t>
  </si>
  <si>
    <t>ОбязИныеФизПоясн</t>
  </si>
  <si>
    <t>ОбязИныеФизСотрСтоимМес</t>
  </si>
  <si>
    <t>ОбязИныеФизСотрСтоимГод</t>
  </si>
  <si>
    <t>ОбязИныеФизСотрСтоимПоясн</t>
  </si>
  <si>
    <t>ОбязИныеТехКол</t>
  </si>
  <si>
    <t>ОбязИныеТехПлата</t>
  </si>
  <si>
    <t>ОбязИныеТехПоясн</t>
  </si>
  <si>
    <t>ОбязИныеТехСтоимМес</t>
  </si>
  <si>
    <t>ОбязИныеТехСтоимГод</t>
  </si>
  <si>
    <t>ОбязИныеТехСтоимПоясн</t>
  </si>
  <si>
    <t>ГраждПлата</t>
  </si>
  <si>
    <t>ГраждКвартКол</t>
  </si>
  <si>
    <t>ГраждКвартПлата</t>
  </si>
  <si>
    <t>ГраждКвартПоясн</t>
  </si>
  <si>
    <t>ГраждКвартСтоимМес</t>
  </si>
  <si>
    <t>ГраждКвартСтоимГод</t>
  </si>
  <si>
    <t>ГраждКвартСтоимПоясн</t>
  </si>
  <si>
    <t>ГраждИмущКол</t>
  </si>
  <si>
    <t>ГраждИмущПлата</t>
  </si>
  <si>
    <t>ГраждИмущПоясн</t>
  </si>
  <si>
    <t>ГраждИмущСтоимМес</t>
  </si>
  <si>
    <t>ГраждИмущСтоимГод</t>
  </si>
  <si>
    <t>ГраждИмущСтоимПоясн</t>
  </si>
  <si>
    <t>ИныеТехКол</t>
  </si>
  <si>
    <t>ИныеТехПлата</t>
  </si>
  <si>
    <t>ИныеТехПоясн</t>
  </si>
  <si>
    <t>ПлатаВсего</t>
  </si>
  <si>
    <t>1.1 Плата за услуги охраны объектов, относящихся к федеральным государственным учреждениям</t>
  </si>
  <si>
    <t>1. Объем поступления доходов в бюджеты бюджетной системы Российской Федерации</t>
  </si>
  <si>
    <t>1.1. Объем поступления доходов в федеральный бюджет и консолидированные бюджеты субъектов Российской Федерации с учетом нормативов распределения</t>
  </si>
  <si>
    <t>Исполнено на  ДД.ММ.ГГГГ
(текущий финансовый год)</t>
  </si>
  <si>
    <t>Оценка поступления доходов в 20__ году 
(текущий финансовый год)</t>
  </si>
  <si>
    <t>Прогноз поступления доходов</t>
  </si>
  <si>
    <t>на  20__ год 
(очередной финансовый год)</t>
  </si>
  <si>
    <t>на  20__ год 
(первый год планового периода)</t>
  </si>
  <si>
    <t>на  20__ год 
(второй год планового периода)</t>
  </si>
  <si>
    <t>4</t>
  </si>
  <si>
    <t>Объем поступления доходов (расчетный) в консолидированный бюджет Российской Федерации, в том числе:</t>
  </si>
  <si>
    <t>010</t>
  </si>
  <si>
    <t>федеральный бюджет</t>
  </si>
  <si>
    <t>011</t>
  </si>
  <si>
    <t>&lt;(стр.010, гр.3) * (подраздел 1.2, стр.010, гр.3)/100&gt;</t>
  </si>
  <si>
    <t>&lt;(стр.010, гр.4) * (подраздел 1.2, стр.010, гр.3)/100&gt;</t>
  </si>
  <si>
    <t>&lt;(стр.010, гр.5) * (подраздел 1.2, стр.010, гр.3)/100&gt;</t>
  </si>
  <si>
    <t>&lt;(стр.010, гр.6) * (подраздел 1.2, стр.010, гр.3)/100&gt;</t>
  </si>
  <si>
    <t>консолидированные бюджеты субъектов Российской Федерации</t>
  </si>
  <si>
    <t>012</t>
  </si>
  <si>
    <t>&lt;(стр.010, гр.3) * (подраздел 1.2, стр.010, гр.4)/100 + (стр.010, гр.3) * (подраздел 1.2, стр.010, гр.5)/100&gt;</t>
  </si>
  <si>
    <t>&lt;(стр.010, гр.4) * (подраздел 1.2, стр.010, гр.4)/100 + (стр.010, гр.4) * (подраздел 1.2, стр.010, гр.5)/100&gt;</t>
  </si>
  <si>
    <t>&lt;(стр.010, гр.5) * (подраздел 1.2, стр.010, гр.4)/100 + (стр.010, гр.5) * (подраздел 1.2, стр.010, гр.5)/100&gt;</t>
  </si>
  <si>
    <t>&lt;(стр.010, гр.6) * (подраздел 1.2, стр.010, гр.4)/100 + (стр.010, гр.6) * (подраздел 1.2, стр.010, гр.5)/100&gt;</t>
  </si>
  <si>
    <t>&lt;(стр.010, гр.7) * (подраздел 1.2, стр.010, гр.4)/100 + (стр.010, гр.7) * (подраздел 1.2, стр.010, гр.5)/100&gt;</t>
  </si>
  <si>
    <t>Корректировка расчета с учетом экспертной оценки, в том числе:</t>
  </si>
  <si>
    <t>020</t>
  </si>
  <si>
    <t>&lt;(стр.021, гр.3) + (стр.022, гр.3)&gt;</t>
  </si>
  <si>
    <t>&lt;(стр.021, гр.4) + (стр.022, гр.4)&gt;</t>
  </si>
  <si>
    <t>&lt;(стр.021, гр.5) + (стр.022, гр.5)&gt;</t>
  </si>
  <si>
    <t>&lt;(стр.021, гр.6) + (стр.022, гр.6)&gt;</t>
  </si>
  <si>
    <t>&lt;(стр.021, гр.7) + (стр.022, гр.7)&gt;</t>
  </si>
  <si>
    <t>021</t>
  </si>
  <si>
    <t>022</t>
  </si>
  <si>
    <t>Объем поступления доходов (итоговый)</t>
  </si>
  <si>
    <t>030</t>
  </si>
  <si>
    <t>&lt;(стр.031, гр.3) + (стр.032, гр.3)&gt;</t>
  </si>
  <si>
    <t>&lt;(стр.031, гр.4) + (стр.032, гр.4)&gt;</t>
  </si>
  <si>
    <t>&lt;(стр.031, гр.5) + (стр.032, гр.5)&gt;</t>
  </si>
  <si>
    <t>&lt;(стр.031, гр.6) + (стр.032, гр.6)&gt;</t>
  </si>
  <si>
    <t>&lt;(стр.031, гр.7) + (стр.032, гр.7)&gt;</t>
  </si>
  <si>
    <t>031</t>
  </si>
  <si>
    <t>&lt;(стр.011, гр.3) + (стр.021, гр.3)&gt;</t>
  </si>
  <si>
    <t>&lt;(стр.011, гр.4) + (стр.021, гр.4)&gt;</t>
  </si>
  <si>
    <t>&lt;(стр.011, гр.5) + (стр.021, гр.5)&gt;</t>
  </si>
  <si>
    <t>&lt;(стр.011, гр.6) + (стр.021, гр.6)&gt;</t>
  </si>
  <si>
    <t>&lt;(стр.011, гр.7) + (стр.021, гр.7)&gt;</t>
  </si>
  <si>
    <t>032</t>
  </si>
  <si>
    <t>&lt;(стр.012, гр.3) + (стр.022, гр.3)&gt;</t>
  </si>
  <si>
    <t>&lt;(стр.012, гр.4) + (стр.022, гр.4)&gt;</t>
  </si>
  <si>
    <t>&lt;(стр.012, гр.5) + (стр.022, гр.5)&gt;</t>
  </si>
  <si>
    <t>&lt;(стр.012, гр.6) + (стр.022, гр.6)&gt;</t>
  </si>
  <si>
    <t>&lt;(стр.012, гр.7) + (стр.022, гр.7)&gt;</t>
  </si>
  <si>
    <t>1.2. Нормативы распределения доходов между бюджетами бюджетной системы Российской Федерации (справочно)</t>
  </si>
  <si>
    <t>Федеральный бюджет</t>
  </si>
  <si>
    <t>Бюджеты субъектов Российской Федерации</t>
  </si>
  <si>
    <t>Местные бюджеты</t>
  </si>
  <si>
    <t>Нормативы распределения доходов между бюджетами бюджетной системы Российской Федерации, %</t>
  </si>
  <si>
    <t>&lt;Справочник "Нормативы распределения"&gt;</t>
  </si>
  <si>
    <t>1.3. Характеристика факторов, учтенных в экспертной оценке</t>
  </si>
  <si>
    <t>на  20__ год (очередной финансовый год)</t>
  </si>
  <si>
    <t>на  20__ год (первый год планового периода)</t>
  </si>
  <si>
    <t>на  20__ год (второй год планового периода)</t>
  </si>
  <si>
    <t>Характеристика факторов, учтенных в экспертной оценке</t>
  </si>
  <si>
    <t>1.4. Динамика кассовых поступлений за предыдущие финансовые периоды</t>
  </si>
  <si>
    <t>Предыдущие финансовые годы</t>
  </si>
  <si>
    <t>Отчетный финансовый</t>
  </si>
  <si>
    <t>Текущий финансовый</t>
  </si>
  <si>
    <t>Среднее значение за периоды</t>
  </si>
  <si>
    <t xml:space="preserve">20__ год </t>
  </si>
  <si>
    <t xml:space="preserve">20__ год  </t>
  </si>
  <si>
    <r>
      <t>Кассовые поступления в консолидированный бюджет Российской Федерации, в том числе</t>
    </r>
    <r>
      <rPr>
        <vertAlign val="super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:</t>
    </r>
  </si>
  <si>
    <t>&lt;(стр.011, гр.3) + (стр.012, гр.3)&gt;</t>
  </si>
  <si>
    <t>&lt;(стр.011, гр.4) + (стр.012, гр.4)&gt;</t>
  </si>
  <si>
    <t>&lt;(стр.011, гр.5) + (стр.012, гр.5)&gt;</t>
  </si>
  <si>
    <t>&lt;(стр.011, гр.6) + (стр.012, гр.6)&gt;</t>
  </si>
  <si>
    <t>&lt;(стр.011, гр.7) + (стр.012, гр.7)&gt;</t>
  </si>
  <si>
    <t>Темп роста кассовых поступлений (цепной), %</t>
  </si>
  <si>
    <t>&lt;(стр.010, гр.4) / (стр.010, гр.3)*100&gt;</t>
  </si>
  <si>
    <t>&lt;(стр.010, гр.5) / (стр.010, гр.4)*100&gt;</t>
  </si>
  <si>
    <t>&lt;(стр.010, гр.6) / (стр.010, гр.5)*100&gt;</t>
  </si>
  <si>
    <t>Средний темп роста за предыдущие отчетные периоды, %</t>
  </si>
  <si>
    <t>&lt;((стр.020, гр.4) + (стр.020, гр.5) + (стр.020, гр.6))/3&gt;</t>
  </si>
  <si>
    <r>
      <rPr>
        <vertAlign val="superscript"/>
        <sz val="8"/>
        <rFont val="Times New Roman"/>
        <family val="1"/>
        <charset val="204"/>
      </rPr>
      <t>1</t>
    </r>
    <r>
      <rPr>
        <sz val="8"/>
        <rFont val="Times New Roman"/>
        <family val="1"/>
        <charset val="204"/>
      </rPr>
      <t xml:space="preserve"> На основании отчетности Федерального казначейства.</t>
    </r>
  </si>
  <si>
    <t>1000</t>
  </si>
  <si>
    <t>1100</t>
  </si>
  <si>
    <t>1110</t>
  </si>
  <si>
    <t>1111</t>
  </si>
  <si>
    <t>1120</t>
  </si>
  <si>
    <t>1121</t>
  </si>
  <si>
    <t>1200</t>
  </si>
  <si>
    <t>1210</t>
  </si>
  <si>
    <t>1211</t>
  </si>
  <si>
    <t>1220</t>
  </si>
  <si>
    <t>1221</t>
  </si>
  <si>
    <t>2000</t>
  </si>
  <si>
    <t>2100</t>
  </si>
  <si>
    <t>2200</t>
  </si>
  <si>
    <t>2210</t>
  </si>
  <si>
    <t>2110</t>
  </si>
  <si>
    <t>3000</t>
  </si>
  <si>
    <t>4000</t>
  </si>
  <si>
    <t>&lt;раздел 2, стр.4000, гр.5&gt;</t>
  </si>
  <si>
    <t>&lt;раздел 2, стр.4000, гр.7&gt;</t>
  </si>
  <si>
    <t>&lt;раздел 2, стр.4000, гр.9&gt;</t>
  </si>
  <si>
    <t>&lt;раздел 2, стр.4000, гр.11&gt;</t>
  </si>
  <si>
    <t>&lt;раздел 2, стр.4000, гр.13&gt;</t>
  </si>
  <si>
    <t>ГраждИмущСтоимМес * 12</t>
  </si>
  <si>
    <t>ГраждКвартСтоимМес * 12</t>
  </si>
  <si>
    <t>ОбязИныеФизСотрСтоимМес * 12</t>
  </si>
  <si>
    <t>ОбязФедФизСотрСтоимМес * 12</t>
  </si>
  <si>
    <t>ОбязФедФизПлата + ОбязФедТехПлата</t>
  </si>
  <si>
    <t>ОбязФедПлата + ОбязИныеПлата</t>
  </si>
  <si>
    <t>Оценка 2015 год 
(текущий финансовый год)</t>
  </si>
  <si>
    <t>2016 год (очередной финансовый год)</t>
  </si>
  <si>
    <t>2017 год (первый год планового периода)</t>
  </si>
  <si>
    <t>2018 год (второй год планового периода)</t>
  </si>
  <si>
    <t>ОбязФедТехСтоимМес * 12 * 365</t>
  </si>
  <si>
    <t>ОбязИныеТехСтоимМес * 12 * 365</t>
  </si>
  <si>
    <t>-</t>
  </si>
  <si>
    <t xml:space="preserve"> (уполномоченное лицо)</t>
  </si>
  <si>
    <t>(должность)</t>
  </si>
  <si>
    <t>(подпись)</t>
  </si>
  <si>
    <t>(расшифровка подписи)</t>
  </si>
  <si>
    <t>Исполнитель</t>
  </si>
  <si>
    <t>(фамилия, инициалы)</t>
  </si>
  <si>
    <t>(телефон)</t>
  </si>
  <si>
    <t>"___" _____________</t>
  </si>
  <si>
    <t>&lt;дата подписания&gt;</t>
  </si>
  <si>
    <t>Руководитель</t>
  </si>
  <si>
    <t>ПРИМЕР ДЛЯ 1 13 01080 01 6000 130</t>
  </si>
  <si>
    <t>тыс. руб</t>
  </si>
  <si>
    <t>Годовая стоимость охраны мест хранения личного имущества граждан, руб.</t>
  </si>
  <si>
    <t>Годовая стоимость содержания сотрудника, осуществляющего физическую охрану объектов, руб.</t>
  </si>
  <si>
    <t>&lt;(стр.010, гр.7) * (подраздел 1.2, стр.010, гр.3)/100&gt;</t>
  </si>
  <si>
    <t>2. Расчет прогноза поступления платы за услуги, предоставляемые на договорной основе подразделениями органов внутренних дел Министерства внутренних дел Российской Федерации по охране имущества юридических и физических лиц, и иные услуги, связанные с обеспечением охраны и безопасности граждан</t>
  </si>
  <si>
    <t>3. Расчет и факторный анализ прогноза поступления платы за услуги, предоставляемые на договорной основе подразделениями органов внутренних дел Министерства внутренних дел Российской Федерации по охране имущества юридических и физических лиц, и иные услуги, связанные с обеспечением охраны и безопасности граждан</t>
  </si>
  <si>
    <t>Обоснование прогноза поступления платы за услуги, предоставляемые на договорной основе подразделениями органов внутренних дел Министерства внутренних дел Российской Федерации по охране имущества юридических и физических лиц, и иные услуги, связанные с обеспечением охраны и безопасности граждан</t>
  </si>
  <si>
    <t>Форма № 113.30</t>
  </si>
  <si>
    <t>з</t>
  </si>
  <si>
    <t>(ОбязИныеФизПлата + ОбязИныеТехПлата)*(macro:Inf+100)/100</t>
  </si>
  <si>
    <t>Годовая стоимость охраны квартиры, руб.</t>
  </si>
  <si>
    <r>
      <t>2</t>
    </r>
    <r>
      <rPr>
        <sz val="10"/>
        <color rgb="FF7030A0"/>
        <rFont val="Times New Roman"/>
        <family val="1"/>
        <charset val="204"/>
      </rPr>
      <t>.2</t>
    </r>
    <r>
      <rPr>
        <sz val="10"/>
        <rFont val="Times New Roman"/>
        <family val="1"/>
        <charset val="204"/>
      </rPr>
      <t>. Плата за услуги охраны личного имущества
граждан</t>
    </r>
  </si>
  <si>
    <t>2____ г.</t>
  </si>
  <si>
    <t>ИныеТехСтоимМес</t>
  </si>
  <si>
    <t>ИныеТехСтоимГод</t>
  </si>
  <si>
    <t>ИныеТехСтоимПоясн</t>
  </si>
  <si>
    <t>ИныеТехСтоимМес * 12 * 365</t>
  </si>
  <si>
    <r>
      <t>(ГраждКвартПлата + ГраждИмущПлата)</t>
    </r>
    <r>
      <rPr>
        <sz val="10"/>
        <color rgb="FFFF0000"/>
        <rFont val="Times New Roman"/>
        <family val="1"/>
        <charset val="204"/>
      </rPr>
      <t>*(macro:Inf+100)/100</t>
    </r>
  </si>
  <si>
    <t>3.1  Плата за услуги технической охраны</t>
  </si>
  <si>
    <t>3100</t>
  </si>
  <si>
    <t>3110</t>
  </si>
  <si>
    <t>ИныеПлата</t>
  </si>
  <si>
    <t>ИныеТехПлата*(macro:Inf+100)/100</t>
  </si>
  <si>
    <t>Фактор</t>
  </si>
  <si>
    <r>
      <rPr>
        <sz val="10"/>
        <color rgb="FFFF0000"/>
        <rFont val="Times New Roman"/>
        <family val="1"/>
        <charset val="204"/>
      </rPr>
      <t>ИныеПлата</t>
    </r>
    <r>
      <rPr>
        <sz val="10"/>
        <rFont val="Times New Roman"/>
        <family val="1"/>
        <charset val="204"/>
      </rPr>
      <t xml:space="preserve"> + ГраждПлата + ОбязПлата</t>
    </r>
  </si>
  <si>
    <t>Количество мест хранения личного имущества граждан, ед.</t>
  </si>
  <si>
    <r>
      <t>ОбязФедТехКол * ОбязФедТехСтоимГод</t>
    </r>
    <r>
      <rPr>
        <sz val="10"/>
        <color rgb="FF7030A0"/>
        <rFont val="Times New Roman"/>
        <family val="1"/>
        <charset val="204"/>
      </rPr>
      <t xml:space="preserve"> / 1000</t>
    </r>
  </si>
  <si>
    <r>
      <t>ОбязФедФизСотрЧисл * ОбязФедФизСотрСтоимГод</t>
    </r>
    <r>
      <rPr>
        <sz val="10"/>
        <color rgb="FF7030A0"/>
        <rFont val="Times New Roman"/>
        <family val="1"/>
        <charset val="204"/>
      </rPr>
      <t xml:space="preserve"> / 1000</t>
    </r>
  </si>
  <si>
    <r>
      <t>ГраждКвартКол * ГраждКвартСтоимГод</t>
    </r>
    <r>
      <rPr>
        <sz val="10"/>
        <color rgb="FF7030A0"/>
        <rFont val="Times New Roman"/>
        <family val="1"/>
        <charset val="204"/>
      </rPr>
      <t xml:space="preserve"> / 1000</t>
    </r>
  </si>
  <si>
    <r>
      <t>ОбязИныеФизСотрЧисл * ОбязИныеФизСотрСтоимГод</t>
    </r>
    <r>
      <rPr>
        <sz val="10"/>
        <color rgb="FF7030A0"/>
        <rFont val="Times New Roman"/>
        <family val="1"/>
        <charset val="204"/>
      </rPr>
      <t xml:space="preserve"> / 1000</t>
    </r>
  </si>
  <si>
    <r>
      <t>ГраждИмущКол * ГраждИмущСтоимГод</t>
    </r>
    <r>
      <rPr>
        <sz val="10"/>
        <color rgb="FF7030A0"/>
        <rFont val="Times New Roman"/>
        <family val="1"/>
        <charset val="204"/>
      </rPr>
      <t xml:space="preserve"> / 1000</t>
    </r>
  </si>
  <si>
    <r>
      <t xml:space="preserve">ОбязИныеТехКол * ОбязИныеТехСтоимГод </t>
    </r>
    <r>
      <rPr>
        <sz val="10"/>
        <color rgb="FF7030A0"/>
        <rFont val="Times New Roman"/>
        <family val="1"/>
        <charset val="204"/>
      </rPr>
      <t>/ 1000</t>
    </r>
  </si>
  <si>
    <r>
      <rPr>
        <sz val="10"/>
        <color rgb="FF7030A0"/>
        <rFont val="Times New Roman"/>
        <family val="1"/>
        <charset val="204"/>
      </rPr>
      <t>ИныеТехСтоимГод</t>
    </r>
    <r>
      <rPr>
        <sz val="10"/>
        <color rgb="FFFF0000"/>
        <rFont val="Times New Roman"/>
        <family val="1"/>
        <charset val="204"/>
      </rPr>
      <t>*ИныеТехКол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</si>
</sst>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ahoma"/>
      <family val="2"/>
      <charset val="204"/>
    </font>
    <font>
      <sz val="10"/>
      <name val="Arial Cyr"/>
      <charset val="204"/>
    </font>
    <font>
      <sz val="10"/>
      <color theme="1"/>
      <name val="Arial Cyr"/>
      <family val="2"/>
      <charset val="204"/>
    </font>
    <font>
      <sz val="10"/>
      <name val="Helv"/>
    </font>
    <font>
      <sz val="11"/>
      <name val="Calibri"/>
      <family val="2"/>
      <charset val="204"/>
    </font>
    <font>
      <vertAlign val="superscript"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sz val="7"/>
      <color indexed="81"/>
      <name val="Tahoma"/>
      <family val="2"/>
      <charset val="204"/>
    </font>
    <font>
      <sz val="10"/>
      <color rgb="FF7030A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1">
    <xf numFmtId="0" fontId="0" fillId="0" borderId="0"/>
    <xf numFmtId="0" fontId="1" fillId="0" borderId="0"/>
    <xf numFmtId="0" fontId="5" fillId="0" borderId="0"/>
    <xf numFmtId="0" fontId="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3" fillId="0" borderId="0"/>
    <xf numFmtId="9" fontId="12" fillId="0" borderId="0" applyFont="0" applyFill="0" applyBorder="0" applyAlignment="0" applyProtection="0"/>
    <xf numFmtId="0" fontId="6" fillId="0" borderId="0"/>
    <xf numFmtId="9" fontId="13" fillId="0" borderId="0" applyFont="0" applyFill="0" applyBorder="0" applyAlignment="0" applyProtection="0"/>
    <xf numFmtId="0" fontId="14" fillId="0" borderId="0"/>
    <xf numFmtId="0" fontId="6" fillId="0" borderId="0"/>
    <xf numFmtId="0" fontId="13" fillId="0" borderId="0"/>
    <xf numFmtId="0" fontId="12" fillId="0" borderId="0"/>
    <xf numFmtId="0" fontId="5" fillId="0" borderId="0"/>
    <xf numFmtId="0" fontId="12" fillId="0" borderId="0"/>
    <xf numFmtId="0" fontId="11" fillId="0" borderId="0"/>
    <xf numFmtId="0" fontId="12" fillId="0" borderId="0"/>
    <xf numFmtId="0" fontId="1" fillId="0" borderId="0"/>
  </cellStyleXfs>
  <cellXfs count="311">
    <xf numFmtId="0" fontId="0" fillId="0" borderId="0" xfId="0"/>
    <xf numFmtId="164" fontId="3" fillId="0" borderId="0" xfId="1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8" fillId="0" borderId="0" xfId="0" applyFont="1" applyAlignment="1">
      <alignment horizontal="right" vertical="center"/>
    </xf>
    <xf numFmtId="0" fontId="4" fillId="0" borderId="0" xfId="0" applyFont="1" applyFill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164" fontId="3" fillId="0" borderId="0" xfId="1" applyNumberFormat="1" applyFont="1" applyFill="1" applyBorder="1" applyAlignment="1">
      <alignment horizontal="center" vertical="center" wrapText="1"/>
    </xf>
    <xf numFmtId="164" fontId="2" fillId="4" borderId="3" xfId="1" applyNumberFormat="1" applyFont="1" applyFill="1" applyBorder="1" applyAlignment="1">
      <alignment horizontal="left" wrapText="1"/>
    </xf>
    <xf numFmtId="164" fontId="2" fillId="4" borderId="4" xfId="1" applyNumberFormat="1" applyFont="1" applyFill="1" applyBorder="1" applyAlignment="1">
      <alignment horizontal="left" wrapText="1"/>
    </xf>
    <xf numFmtId="0" fontId="2" fillId="4" borderId="4" xfId="0" applyFont="1" applyFill="1" applyBorder="1" applyAlignment="1"/>
    <xf numFmtId="49" fontId="3" fillId="4" borderId="12" xfId="1" applyNumberFormat="1" applyFont="1" applyFill="1" applyBorder="1" applyAlignment="1">
      <alignment horizontal="center" wrapText="1"/>
    </xf>
    <xf numFmtId="49" fontId="3" fillId="4" borderId="13" xfId="1" applyNumberFormat="1" applyFont="1" applyFill="1" applyBorder="1" applyAlignment="1">
      <alignment horizontal="center" wrapText="1"/>
    </xf>
    <xf numFmtId="164" fontId="3" fillId="0" borderId="3" xfId="1" applyNumberFormat="1" applyFont="1" applyBorder="1" applyAlignment="1">
      <alignment horizontal="left" wrapText="1"/>
    </xf>
    <xf numFmtId="164" fontId="3" fillId="0" borderId="1" xfId="1" applyNumberFormat="1" applyFont="1" applyBorder="1" applyAlignment="1">
      <alignment horizontal="center" wrapText="1"/>
    </xf>
    <xf numFmtId="164" fontId="3" fillId="0" borderId="0" xfId="1" applyNumberFormat="1" applyFont="1" applyBorder="1" applyAlignment="1">
      <alignment horizontal="right" wrapText="1"/>
    </xf>
    <xf numFmtId="49" fontId="3" fillId="4" borderId="25" xfId="1" applyNumberFormat="1" applyFont="1" applyFill="1" applyBorder="1" applyAlignment="1">
      <alignment horizontal="center" wrapText="1"/>
    </xf>
    <xf numFmtId="49" fontId="3" fillId="2" borderId="2" xfId="1" applyNumberFormat="1" applyFont="1" applyFill="1" applyBorder="1" applyAlignment="1">
      <alignment horizontal="center" wrapText="1"/>
    </xf>
    <xf numFmtId="164" fontId="3" fillId="0" borderId="0" xfId="1" applyNumberFormat="1" applyFont="1" applyFill="1" applyBorder="1" applyAlignment="1">
      <alignment horizontal="right" wrapText="1"/>
    </xf>
    <xf numFmtId="164" fontId="3" fillId="0" borderId="11" xfId="1" applyNumberFormat="1" applyFont="1" applyFill="1" applyBorder="1" applyAlignment="1">
      <alignment horizontal="left" wrapText="1"/>
    </xf>
    <xf numFmtId="49" fontId="3" fillId="4" borderId="25" xfId="1" applyNumberFormat="1" applyFont="1" applyFill="1" applyBorder="1" applyAlignment="1">
      <alignment wrapText="1"/>
    </xf>
    <xf numFmtId="49" fontId="4" fillId="0" borderId="21" xfId="4" applyNumberFormat="1" applyFont="1" applyBorder="1" applyAlignment="1">
      <alignment horizontal="center" wrapText="1"/>
    </xf>
    <xf numFmtId="49" fontId="4" fillId="3" borderId="5" xfId="4" applyNumberFormat="1" applyFont="1" applyFill="1" applyBorder="1" applyAlignment="1">
      <alignment horizontal="center" wrapText="1"/>
    </xf>
    <xf numFmtId="49" fontId="4" fillId="2" borderId="5" xfId="4" applyNumberFormat="1" applyFont="1" applyFill="1" applyBorder="1" applyAlignment="1">
      <alignment horizontal="center" wrapText="1"/>
    </xf>
    <xf numFmtId="49" fontId="4" fillId="4" borderId="8" xfId="4" applyNumberFormat="1" applyFont="1" applyFill="1" applyBorder="1" applyAlignment="1">
      <alignment horizontal="center" wrapText="1"/>
    </xf>
    <xf numFmtId="49" fontId="4" fillId="0" borderId="9" xfId="4" applyNumberFormat="1" applyFont="1" applyBorder="1" applyAlignment="1">
      <alignment horizontal="center" vertical="center" wrapText="1"/>
    </xf>
    <xf numFmtId="49" fontId="4" fillId="0" borderId="21" xfId="4" applyNumberFormat="1" applyFont="1" applyFill="1" applyBorder="1" applyAlignment="1">
      <alignment horizontal="center" wrapText="1"/>
    </xf>
    <xf numFmtId="49" fontId="4" fillId="4" borderId="8" xfId="4" applyNumberFormat="1" applyFont="1" applyFill="1" applyBorder="1" applyAlignment="1">
      <alignment horizontal="center"/>
    </xf>
    <xf numFmtId="49" fontId="4" fillId="0" borderId="5" xfId="4" applyNumberFormat="1" applyFont="1" applyFill="1" applyBorder="1" applyAlignment="1">
      <alignment horizontal="center" wrapText="1"/>
    </xf>
    <xf numFmtId="49" fontId="4" fillId="0" borderId="16" xfId="4" applyNumberFormat="1" applyFont="1" applyBorder="1" applyAlignment="1">
      <alignment horizontal="center" vertical="center" wrapText="1"/>
    </xf>
    <xf numFmtId="0" fontId="4" fillId="4" borderId="8" xfId="0" applyFont="1" applyFill="1" applyBorder="1" applyAlignment="1">
      <alignment wrapText="1"/>
    </xf>
    <xf numFmtId="49" fontId="4" fillId="0" borderId="5" xfId="4" applyNumberFormat="1" applyFont="1" applyBorder="1" applyAlignment="1">
      <alignment horizontal="center" wrapText="1"/>
    </xf>
    <xf numFmtId="49" fontId="4" fillId="0" borderId="14" xfId="4" applyNumberFormat="1" applyFont="1" applyFill="1" applyBorder="1" applyAlignment="1">
      <alignment horizontal="center" wrapText="1"/>
    </xf>
    <xf numFmtId="49" fontId="4" fillId="2" borderId="14" xfId="4" applyNumberFormat="1" applyFont="1" applyFill="1" applyBorder="1" applyAlignment="1">
      <alignment horizontal="center" wrapText="1"/>
    </xf>
    <xf numFmtId="49" fontId="4" fillId="0" borderId="22" xfId="4" applyNumberFormat="1" applyFont="1" applyBorder="1" applyAlignment="1">
      <alignment horizontal="center" wrapText="1"/>
    </xf>
    <xf numFmtId="49" fontId="4" fillId="3" borderId="1" xfId="4" applyNumberFormat="1" applyFont="1" applyFill="1" applyBorder="1" applyAlignment="1">
      <alignment horizontal="center" wrapText="1"/>
    </xf>
    <xf numFmtId="0" fontId="4" fillId="4" borderId="8" xfId="0" applyFont="1" applyFill="1" applyBorder="1" applyAlignment="1">
      <alignment horizontal="left" wrapText="1"/>
    </xf>
    <xf numFmtId="49" fontId="4" fillId="4" borderId="8" xfId="4" applyNumberFormat="1" applyFont="1" applyFill="1" applyBorder="1" applyAlignment="1">
      <alignment horizontal="left" wrapText="1"/>
    </xf>
    <xf numFmtId="49" fontId="4" fillId="0" borderId="0" xfId="0" applyNumberFormat="1" applyFont="1" applyFill="1" applyAlignment="1">
      <alignment vertical="center" wrapText="1"/>
    </xf>
    <xf numFmtId="49" fontId="4" fillId="0" borderId="1" xfId="4" applyNumberFormat="1" applyFont="1" applyFill="1" applyBorder="1" applyAlignment="1">
      <alignment horizontal="center" wrapText="1"/>
    </xf>
    <xf numFmtId="49" fontId="4" fillId="0" borderId="19" xfId="4" applyNumberFormat="1" applyFont="1" applyFill="1" applyBorder="1" applyAlignment="1">
      <alignment horizontal="center" wrapText="1"/>
    </xf>
    <xf numFmtId="49" fontId="4" fillId="0" borderId="20" xfId="4" applyNumberFormat="1" applyFont="1" applyBorder="1" applyAlignment="1">
      <alignment horizontal="center" wrapText="1"/>
    </xf>
    <xf numFmtId="49" fontId="4" fillId="0" borderId="17" xfId="4" applyNumberFormat="1" applyFont="1" applyBorder="1" applyAlignment="1">
      <alignment horizontal="center" wrapText="1"/>
    </xf>
    <xf numFmtId="49" fontId="4" fillId="3" borderId="17" xfId="4" applyNumberFormat="1" applyFont="1" applyFill="1" applyBorder="1" applyAlignment="1">
      <alignment horizontal="center" wrapText="1"/>
    </xf>
    <xf numFmtId="49" fontId="4" fillId="0" borderId="17" xfId="4" applyNumberFormat="1" applyFont="1" applyFill="1" applyBorder="1" applyAlignment="1">
      <alignment horizontal="center" wrapText="1"/>
    </xf>
    <xf numFmtId="49" fontId="4" fillId="0" borderId="18" xfId="4" applyNumberFormat="1" applyFont="1" applyFill="1" applyBorder="1" applyAlignment="1">
      <alignment horizontal="center" wrapText="1"/>
    </xf>
    <xf numFmtId="49" fontId="4" fillId="5" borderId="5" xfId="4" applyNumberFormat="1" applyFont="1" applyFill="1" applyBorder="1" applyAlignment="1">
      <alignment horizont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49" fontId="4" fillId="0" borderId="9" xfId="0" applyNumberFormat="1" applyFont="1" applyBorder="1" applyAlignment="1">
      <alignment horizontal="center" vertical="center"/>
    </xf>
    <xf numFmtId="49" fontId="4" fillId="0" borderId="28" xfId="0" applyNumberFormat="1" applyFont="1" applyBorder="1" applyAlignment="1">
      <alignment horizontal="center" vertical="center"/>
    </xf>
    <xf numFmtId="0" fontId="4" fillId="0" borderId="4" xfId="0" applyFont="1" applyFill="1" applyBorder="1" applyAlignment="1">
      <alignment wrapText="1"/>
    </xf>
    <xf numFmtId="49" fontId="4" fillId="0" borderId="20" xfId="0" applyNumberFormat="1" applyFont="1" applyFill="1" applyBorder="1" applyAlignment="1">
      <alignment horizontal="center"/>
    </xf>
    <xf numFmtId="0" fontId="4" fillId="4" borderId="17" xfId="0" applyFont="1" applyFill="1" applyBorder="1" applyAlignment="1">
      <alignment horizontal="center" wrapText="1"/>
    </xf>
    <xf numFmtId="0" fontId="4" fillId="4" borderId="18" xfId="0" applyFont="1" applyFill="1" applyBorder="1" applyAlignment="1">
      <alignment horizontal="center" wrapText="1"/>
    </xf>
    <xf numFmtId="49" fontId="4" fillId="0" borderId="4" xfId="0" applyNumberFormat="1" applyFont="1" applyFill="1" applyBorder="1" applyAlignment="1">
      <alignment horizontal="left" wrapText="1" indent="1"/>
    </xf>
    <xf numFmtId="49" fontId="4" fillId="0" borderId="21" xfId="0" applyNumberFormat="1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 wrapText="1"/>
    </xf>
    <xf numFmtId="0" fontId="4" fillId="3" borderId="14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6" borderId="5" xfId="0" applyFont="1" applyFill="1" applyBorder="1" applyAlignment="1">
      <alignment horizontal="center"/>
    </xf>
    <xf numFmtId="0" fontId="4" fillId="6" borderId="14" xfId="0" applyFont="1" applyFill="1" applyBorder="1" applyAlignment="1">
      <alignment horizontal="center"/>
    </xf>
    <xf numFmtId="49" fontId="4" fillId="0" borderId="29" xfId="0" applyNumberFormat="1" applyFont="1" applyFill="1" applyBorder="1" applyAlignment="1">
      <alignment horizontal="center"/>
    </xf>
    <xf numFmtId="0" fontId="4" fillId="3" borderId="30" xfId="0" applyFont="1" applyFill="1" applyBorder="1" applyAlignment="1">
      <alignment horizontal="center" wrapText="1"/>
    </xf>
    <xf numFmtId="0" fontId="4" fillId="3" borderId="31" xfId="0" applyFont="1" applyFill="1" applyBorder="1" applyAlignment="1">
      <alignment horizont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wrapText="1"/>
    </xf>
    <xf numFmtId="49" fontId="4" fillId="0" borderId="32" xfId="0" applyNumberFormat="1" applyFont="1" applyFill="1" applyBorder="1" applyAlignment="1">
      <alignment horizontal="center"/>
    </xf>
    <xf numFmtId="0" fontId="4" fillId="4" borderId="33" xfId="0" applyFont="1" applyFill="1" applyBorder="1" applyAlignment="1">
      <alignment horizontal="center" wrapText="1"/>
    </xf>
    <xf numFmtId="0" fontId="4" fillId="4" borderId="34" xfId="0" applyFont="1" applyFill="1" applyBorder="1" applyAlignment="1">
      <alignment horizontal="center" wrapText="1"/>
    </xf>
    <xf numFmtId="49" fontId="4" fillId="0" borderId="16" xfId="0" applyNumberFormat="1" applyFont="1" applyBorder="1" applyAlignment="1">
      <alignment horizontal="center" vertical="center"/>
    </xf>
    <xf numFmtId="0" fontId="4" fillId="2" borderId="35" xfId="0" applyFont="1" applyFill="1" applyBorder="1" applyAlignment="1">
      <alignment horizontal="center"/>
    </xf>
    <xf numFmtId="0" fontId="4" fillId="6" borderId="35" xfId="0" applyFont="1" applyFill="1" applyBorder="1" applyAlignment="1">
      <alignment horizontal="center"/>
    </xf>
    <xf numFmtId="0" fontId="4" fillId="6" borderId="34" xfId="0" applyFont="1" applyFill="1" applyBorder="1" applyAlignment="1">
      <alignment horizontal="center"/>
    </xf>
    <xf numFmtId="0" fontId="15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49" fontId="4" fillId="0" borderId="9" xfId="0" applyNumberFormat="1" applyFont="1" applyBorder="1" applyAlignment="1">
      <alignment horizont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15" xfId="0" applyNumberFormat="1" applyFont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wrapText="1"/>
    </xf>
    <xf numFmtId="49" fontId="4" fillId="7" borderId="20" xfId="0" applyNumberFormat="1" applyFont="1" applyFill="1" applyBorder="1" applyAlignment="1">
      <alignment horizontal="center" wrapText="1"/>
    </xf>
    <xf numFmtId="0" fontId="4" fillId="3" borderId="17" xfId="0" applyFont="1" applyFill="1" applyBorder="1" applyAlignment="1">
      <alignment horizontal="center" wrapText="1"/>
    </xf>
    <xf numFmtId="0" fontId="4" fillId="7" borderId="18" xfId="0" applyFont="1" applyFill="1" applyBorder="1" applyAlignment="1">
      <alignment horizontal="center" wrapText="1"/>
    </xf>
    <xf numFmtId="49" fontId="4" fillId="7" borderId="36" xfId="0" applyNumberFormat="1" applyFont="1" applyFill="1" applyBorder="1" applyAlignment="1">
      <alignment horizontal="center" wrapText="1"/>
    </xf>
    <xf numFmtId="0" fontId="17" fillId="4" borderId="7" xfId="0" applyFont="1" applyFill="1" applyBorder="1" applyAlignment="1">
      <alignment horizontal="center" wrapText="1"/>
    </xf>
    <xf numFmtId="0" fontId="4" fillId="7" borderId="14" xfId="0" applyFont="1" applyFill="1" applyBorder="1" applyAlignment="1">
      <alignment horizontal="center" wrapText="1"/>
    </xf>
    <xf numFmtId="49" fontId="4" fillId="7" borderId="21" xfId="0" applyNumberFormat="1" applyFont="1" applyFill="1" applyBorder="1" applyAlignment="1">
      <alignment horizontal="center" wrapText="1"/>
    </xf>
    <xf numFmtId="0" fontId="4" fillId="7" borderId="5" xfId="0" applyFont="1" applyFill="1" applyBorder="1" applyAlignment="1">
      <alignment horizontal="center" wrapText="1"/>
    </xf>
    <xf numFmtId="49" fontId="4" fillId="3" borderId="5" xfId="0" applyNumberFormat="1" applyFont="1" applyFill="1" applyBorder="1" applyAlignment="1">
      <alignment horizontal="center" wrapText="1"/>
    </xf>
    <xf numFmtId="49" fontId="4" fillId="7" borderId="5" xfId="0" applyNumberFormat="1" applyFont="1" applyFill="1" applyBorder="1" applyAlignment="1">
      <alignment horizontal="center" wrapText="1"/>
    </xf>
    <xf numFmtId="49" fontId="4" fillId="7" borderId="22" xfId="0" applyNumberFormat="1" applyFont="1" applyFill="1" applyBorder="1" applyAlignment="1">
      <alignment horizontal="center" wrapText="1"/>
    </xf>
    <xf numFmtId="0" fontId="4" fillId="7" borderId="1" xfId="0" applyFont="1" applyFill="1" applyBorder="1" applyAlignment="1">
      <alignment horizontal="center" wrapText="1"/>
    </xf>
    <xf numFmtId="49" fontId="4" fillId="3" borderId="19" xfId="0" applyNumberFormat="1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left"/>
    </xf>
    <xf numFmtId="0" fontId="18" fillId="0" borderId="0" xfId="0" applyFont="1" applyBorder="1" applyAlignment="1">
      <alignment horizontal="center" wrapText="1"/>
    </xf>
    <xf numFmtId="0" fontId="15" fillId="0" borderId="0" xfId="0" applyFont="1" applyBorder="1" applyAlignment="1">
      <alignment horizontal="left" wrapText="1"/>
    </xf>
    <xf numFmtId="0" fontId="15" fillId="0" borderId="0" xfId="0" applyFont="1" applyBorder="1" applyAlignment="1">
      <alignment wrapText="1"/>
    </xf>
    <xf numFmtId="1" fontId="15" fillId="0" borderId="0" xfId="0" applyNumberFormat="1" applyFont="1" applyBorder="1" applyAlignment="1">
      <alignment wrapText="1"/>
    </xf>
    <xf numFmtId="0" fontId="15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1" fontId="15" fillId="0" borderId="0" xfId="0" applyNumberFormat="1" applyFont="1" applyBorder="1" applyAlignment="1">
      <alignment vertical="center" wrapText="1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vertical="center"/>
    </xf>
    <xf numFmtId="49" fontId="4" fillId="4" borderId="5" xfId="4" applyNumberFormat="1" applyFont="1" applyFill="1" applyBorder="1" applyAlignment="1">
      <alignment horizontal="center" wrapText="1"/>
    </xf>
    <xf numFmtId="49" fontId="4" fillId="0" borderId="8" xfId="4" applyNumberFormat="1" applyFont="1" applyFill="1" applyBorder="1" applyAlignment="1">
      <alignment horizontal="center"/>
    </xf>
    <xf numFmtId="49" fontId="4" fillId="0" borderId="20" xfId="4" applyNumberFormat="1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left" wrapText="1"/>
    </xf>
    <xf numFmtId="0" fontId="4" fillId="0" borderId="8" xfId="0" applyFont="1" applyFill="1" applyBorder="1" applyAlignment="1">
      <alignment wrapText="1"/>
    </xf>
    <xf numFmtId="49" fontId="4" fillId="0" borderId="8" xfId="4" applyNumberFormat="1" applyFont="1" applyFill="1" applyBorder="1" applyAlignment="1">
      <alignment horizontal="left" wrapText="1"/>
    </xf>
    <xf numFmtId="49" fontId="4" fillId="0" borderId="8" xfId="4" applyNumberFormat="1" applyFont="1" applyFill="1" applyBorder="1" applyAlignment="1">
      <alignment horizontal="center" wrapText="1"/>
    </xf>
    <xf numFmtId="49" fontId="4" fillId="0" borderId="22" xfId="4" applyNumberFormat="1" applyFont="1" applyFill="1" applyBorder="1" applyAlignment="1">
      <alignment horizontal="center" wrapText="1"/>
    </xf>
    <xf numFmtId="0" fontId="4" fillId="0" borderId="16" xfId="4" applyNumberFormat="1" applyFont="1" applyBorder="1" applyAlignment="1">
      <alignment horizontal="center" vertical="center" wrapText="1"/>
    </xf>
    <xf numFmtId="0" fontId="4" fillId="3" borderId="17" xfId="4" applyNumberFormat="1" applyFont="1" applyFill="1" applyBorder="1" applyAlignment="1">
      <alignment horizontal="center" wrapText="1"/>
    </xf>
    <xf numFmtId="0" fontId="4" fillId="3" borderId="5" xfId="4" applyNumberFormat="1" applyFont="1" applyFill="1" applyBorder="1" applyAlignment="1">
      <alignment horizontal="center" wrapText="1"/>
    </xf>
    <xf numFmtId="0" fontId="4" fillId="3" borderId="1" xfId="4" applyNumberFormat="1" applyFont="1" applyFill="1" applyBorder="1" applyAlignment="1">
      <alignment horizontal="center" wrapText="1"/>
    </xf>
    <xf numFmtId="4" fontId="4" fillId="0" borderId="17" xfId="4" applyNumberFormat="1" applyFont="1" applyFill="1" applyBorder="1" applyAlignment="1">
      <alignment horizontal="right" wrapText="1"/>
    </xf>
    <xf numFmtId="4" fontId="4" fillId="0" borderId="5" xfId="4" applyNumberFormat="1" applyFont="1" applyFill="1" applyBorder="1" applyAlignment="1">
      <alignment horizontal="right" wrapText="1"/>
    </xf>
    <xf numFmtId="4" fontId="4" fillId="0" borderId="5" xfId="0" applyNumberFormat="1" applyFont="1" applyFill="1" applyBorder="1" applyAlignment="1">
      <alignment horizontal="right" wrapText="1"/>
    </xf>
    <xf numFmtId="4" fontId="4" fillId="0" borderId="1" xfId="4" applyNumberFormat="1" applyFont="1" applyFill="1" applyBorder="1" applyAlignment="1">
      <alignment horizontal="right" wrapText="1"/>
    </xf>
    <xf numFmtId="0" fontId="4" fillId="0" borderId="17" xfId="4" applyNumberFormat="1" applyFont="1" applyBorder="1" applyAlignment="1">
      <alignment horizontal="center" wrapText="1"/>
    </xf>
    <xf numFmtId="0" fontId="4" fillId="4" borderId="17" xfId="4" applyNumberFormat="1" applyFont="1" applyFill="1" applyBorder="1" applyAlignment="1">
      <alignment horizontal="center" wrapText="1"/>
    </xf>
    <xf numFmtId="0" fontId="4" fillId="0" borderId="5" xfId="4" applyNumberFormat="1" applyFont="1" applyBorder="1" applyAlignment="1">
      <alignment horizontal="center" wrapText="1"/>
    </xf>
    <xf numFmtId="0" fontId="4" fillId="4" borderId="5" xfId="4" applyNumberFormat="1" applyFont="1" applyFill="1" applyBorder="1" applyAlignment="1">
      <alignment horizontal="center" wrapText="1"/>
    </xf>
    <xf numFmtId="0" fontId="4" fillId="0" borderId="1" xfId="4" applyNumberFormat="1" applyFont="1" applyFill="1" applyBorder="1" applyAlignment="1">
      <alignment horizontal="center" wrapText="1"/>
    </xf>
    <xf numFmtId="0" fontId="4" fillId="4" borderId="1" xfId="4" applyNumberFormat="1" applyFont="1" applyFill="1" applyBorder="1" applyAlignment="1">
      <alignment horizontal="center" wrapText="1"/>
    </xf>
    <xf numFmtId="0" fontId="4" fillId="0" borderId="17" xfId="4" applyNumberFormat="1" applyFont="1" applyFill="1" applyBorder="1" applyAlignment="1">
      <alignment horizontal="center" wrapText="1"/>
    </xf>
    <xf numFmtId="4" fontId="4" fillId="0" borderId="5" xfId="4" applyNumberFormat="1" applyFont="1" applyFill="1" applyBorder="1" applyAlignment="1">
      <alignment horizontal="center" wrapText="1"/>
    </xf>
    <xf numFmtId="4" fontId="4" fillId="0" borderId="1" xfId="4" applyNumberFormat="1" applyFont="1" applyFill="1" applyBorder="1" applyAlignment="1">
      <alignment horizontal="center" wrapText="1"/>
    </xf>
    <xf numFmtId="49" fontId="4" fillId="0" borderId="5" xfId="0" applyNumberFormat="1" applyFont="1" applyFill="1" applyBorder="1" applyAlignment="1">
      <alignment horizontal="center" wrapText="1"/>
    </xf>
    <xf numFmtId="49" fontId="4" fillId="0" borderId="5" xfId="0" applyNumberFormat="1" applyFont="1" applyFill="1" applyBorder="1" applyAlignment="1">
      <alignment horizontal="left" wrapText="1"/>
    </xf>
    <xf numFmtId="49" fontId="4" fillId="0" borderId="5" xfId="0" applyNumberFormat="1" applyFont="1" applyFill="1" applyBorder="1" applyAlignment="1">
      <alignment vertical="center" wrapText="1"/>
    </xf>
    <xf numFmtId="49" fontId="4" fillId="0" borderId="5" xfId="0" applyNumberFormat="1" applyFont="1" applyFill="1" applyBorder="1" applyAlignment="1">
      <alignment horizontal="center"/>
    </xf>
    <xf numFmtId="49" fontId="4" fillId="0" borderId="5" xfId="0" applyNumberFormat="1" applyFont="1" applyFill="1" applyBorder="1" applyAlignment="1">
      <alignment horizontal="left"/>
    </xf>
    <xf numFmtId="49" fontId="4" fillId="0" borderId="5" xfId="4" applyNumberFormat="1" applyFont="1" applyFill="1" applyBorder="1" applyAlignment="1">
      <alignment horizontal="left" wrapText="1"/>
    </xf>
    <xf numFmtId="3" fontId="4" fillId="0" borderId="5" xfId="17" applyNumberFormat="1" applyFont="1" applyFill="1" applyBorder="1" applyAlignment="1">
      <alignment horizontal="left" wrapText="1"/>
    </xf>
    <xf numFmtId="3" fontId="4" fillId="0" borderId="5" xfId="17" applyNumberFormat="1" applyFont="1" applyFill="1" applyBorder="1" applyAlignment="1">
      <alignment horizontal="center" vertical="center" wrapText="1"/>
    </xf>
    <xf numFmtId="49" fontId="4" fillId="0" borderId="5" xfId="4" applyNumberFormat="1" applyFont="1" applyFill="1" applyBorder="1" applyAlignment="1">
      <alignment horizontal="left"/>
    </xf>
    <xf numFmtId="0" fontId="4" fillId="0" borderId="5" xfId="0" applyFont="1" applyFill="1" applyBorder="1" applyAlignment="1">
      <alignment horizontal="left" wrapText="1" shrinkToFit="1"/>
    </xf>
    <xf numFmtId="0" fontId="3" fillId="0" borderId="4" xfId="0" applyFont="1" applyBorder="1" applyAlignment="1"/>
    <xf numFmtId="49" fontId="4" fillId="0" borderId="37" xfId="4" applyNumberFormat="1" applyFont="1" applyFill="1" applyBorder="1" applyAlignment="1">
      <alignment horizontal="center" wrapText="1"/>
    </xf>
    <xf numFmtId="0" fontId="4" fillId="0" borderId="6" xfId="4" applyNumberFormat="1" applyFont="1" applyFill="1" applyBorder="1" applyAlignment="1">
      <alignment horizontal="center" wrapText="1"/>
    </xf>
    <xf numFmtId="4" fontId="4" fillId="0" borderId="14" xfId="4" applyNumberFormat="1" applyFont="1" applyFill="1" applyBorder="1" applyAlignment="1">
      <alignment horizontal="right" wrapText="1"/>
    </xf>
    <xf numFmtId="4" fontId="4" fillId="0" borderId="14" xfId="0" applyNumberFormat="1" applyFont="1" applyFill="1" applyBorder="1" applyAlignment="1">
      <alignment horizontal="right" wrapText="1"/>
    </xf>
    <xf numFmtId="4" fontId="4" fillId="0" borderId="19" xfId="4" applyNumberFormat="1" applyFont="1" applyFill="1" applyBorder="1" applyAlignment="1">
      <alignment horizontal="right" wrapText="1"/>
    </xf>
    <xf numFmtId="0" fontId="4" fillId="4" borderId="18" xfId="4" applyNumberFormat="1" applyFont="1" applyFill="1" applyBorder="1" applyAlignment="1">
      <alignment horizontal="center" wrapText="1"/>
    </xf>
    <xf numFmtId="0" fontId="4" fillId="4" borderId="14" xfId="4" applyNumberFormat="1" applyFont="1" applyFill="1" applyBorder="1" applyAlignment="1">
      <alignment horizontal="center" wrapText="1"/>
    </xf>
    <xf numFmtId="0" fontId="4" fillId="4" borderId="19" xfId="4" applyNumberFormat="1" applyFont="1" applyFill="1" applyBorder="1" applyAlignment="1">
      <alignment horizontal="center" wrapText="1"/>
    </xf>
    <xf numFmtId="0" fontId="4" fillId="0" borderId="11" xfId="4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vertical="center" wrapText="1"/>
    </xf>
    <xf numFmtId="0" fontId="7" fillId="4" borderId="4" xfId="0" applyFont="1" applyFill="1" applyBorder="1" applyAlignment="1">
      <alignment horizontal="left" wrapText="1"/>
    </xf>
    <xf numFmtId="0" fontId="4" fillId="4" borderId="4" xfId="0" applyFont="1" applyFill="1" applyBorder="1" applyAlignment="1">
      <alignment horizontal="left" wrapText="1"/>
    </xf>
    <xf numFmtId="0" fontId="4" fillId="4" borderId="4" xfId="0" applyFont="1" applyFill="1" applyBorder="1" applyAlignment="1">
      <alignment horizontal="left" wrapText="1" indent="1"/>
    </xf>
    <xf numFmtId="0" fontId="4" fillId="0" borderId="0" xfId="0" applyFont="1" applyFill="1" applyBorder="1" applyAlignment="1">
      <alignment vertical="center" wrapText="1"/>
    </xf>
    <xf numFmtId="0" fontId="7" fillId="4" borderId="4" xfId="0" applyFont="1" applyFill="1" applyBorder="1" applyAlignment="1">
      <alignment wrapText="1"/>
    </xf>
    <xf numFmtId="0" fontId="4" fillId="4" borderId="4" xfId="0" applyFont="1" applyFill="1" applyBorder="1" applyAlignment="1">
      <alignment wrapText="1"/>
    </xf>
    <xf numFmtId="0" fontId="7" fillId="0" borderId="4" xfId="0" applyFont="1" applyFill="1" applyBorder="1" applyAlignment="1">
      <alignment horizontal="left" wrapText="1"/>
    </xf>
    <xf numFmtId="0" fontId="4" fillId="0" borderId="4" xfId="0" applyFont="1" applyFill="1" applyBorder="1" applyAlignment="1">
      <alignment horizontal="left" wrapText="1" indent="1"/>
    </xf>
    <xf numFmtId="0" fontId="7" fillId="0" borderId="4" xfId="0" applyFont="1" applyFill="1" applyBorder="1" applyAlignment="1">
      <alignment wrapText="1"/>
    </xf>
    <xf numFmtId="4" fontId="4" fillId="0" borderId="5" xfId="20" applyNumberFormat="1" applyFont="1" applyFill="1" applyBorder="1" applyAlignment="1">
      <alignment horizontal="right" wrapText="1"/>
    </xf>
    <xf numFmtId="4" fontId="4" fillId="0" borderId="6" xfId="4" applyNumberFormat="1" applyFont="1" applyFill="1" applyBorder="1" applyAlignment="1">
      <alignment horizontal="right" wrapText="1"/>
    </xf>
    <xf numFmtId="0" fontId="4" fillId="7" borderId="0" xfId="0" applyFont="1" applyFill="1" applyBorder="1" applyAlignment="1">
      <alignment horizontal="center" vertical="top" wrapText="1"/>
    </xf>
    <xf numFmtId="0" fontId="4" fillId="7" borderId="0" xfId="0" applyFont="1" applyFill="1" applyBorder="1" applyAlignment="1">
      <alignment horizontal="center" vertical="center" wrapText="1"/>
    </xf>
    <xf numFmtId="0" fontId="4" fillId="7" borderId="0" xfId="0" applyFont="1" applyFill="1" applyBorder="1" applyAlignment="1">
      <alignment vertical="center" wrapText="1"/>
    </xf>
    <xf numFmtId="49" fontId="4" fillId="0" borderId="0" xfId="19" applyNumberFormat="1" applyFont="1" applyBorder="1" applyAlignment="1">
      <alignment horizontal="center"/>
    </xf>
    <xf numFmtId="0" fontId="4" fillId="7" borderId="0" xfId="0" applyFont="1" applyFill="1" applyBorder="1" applyAlignment="1">
      <alignment horizontal="right" vertical="center" wrapText="1"/>
    </xf>
    <xf numFmtId="49" fontId="4" fillId="0" borderId="3" xfId="19" applyNumberFormat="1" applyFont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left" vertical="center" wrapText="1"/>
    </xf>
    <xf numFmtId="9" fontId="7" fillId="0" borderId="0" xfId="0" applyNumberFormat="1" applyFont="1" applyBorder="1" applyAlignment="1">
      <alignment horizontal="left" vertical="center" wrapText="1"/>
    </xf>
    <xf numFmtId="0" fontId="7" fillId="0" borderId="0" xfId="0" applyNumberFormat="1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vertical="center" wrapTex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center" vertical="center" wrapText="1"/>
    </xf>
    <xf numFmtId="4" fontId="4" fillId="0" borderId="38" xfId="4" applyNumberFormat="1" applyFont="1" applyFill="1" applyBorder="1" applyAlignment="1">
      <alignment horizontal="right" wrapText="1"/>
    </xf>
    <xf numFmtId="0" fontId="4" fillId="4" borderId="5" xfId="0" applyNumberFormat="1" applyFont="1" applyFill="1" applyBorder="1" applyAlignment="1">
      <alignment horizontal="center" wrapText="1"/>
    </xf>
    <xf numFmtId="0" fontId="4" fillId="4" borderId="14" xfId="0" applyNumberFormat="1" applyFont="1" applyFill="1" applyBorder="1" applyAlignment="1">
      <alignment horizontal="center" wrapText="1"/>
    </xf>
    <xf numFmtId="4" fontId="4" fillId="0" borderId="18" xfId="4" applyNumberFormat="1" applyFont="1" applyFill="1" applyBorder="1" applyAlignment="1">
      <alignment horizontal="right" wrapText="1"/>
    </xf>
    <xf numFmtId="0" fontId="4" fillId="3" borderId="5" xfId="0" applyNumberFormat="1" applyFont="1" applyFill="1" applyBorder="1" applyAlignment="1">
      <alignment horizontal="center" wrapText="1"/>
    </xf>
    <xf numFmtId="0" fontId="7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/>
    </xf>
    <xf numFmtId="0" fontId="4" fillId="0" borderId="5" xfId="0" applyFont="1" applyFill="1" applyBorder="1" applyAlignment="1">
      <alignment vertical="center" wrapText="1"/>
    </xf>
    <xf numFmtId="0" fontId="4" fillId="0" borderId="0" xfId="0" applyFont="1" applyFill="1"/>
    <xf numFmtId="164" fontId="2" fillId="0" borderId="0" xfId="1" applyNumberFormat="1" applyFont="1" applyBorder="1" applyAlignment="1">
      <alignment horizontal="center" wrapText="1"/>
    </xf>
    <xf numFmtId="164" fontId="3" fillId="0" borderId="0" xfId="1" applyNumberFormat="1" applyFont="1" applyFill="1" applyBorder="1" applyAlignment="1">
      <alignment horizont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5" xfId="1" applyNumberFormat="1" applyFont="1" applyFill="1" applyBorder="1" applyAlignment="1">
      <alignment horizontal="center" vertical="center" wrapText="1"/>
    </xf>
    <xf numFmtId="0" fontId="4" fillId="0" borderId="8" xfId="1" applyNumberFormat="1" applyFont="1" applyFill="1" applyBorder="1" applyAlignment="1">
      <alignment horizontal="center" vertical="center" wrapText="1"/>
    </xf>
    <xf numFmtId="164" fontId="4" fillId="0" borderId="5" xfId="1" applyNumberFormat="1" applyFont="1" applyFill="1" applyBorder="1" applyAlignment="1">
      <alignment horizontal="center" vertical="center" wrapText="1"/>
    </xf>
    <xf numFmtId="164" fontId="4" fillId="0" borderId="8" xfId="1" applyNumberFormat="1" applyFont="1" applyFill="1" applyBorder="1" applyAlignment="1">
      <alignment horizontal="center" vertical="center" wrapText="1"/>
    </xf>
    <xf numFmtId="4" fontId="4" fillId="0" borderId="17" xfId="4" applyNumberFormat="1" applyFont="1" applyFill="1" applyBorder="1" applyAlignment="1">
      <alignment horizontal="center" wrapText="1"/>
    </xf>
    <xf numFmtId="4" fontId="4" fillId="0" borderId="6" xfId="4" applyNumberFormat="1" applyFont="1" applyFill="1" applyBorder="1" applyAlignment="1">
      <alignment horizontal="center" wrapText="1"/>
    </xf>
    <xf numFmtId="4" fontId="4" fillId="0" borderId="0" xfId="20" applyNumberFormat="1" applyFont="1" applyFill="1" applyBorder="1" applyAlignment="1">
      <alignment horizontal="right" wrapText="1"/>
    </xf>
    <xf numFmtId="2" fontId="4" fillId="0" borderId="5" xfId="4" applyNumberFormat="1" applyFont="1" applyFill="1" applyBorder="1" applyAlignment="1">
      <alignment horizontal="center" wrapText="1"/>
    </xf>
    <xf numFmtId="4" fontId="21" fillId="0" borderId="5" xfId="4" applyNumberFormat="1" applyFont="1" applyFill="1" applyBorder="1" applyAlignment="1">
      <alignment horizontal="right" wrapText="1"/>
    </xf>
    <xf numFmtId="4" fontId="21" fillId="0" borderId="5" xfId="20" applyNumberFormat="1" applyFont="1" applyFill="1" applyBorder="1" applyAlignment="1">
      <alignment horizontal="right" wrapText="1"/>
    </xf>
    <xf numFmtId="2" fontId="4" fillId="8" borderId="5" xfId="4" applyNumberFormat="1" applyFont="1" applyFill="1" applyBorder="1" applyAlignment="1">
      <alignment horizontal="center" wrapText="1"/>
    </xf>
    <xf numFmtId="49" fontId="4" fillId="8" borderId="5" xfId="4" applyNumberFormat="1" applyFont="1" applyFill="1" applyBorder="1" applyAlignment="1">
      <alignment horizontal="center" wrapText="1"/>
    </xf>
    <xf numFmtId="4" fontId="21" fillId="8" borderId="6" xfId="4" applyNumberFormat="1" applyFont="1" applyFill="1" applyBorder="1" applyAlignment="1">
      <alignment horizontal="right" wrapText="1"/>
    </xf>
    <xf numFmtId="0" fontId="4" fillId="0" borderId="6" xfId="4" applyNumberFormat="1" applyFont="1" applyFill="1" applyBorder="1" applyAlignment="1">
      <alignment horizontal="right" wrapText="1"/>
    </xf>
    <xf numFmtId="4" fontId="4" fillId="0" borderId="17" xfId="0" applyNumberFormat="1" applyFont="1" applyFill="1" applyBorder="1" applyAlignment="1">
      <alignment horizontal="right" wrapText="1"/>
    </xf>
    <xf numFmtId="4" fontId="4" fillId="0" borderId="18" xfId="0" applyNumberFormat="1" applyFont="1" applyFill="1" applyBorder="1" applyAlignment="1">
      <alignment horizontal="right" wrapText="1"/>
    </xf>
    <xf numFmtId="0" fontId="21" fillId="0" borderId="0" xfId="0" applyFont="1" applyBorder="1" applyAlignment="1">
      <alignment vertical="center" wrapText="1"/>
    </xf>
    <xf numFmtId="0" fontId="21" fillId="8" borderId="4" xfId="0" applyFont="1" applyFill="1" applyBorder="1" applyAlignment="1">
      <alignment horizontal="left" wrapText="1" indent="1"/>
    </xf>
    <xf numFmtId="4" fontId="21" fillId="0" borderId="5" xfId="0" applyNumberFormat="1" applyFont="1" applyFill="1" applyBorder="1" applyAlignment="1">
      <alignment wrapText="1"/>
    </xf>
    <xf numFmtId="0" fontId="4" fillId="7" borderId="0" xfId="0" applyFont="1" applyFill="1" applyBorder="1" applyAlignment="1">
      <alignment horizontal="left" vertical="center" wrapText="1"/>
    </xf>
    <xf numFmtId="0" fontId="22" fillId="4" borderId="4" xfId="0" applyFont="1" applyFill="1" applyBorder="1" applyAlignment="1">
      <alignment horizontal="left" wrapText="1"/>
    </xf>
    <xf numFmtId="0" fontId="22" fillId="4" borderId="8" xfId="0" applyFont="1" applyFill="1" applyBorder="1" applyAlignment="1">
      <alignment wrapText="1"/>
    </xf>
    <xf numFmtId="49" fontId="22" fillId="4" borderId="8" xfId="4" applyNumberFormat="1" applyFont="1" applyFill="1" applyBorder="1" applyAlignment="1">
      <alignment horizontal="left" wrapText="1"/>
    </xf>
    <xf numFmtId="49" fontId="22" fillId="0" borderId="21" xfId="4" applyNumberFormat="1" applyFont="1" applyFill="1" applyBorder="1" applyAlignment="1">
      <alignment horizontal="center" wrapText="1"/>
    </xf>
    <xf numFmtId="49" fontId="22" fillId="5" borderId="5" xfId="4" applyNumberFormat="1" applyFont="1" applyFill="1" applyBorder="1" applyAlignment="1">
      <alignment horizontal="center" wrapText="1"/>
    </xf>
    <xf numFmtId="0" fontId="22" fillId="3" borderId="5" xfId="4" applyNumberFormat="1" applyFont="1" applyFill="1" applyBorder="1" applyAlignment="1">
      <alignment horizontal="center" wrapText="1"/>
    </xf>
    <xf numFmtId="49" fontId="22" fillId="0" borderId="5" xfId="4" applyNumberFormat="1" applyFont="1" applyFill="1" applyBorder="1" applyAlignment="1">
      <alignment horizontal="center" wrapText="1"/>
    </xf>
    <xf numFmtId="49" fontId="22" fillId="0" borderId="37" xfId="4" applyNumberFormat="1" applyFont="1" applyFill="1" applyBorder="1" applyAlignment="1">
      <alignment horizontal="center" wrapText="1"/>
    </xf>
    <xf numFmtId="49" fontId="22" fillId="2" borderId="5" xfId="4" applyNumberFormat="1" applyFont="1" applyFill="1" applyBorder="1" applyAlignment="1">
      <alignment horizontal="center" wrapText="1"/>
    </xf>
    <xf numFmtId="49" fontId="22" fillId="3" borderId="5" xfId="4" applyNumberFormat="1" applyFont="1" applyFill="1" applyBorder="1" applyAlignment="1">
      <alignment horizontal="center" wrapText="1"/>
    </xf>
    <xf numFmtId="49" fontId="22" fillId="2" borderId="14" xfId="4" applyNumberFormat="1" applyFont="1" applyFill="1" applyBorder="1" applyAlignment="1">
      <alignment horizontal="center" wrapText="1"/>
    </xf>
    <xf numFmtId="0" fontId="22" fillId="0" borderId="5" xfId="0" applyFont="1" applyFill="1" applyBorder="1" applyAlignment="1">
      <alignment horizontal="center"/>
    </xf>
    <xf numFmtId="49" fontId="22" fillId="0" borderId="5" xfId="0" applyNumberFormat="1" applyFont="1" applyFill="1" applyBorder="1" applyAlignment="1">
      <alignment horizontal="center" wrapText="1"/>
    </xf>
    <xf numFmtId="49" fontId="22" fillId="0" borderId="5" xfId="0" applyNumberFormat="1" applyFont="1" applyFill="1" applyBorder="1" applyAlignment="1">
      <alignment horizontal="left"/>
    </xf>
    <xf numFmtId="0" fontId="22" fillId="0" borderId="5" xfId="0" applyFont="1" applyFill="1" applyBorder="1" applyAlignment="1">
      <alignment horizontal="left" wrapText="1" shrinkToFit="1"/>
    </xf>
    <xf numFmtId="3" fontId="22" fillId="0" borderId="5" xfId="17" applyNumberFormat="1" applyFont="1" applyFill="1" applyBorder="1" applyAlignment="1">
      <alignment horizontal="center" vertical="center" wrapText="1"/>
    </xf>
    <xf numFmtId="49" fontId="22" fillId="0" borderId="5" xfId="4" applyNumberFormat="1" applyFont="1" applyFill="1" applyBorder="1" applyAlignment="1">
      <alignment horizontal="left"/>
    </xf>
    <xf numFmtId="3" fontId="22" fillId="0" borderId="5" xfId="17" applyNumberFormat="1" applyFont="1" applyFill="1" applyBorder="1" applyAlignment="1">
      <alignment horizontal="left" wrapText="1"/>
    </xf>
    <xf numFmtId="49" fontId="22" fillId="0" borderId="5" xfId="0" applyNumberFormat="1" applyFont="1" applyFill="1" applyBorder="1" applyAlignment="1">
      <alignment horizontal="center"/>
    </xf>
    <xf numFmtId="49" fontId="22" fillId="0" borderId="5" xfId="4" applyNumberFormat="1" applyFont="1" applyFill="1" applyBorder="1" applyAlignment="1">
      <alignment horizontal="left" wrapText="1"/>
    </xf>
    <xf numFmtId="49" fontId="21" fillId="4" borderId="8" xfId="4" applyNumberFormat="1" applyFont="1" applyFill="1" applyBorder="1" applyAlignment="1">
      <alignment horizontal="left" wrapText="1"/>
    </xf>
    <xf numFmtId="0" fontId="21" fillId="4" borderId="8" xfId="0" applyFont="1" applyFill="1" applyBorder="1" applyAlignment="1">
      <alignment wrapText="1"/>
    </xf>
    <xf numFmtId="0" fontId="21" fillId="4" borderId="8" xfId="0" applyFont="1" applyFill="1" applyBorder="1" applyAlignment="1">
      <alignment horizontal="left" wrapText="1"/>
    </xf>
    <xf numFmtId="49" fontId="21" fillId="0" borderId="21" xfId="4" applyNumberFormat="1" applyFont="1" applyFill="1" applyBorder="1" applyAlignment="1">
      <alignment horizontal="center" wrapText="1"/>
    </xf>
    <xf numFmtId="49" fontId="21" fillId="0" borderId="37" xfId="4" applyNumberFormat="1" applyFont="1" applyFill="1" applyBorder="1" applyAlignment="1">
      <alignment horizontal="center" wrapText="1"/>
    </xf>
    <xf numFmtId="0" fontId="21" fillId="4" borderId="4" xfId="0" applyFont="1" applyFill="1" applyBorder="1" applyAlignment="1">
      <alignment horizontal="left" wrapText="1"/>
    </xf>
    <xf numFmtId="4" fontId="21" fillId="0" borderId="5" xfId="0" applyNumberFormat="1" applyFont="1" applyFill="1" applyBorder="1" applyAlignment="1">
      <alignment horizontal="right" wrapText="1"/>
    </xf>
    <xf numFmtId="4" fontId="21" fillId="0" borderId="14" xfId="4" applyNumberFormat="1" applyFont="1" applyFill="1" applyBorder="1" applyAlignment="1">
      <alignment horizontal="right" wrapText="1"/>
    </xf>
    <xf numFmtId="0" fontId="9" fillId="4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164" fontId="2" fillId="0" borderId="0" xfId="1" applyNumberFormat="1" applyFont="1" applyBorder="1" applyAlignment="1">
      <alignment horizontal="center" wrapText="1"/>
    </xf>
    <xf numFmtId="164" fontId="3" fillId="0" borderId="0" xfId="1" applyNumberFormat="1" applyFont="1" applyFill="1" applyBorder="1" applyAlignment="1">
      <alignment horizont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5" xfId="1" applyNumberFormat="1" applyFont="1" applyFill="1" applyBorder="1" applyAlignment="1">
      <alignment horizontal="center" vertical="center" wrapText="1"/>
    </xf>
    <xf numFmtId="0" fontId="4" fillId="0" borderId="16" xfId="1" applyNumberFormat="1" applyFont="1" applyFill="1" applyBorder="1" applyAlignment="1">
      <alignment horizontal="center" vertical="center" wrapText="1"/>
    </xf>
    <xf numFmtId="0" fontId="4" fillId="0" borderId="26" xfId="1" applyNumberFormat="1" applyFont="1" applyFill="1" applyBorder="1" applyAlignment="1">
      <alignment horizontal="center" vertical="center" wrapText="1"/>
    </xf>
    <xf numFmtId="0" fontId="4" fillId="0" borderId="24" xfId="1" applyNumberFormat="1" applyFont="1" applyFill="1" applyBorder="1" applyAlignment="1">
      <alignment horizontal="center" vertical="center" wrapText="1"/>
    </xf>
    <xf numFmtId="0" fontId="4" fillId="0" borderId="15" xfId="0" applyNumberFormat="1" applyFont="1" applyBorder="1" applyAlignment="1">
      <alignment horizontal="center" vertical="center" wrapText="1"/>
    </xf>
    <xf numFmtId="0" fontId="4" fillId="0" borderId="11" xfId="0" applyNumberFormat="1" applyFont="1" applyBorder="1" applyAlignment="1">
      <alignment horizontal="center" vertical="center" wrapText="1"/>
    </xf>
    <xf numFmtId="0" fontId="4" fillId="0" borderId="26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0" fontId="4" fillId="0" borderId="5" xfId="1" applyNumberFormat="1" applyFont="1" applyFill="1" applyBorder="1" applyAlignment="1">
      <alignment horizontal="center" vertical="center" wrapText="1"/>
    </xf>
    <xf numFmtId="0" fontId="4" fillId="0" borderId="8" xfId="1" applyNumberFormat="1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164" fontId="4" fillId="0" borderId="5" xfId="1" applyNumberFormat="1" applyFont="1" applyFill="1" applyBorder="1" applyAlignment="1">
      <alignment horizontal="center" vertical="center" wrapText="1"/>
    </xf>
    <xf numFmtId="164" fontId="4" fillId="0" borderId="8" xfId="1" applyNumberFormat="1" applyFont="1" applyFill="1" applyBorder="1" applyAlignment="1">
      <alignment horizontal="center" vertical="center" wrapText="1"/>
    </xf>
    <xf numFmtId="49" fontId="4" fillId="0" borderId="15" xfId="1" applyNumberFormat="1" applyFont="1" applyFill="1" applyBorder="1" applyAlignment="1">
      <alignment horizontal="center" vertical="center" wrapText="1"/>
    </xf>
    <xf numFmtId="49" fontId="4" fillId="0" borderId="16" xfId="1" applyNumberFormat="1" applyFont="1" applyFill="1" applyBorder="1" applyAlignment="1">
      <alignment horizontal="center" vertical="center" wrapText="1"/>
    </xf>
    <xf numFmtId="49" fontId="4" fillId="0" borderId="26" xfId="1" applyNumberFormat="1" applyFont="1" applyFill="1" applyBorder="1" applyAlignment="1">
      <alignment horizontal="center" vertical="center" wrapText="1"/>
    </xf>
    <xf numFmtId="49" fontId="4" fillId="0" borderId="24" xfId="1" applyNumberFormat="1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49" fontId="4" fillId="0" borderId="11" xfId="19" applyNumberFormat="1" applyFont="1" applyBorder="1" applyAlignment="1">
      <alignment horizontal="center" vertical="center"/>
    </xf>
    <xf numFmtId="0" fontId="4" fillId="7" borderId="0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top"/>
    </xf>
    <xf numFmtId="0" fontId="7" fillId="0" borderId="4" xfId="0" applyFont="1" applyFill="1" applyBorder="1" applyAlignment="1">
      <alignment horizontal="left" vertical="top"/>
    </xf>
    <xf numFmtId="0" fontId="7" fillId="0" borderId="9" xfId="0" applyFont="1" applyFill="1" applyBorder="1" applyAlignment="1">
      <alignment horizontal="left" vertical="top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 shrinkToFit="1"/>
    </xf>
  </cellXfs>
  <cellStyles count="21">
    <cellStyle name="Обычный" xfId="0" builtinId="0"/>
    <cellStyle name="Обычный 2" xfId="2"/>
    <cellStyle name="Обычный 2 2" xfId="6"/>
    <cellStyle name="Обычный 2 2 2" xfId="10"/>
    <cellStyle name="Обычный 2 2 3" xfId="15"/>
    <cellStyle name="Обычный 2 3" xfId="7"/>
    <cellStyle name="Обычный 2 4" xfId="5"/>
    <cellStyle name="Обычный 2_101.30 хвостик" xfId="16"/>
    <cellStyle name="Обычный 3" xfId="8"/>
    <cellStyle name="Обычный 3 2" xfId="13"/>
    <cellStyle name="Обычный 4" xfId="3"/>
    <cellStyle name="Обычный 5" xfId="4"/>
    <cellStyle name="Обычный 5 2" xfId="14"/>
    <cellStyle name="Обычный 5 3" xfId="18"/>
    <cellStyle name="Обычный 61" xfId="19"/>
    <cellStyle name="Обычный_2002год" xfId="1"/>
    <cellStyle name="Обычный_NDC-CVOD 2003" xfId="17"/>
    <cellStyle name="Обычный_Копия download~4425.xls;3" xfId="20"/>
    <cellStyle name="Процентный 2" xfId="9"/>
    <cellStyle name="Процентный 3" xfId="11"/>
    <cellStyle name="Стиль 1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"/>
  <sheetViews>
    <sheetView zoomScale="90" zoomScaleNormal="90" workbookViewId="0">
      <selection activeCell="A3" sqref="A3:B3"/>
    </sheetView>
  </sheetViews>
  <sheetFormatPr defaultColWidth="8.88671875" defaultRowHeight="14.4" x14ac:dyDescent="0.3"/>
  <cols>
    <col min="1" max="1" width="38.33203125" style="3" customWidth="1"/>
    <col min="2" max="2" width="104.33203125" style="3" customWidth="1"/>
    <col min="3" max="3" width="16" style="14" bestFit="1" customWidth="1"/>
    <col min="4" max="4" width="27" style="4" customWidth="1"/>
    <col min="5" max="5" width="37.6640625" style="4" customWidth="1"/>
    <col min="6" max="6" width="35.5546875" style="4" customWidth="1"/>
    <col min="7" max="7" width="27.88671875" style="4" customWidth="1"/>
    <col min="8" max="8" width="25.6640625" style="4" customWidth="1"/>
    <col min="9" max="9" width="22.6640625" style="4" customWidth="1"/>
    <col min="10" max="10" width="32" style="4" customWidth="1"/>
    <col min="11" max="11" width="26.109375" style="4" customWidth="1"/>
    <col min="12" max="13" width="22.6640625" style="4" customWidth="1"/>
    <col min="14" max="14" width="30.6640625" style="4" customWidth="1"/>
    <col min="15" max="17" width="22.6640625" style="4" customWidth="1"/>
    <col min="18" max="18" width="32.88671875" style="4" customWidth="1"/>
    <col min="19" max="19" width="22.6640625" style="4" customWidth="1"/>
    <col min="20" max="16384" width="8.88671875" style="4"/>
  </cols>
  <sheetData>
    <row r="1" spans="1:15" s="2" customFormat="1" ht="13.8" x14ac:dyDescent="0.3">
      <c r="A1" s="5"/>
      <c r="B1" s="5"/>
      <c r="C1" s="6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s="11" customFormat="1" ht="45.75" customHeight="1" x14ac:dyDescent="0.3">
      <c r="A2" s="262" t="s">
        <v>270</v>
      </c>
      <c r="B2" s="262"/>
      <c r="C2" s="7"/>
      <c r="D2" s="8" t="s">
        <v>271</v>
      </c>
      <c r="E2" s="9"/>
      <c r="F2" s="9"/>
      <c r="G2" s="9"/>
      <c r="H2" s="10"/>
      <c r="I2" s="10"/>
      <c r="J2" s="10"/>
      <c r="K2" s="10"/>
      <c r="L2" s="10"/>
      <c r="M2" s="10"/>
      <c r="N2" s="10"/>
      <c r="O2" s="10"/>
    </row>
    <row r="3" spans="1:15" s="10" customFormat="1" ht="15.6" x14ac:dyDescent="0.3">
      <c r="A3" s="261" t="s">
        <v>54</v>
      </c>
      <c r="B3" s="261"/>
      <c r="C3" s="12"/>
    </row>
    <row r="4" spans="1:15" s="2" customFormat="1" thickBot="1" x14ac:dyDescent="0.3">
      <c r="A4" s="204"/>
      <c r="B4" s="204"/>
      <c r="C4" s="25"/>
      <c r="D4" s="24" t="s">
        <v>0</v>
      </c>
      <c r="E4" s="1"/>
      <c r="F4" s="1"/>
    </row>
    <row r="5" spans="1:15" s="2" customFormat="1" ht="13.8" x14ac:dyDescent="0.25">
      <c r="A5" s="263"/>
      <c r="B5" s="263"/>
      <c r="C5" s="25" t="s">
        <v>11</v>
      </c>
      <c r="D5" s="27"/>
      <c r="E5" s="1"/>
      <c r="F5" s="1"/>
    </row>
    <row r="6" spans="1:15" s="2" customFormat="1" ht="55.5" customHeight="1" x14ac:dyDescent="0.25">
      <c r="A6" s="264" t="s">
        <v>26</v>
      </c>
      <c r="B6" s="264"/>
      <c r="C6" s="28" t="s">
        <v>8</v>
      </c>
      <c r="D6" s="26" t="s">
        <v>27</v>
      </c>
      <c r="E6" s="1"/>
      <c r="F6" s="1"/>
    </row>
    <row r="7" spans="1:15" s="13" customFormat="1" ht="13.8" x14ac:dyDescent="0.25">
      <c r="A7" s="205"/>
      <c r="B7" s="205"/>
      <c r="C7" s="28" t="s">
        <v>28</v>
      </c>
      <c r="D7" s="30"/>
      <c r="E7" s="17"/>
      <c r="F7" s="17"/>
    </row>
    <row r="8" spans="1:15" s="2" customFormat="1" ht="33" customHeight="1" x14ac:dyDescent="0.25">
      <c r="A8" s="23" t="s">
        <v>1</v>
      </c>
      <c r="B8" s="18" t="s">
        <v>12</v>
      </c>
      <c r="C8" s="25" t="s">
        <v>9</v>
      </c>
      <c r="D8" s="26" t="s">
        <v>10</v>
      </c>
      <c r="E8" s="1"/>
      <c r="F8" s="1"/>
    </row>
    <row r="9" spans="1:15" s="2" customFormat="1" ht="39" customHeight="1" x14ac:dyDescent="0.25">
      <c r="A9" s="29" t="s">
        <v>29</v>
      </c>
      <c r="B9" s="19" t="s">
        <v>25</v>
      </c>
      <c r="C9" s="25" t="s">
        <v>13</v>
      </c>
      <c r="D9" s="21" t="s">
        <v>15</v>
      </c>
      <c r="E9" s="1"/>
      <c r="F9" s="1"/>
    </row>
    <row r="10" spans="1:15" s="2" customFormat="1" ht="24.6" customHeight="1" thickBot="1" x14ac:dyDescent="0.3">
      <c r="A10" s="156" t="s">
        <v>5</v>
      </c>
      <c r="B10" s="20" t="s">
        <v>264</v>
      </c>
      <c r="C10" s="25" t="s">
        <v>14</v>
      </c>
      <c r="D10" s="22" t="s">
        <v>6</v>
      </c>
    </row>
    <row r="11" spans="1:15" s="2" customFormat="1" ht="13.8" x14ac:dyDescent="0.3">
      <c r="C11" s="6"/>
    </row>
    <row r="12" spans="1:15" s="2" customFormat="1" ht="13.8" x14ac:dyDescent="0.3">
      <c r="C12" s="6"/>
    </row>
    <row r="18" spans="2:2" x14ac:dyDescent="0.3">
      <c r="B18" s="3" t="s">
        <v>272</v>
      </c>
    </row>
  </sheetData>
  <mergeCells count="4">
    <mergeCell ref="A3:B3"/>
    <mergeCell ref="A2:B2"/>
    <mergeCell ref="A5:B5"/>
    <mergeCell ref="A6:B6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42"/>
  <sheetViews>
    <sheetView view="pageBreakPreview" zoomScale="85" zoomScaleNormal="90" zoomScaleSheetLayoutView="85" workbookViewId="0">
      <selection activeCell="E12" sqref="E12"/>
    </sheetView>
  </sheetViews>
  <sheetFormatPr defaultColWidth="8.88671875" defaultRowHeight="14.4" x14ac:dyDescent="0.3"/>
  <cols>
    <col min="1" max="1" width="40.6640625" style="119" customWidth="1"/>
    <col min="2" max="2" width="11.109375" style="119" customWidth="1"/>
    <col min="3" max="7" width="31.44140625" style="119" customWidth="1"/>
    <col min="8" max="8" width="16.33203125" style="120" customWidth="1"/>
    <col min="9" max="9" width="35.88671875" style="120" customWidth="1"/>
    <col min="10" max="10" width="37.6640625" style="120" customWidth="1"/>
    <col min="11" max="11" width="35.5546875" style="120" customWidth="1"/>
    <col min="12" max="12" width="27.88671875" style="120" customWidth="1"/>
    <col min="13" max="13" width="25.6640625" style="120" customWidth="1"/>
    <col min="14" max="14" width="22.6640625" style="120" customWidth="1"/>
    <col min="15" max="15" width="32" style="120" customWidth="1"/>
    <col min="16" max="16" width="26.109375" style="120" customWidth="1"/>
    <col min="17" max="18" width="22.6640625" style="120" customWidth="1"/>
    <col min="19" max="19" width="30.6640625" style="120" customWidth="1"/>
    <col min="20" max="22" width="22.6640625" style="120" customWidth="1"/>
    <col min="23" max="23" width="32.88671875" style="120" customWidth="1"/>
    <col min="24" max="24" width="22.6640625" style="120" customWidth="1"/>
    <col min="25" max="16384" width="8.88671875" style="120"/>
  </cols>
  <sheetData>
    <row r="1" spans="1:16" s="59" customFormat="1" ht="13.95" customHeight="1" x14ac:dyDescent="0.3">
      <c r="A1" s="265" t="s">
        <v>134</v>
      </c>
      <c r="B1" s="265"/>
      <c r="C1" s="265"/>
      <c r="D1" s="265"/>
      <c r="E1" s="265"/>
      <c r="F1" s="265"/>
      <c r="G1" s="265"/>
      <c r="H1" s="57"/>
      <c r="I1" s="57"/>
      <c r="J1" s="57"/>
      <c r="K1" s="57"/>
      <c r="L1" s="57"/>
      <c r="M1" s="57"/>
      <c r="N1" s="57"/>
      <c r="O1" s="206"/>
      <c r="P1" s="58"/>
    </row>
    <row r="2" spans="1:16" s="63" customFormat="1" ht="13.2" x14ac:dyDescent="0.3">
      <c r="A2" s="60"/>
      <c r="B2" s="60"/>
      <c r="C2" s="60"/>
      <c r="D2" s="60"/>
      <c r="E2" s="60"/>
      <c r="F2" s="60"/>
      <c r="G2" s="60"/>
      <c r="H2" s="61"/>
      <c r="I2" s="61"/>
      <c r="J2" s="61"/>
      <c r="K2" s="61"/>
      <c r="L2" s="61"/>
      <c r="M2" s="61"/>
      <c r="N2" s="61"/>
      <c r="O2" s="60"/>
      <c r="P2" s="62"/>
    </row>
    <row r="3" spans="1:16" s="59" customFormat="1" ht="13.95" customHeight="1" x14ac:dyDescent="0.3">
      <c r="A3" s="265" t="s">
        <v>135</v>
      </c>
      <c r="B3" s="265"/>
      <c r="C3" s="265"/>
      <c r="D3" s="265"/>
      <c r="E3" s="265"/>
      <c r="F3" s="265"/>
      <c r="G3" s="265"/>
      <c r="H3" s="57"/>
      <c r="I3" s="57"/>
      <c r="J3" s="57"/>
      <c r="K3" s="57"/>
      <c r="L3" s="57"/>
      <c r="M3" s="57"/>
      <c r="N3" s="57"/>
      <c r="O3" s="206"/>
      <c r="P3" s="58"/>
    </row>
    <row r="4" spans="1:16" s="63" customFormat="1" ht="13.2" x14ac:dyDescent="0.3">
      <c r="A4" s="60"/>
      <c r="B4" s="60"/>
      <c r="C4" s="60"/>
      <c r="D4" s="60"/>
      <c r="E4" s="60"/>
      <c r="F4" s="60"/>
      <c r="G4" s="60"/>
      <c r="H4" s="61"/>
      <c r="I4" s="61"/>
      <c r="J4" s="61"/>
      <c r="K4" s="61"/>
      <c r="L4" s="61"/>
      <c r="M4" s="61"/>
      <c r="N4" s="61"/>
      <c r="O4" s="60"/>
      <c r="P4" s="62"/>
    </row>
    <row r="5" spans="1:16" s="63" customFormat="1" ht="14.4" customHeight="1" x14ac:dyDescent="0.3">
      <c r="A5" s="266" t="s">
        <v>16</v>
      </c>
      <c r="B5" s="268" t="s">
        <v>17</v>
      </c>
      <c r="C5" s="270" t="s">
        <v>136</v>
      </c>
      <c r="D5" s="272" t="s">
        <v>137</v>
      </c>
      <c r="E5" s="273" t="s">
        <v>138</v>
      </c>
      <c r="F5" s="274"/>
      <c r="G5" s="274"/>
      <c r="H5" s="64"/>
      <c r="I5" s="64"/>
      <c r="J5" s="64"/>
    </row>
    <row r="6" spans="1:16" s="63" customFormat="1" ht="26.4" customHeight="1" x14ac:dyDescent="0.3">
      <c r="A6" s="267"/>
      <c r="B6" s="269"/>
      <c r="C6" s="271"/>
      <c r="D6" s="272"/>
      <c r="E6" s="207" t="s">
        <v>139</v>
      </c>
      <c r="F6" s="207" t="s">
        <v>140</v>
      </c>
      <c r="G6" s="207" t="s">
        <v>141</v>
      </c>
    </row>
    <row r="7" spans="1:16" s="63" customFormat="1" ht="13.95" customHeight="1" thickBot="1" x14ac:dyDescent="0.35">
      <c r="A7" s="65" t="s">
        <v>2</v>
      </c>
      <c r="B7" s="65" t="s">
        <v>4</v>
      </c>
      <c r="C7" s="65" t="s">
        <v>3</v>
      </c>
      <c r="D7" s="65" t="s">
        <v>142</v>
      </c>
      <c r="E7" s="65" t="s">
        <v>7</v>
      </c>
      <c r="F7" s="65" t="s">
        <v>18</v>
      </c>
      <c r="G7" s="66" t="s">
        <v>19</v>
      </c>
    </row>
    <row r="8" spans="1:16" s="63" customFormat="1" ht="39.6" x14ac:dyDescent="0.25">
      <c r="A8" s="67" t="s">
        <v>143</v>
      </c>
      <c r="B8" s="68" t="s">
        <v>144</v>
      </c>
      <c r="C8" s="69" t="s">
        <v>235</v>
      </c>
      <c r="D8" s="69" t="s">
        <v>236</v>
      </c>
      <c r="E8" s="69" t="s">
        <v>237</v>
      </c>
      <c r="F8" s="69" t="s">
        <v>238</v>
      </c>
      <c r="G8" s="70" t="s">
        <v>239</v>
      </c>
    </row>
    <row r="9" spans="1:16" s="63" customFormat="1" ht="26.4" x14ac:dyDescent="0.25">
      <c r="A9" s="71" t="s">
        <v>145</v>
      </c>
      <c r="B9" s="72" t="s">
        <v>146</v>
      </c>
      <c r="C9" s="73" t="s">
        <v>147</v>
      </c>
      <c r="D9" s="73" t="s">
        <v>148</v>
      </c>
      <c r="E9" s="73" t="s">
        <v>149</v>
      </c>
      <c r="F9" s="73" t="s">
        <v>150</v>
      </c>
      <c r="G9" s="74" t="s">
        <v>267</v>
      </c>
    </row>
    <row r="10" spans="1:16" s="63" customFormat="1" ht="45.75" customHeight="1" x14ac:dyDescent="0.25">
      <c r="A10" s="71" t="s">
        <v>151</v>
      </c>
      <c r="B10" s="72" t="s">
        <v>152</v>
      </c>
      <c r="C10" s="73" t="s">
        <v>153</v>
      </c>
      <c r="D10" s="73" t="s">
        <v>154</v>
      </c>
      <c r="E10" s="73" t="s">
        <v>155</v>
      </c>
      <c r="F10" s="73" t="s">
        <v>156</v>
      </c>
      <c r="G10" s="74" t="s">
        <v>157</v>
      </c>
    </row>
    <row r="11" spans="1:16" s="63" customFormat="1" ht="26.4" x14ac:dyDescent="0.25">
      <c r="A11" s="67" t="s">
        <v>158</v>
      </c>
      <c r="B11" s="72" t="s">
        <v>159</v>
      </c>
      <c r="C11" s="75" t="s">
        <v>160</v>
      </c>
      <c r="D11" s="75" t="s">
        <v>161</v>
      </c>
      <c r="E11" s="75" t="s">
        <v>162</v>
      </c>
      <c r="F11" s="75" t="s">
        <v>163</v>
      </c>
      <c r="G11" s="76" t="s">
        <v>164</v>
      </c>
    </row>
    <row r="12" spans="1:16" s="63" customFormat="1" ht="13.2" x14ac:dyDescent="0.25">
      <c r="A12" s="71" t="s">
        <v>145</v>
      </c>
      <c r="B12" s="72" t="s">
        <v>165</v>
      </c>
      <c r="C12" s="77"/>
      <c r="D12" s="77"/>
      <c r="E12" s="77"/>
      <c r="F12" s="77"/>
      <c r="G12" s="78"/>
    </row>
    <row r="13" spans="1:16" s="63" customFormat="1" ht="26.4" x14ac:dyDescent="0.25">
      <c r="A13" s="71" t="s">
        <v>151</v>
      </c>
      <c r="B13" s="72" t="s">
        <v>166</v>
      </c>
      <c r="C13" s="77"/>
      <c r="D13" s="77"/>
      <c r="E13" s="77"/>
      <c r="F13" s="77"/>
      <c r="G13" s="78"/>
    </row>
    <row r="14" spans="1:16" s="63" customFormat="1" ht="13.2" x14ac:dyDescent="0.25">
      <c r="A14" s="67" t="s">
        <v>167</v>
      </c>
      <c r="B14" s="72" t="s">
        <v>168</v>
      </c>
      <c r="C14" s="73" t="s">
        <v>169</v>
      </c>
      <c r="D14" s="73" t="s">
        <v>170</v>
      </c>
      <c r="E14" s="73" t="s">
        <v>171</v>
      </c>
      <c r="F14" s="73" t="s">
        <v>172</v>
      </c>
      <c r="G14" s="74" t="s">
        <v>173</v>
      </c>
    </row>
    <row r="15" spans="1:16" s="63" customFormat="1" ht="13.2" x14ac:dyDescent="0.25">
      <c r="A15" s="71" t="s">
        <v>145</v>
      </c>
      <c r="B15" s="72" t="s">
        <v>174</v>
      </c>
      <c r="C15" s="73" t="s">
        <v>175</v>
      </c>
      <c r="D15" s="73" t="s">
        <v>176</v>
      </c>
      <c r="E15" s="73" t="s">
        <v>177</v>
      </c>
      <c r="F15" s="73" t="s">
        <v>178</v>
      </c>
      <c r="G15" s="74" t="s">
        <v>179</v>
      </c>
    </row>
    <row r="16" spans="1:16" s="63" customFormat="1" ht="27" thickBot="1" x14ac:dyDescent="0.3">
      <c r="A16" s="71" t="s">
        <v>151</v>
      </c>
      <c r="B16" s="79" t="s">
        <v>180</v>
      </c>
      <c r="C16" s="80" t="s">
        <v>181</v>
      </c>
      <c r="D16" s="80" t="s">
        <v>182</v>
      </c>
      <c r="E16" s="80" t="s">
        <v>183</v>
      </c>
      <c r="F16" s="80" t="s">
        <v>184</v>
      </c>
      <c r="G16" s="81" t="s">
        <v>185</v>
      </c>
    </row>
    <row r="18" spans="1:17" s="59" customFormat="1" ht="22.5" customHeight="1" x14ac:dyDescent="0.3">
      <c r="A18" s="265" t="s">
        <v>186</v>
      </c>
      <c r="B18" s="265"/>
      <c r="C18" s="265"/>
      <c r="D18" s="265"/>
      <c r="E18" s="265"/>
      <c r="F18" s="265"/>
      <c r="G18" s="265"/>
      <c r="H18" s="57"/>
      <c r="I18" s="57"/>
      <c r="J18" s="57"/>
      <c r="K18" s="57"/>
      <c r="L18" s="57"/>
      <c r="M18" s="57"/>
      <c r="N18" s="57"/>
      <c r="O18" s="206"/>
      <c r="P18" s="58"/>
    </row>
    <row r="19" spans="1:17" s="63" customFormat="1" ht="13.2" x14ac:dyDescent="0.3">
      <c r="A19" s="60"/>
      <c r="B19" s="60"/>
      <c r="C19" s="60"/>
      <c r="D19" s="60"/>
      <c r="E19" s="60"/>
      <c r="F19" s="60"/>
      <c r="G19" s="60"/>
      <c r="H19" s="61"/>
      <c r="I19" s="61"/>
      <c r="J19" s="61"/>
      <c r="K19" s="61"/>
      <c r="L19" s="61"/>
      <c r="M19" s="61"/>
      <c r="N19" s="61"/>
      <c r="O19" s="60"/>
      <c r="P19" s="62"/>
    </row>
    <row r="20" spans="1:17" s="63" customFormat="1" ht="26.4" customHeight="1" x14ac:dyDescent="0.3">
      <c r="A20" s="210" t="s">
        <v>16</v>
      </c>
      <c r="B20" s="211" t="s">
        <v>17</v>
      </c>
      <c r="C20" s="208" t="s">
        <v>187</v>
      </c>
      <c r="D20" s="82" t="s">
        <v>188</v>
      </c>
      <c r="E20" s="83" t="s">
        <v>189</v>
      </c>
      <c r="F20" s="60"/>
      <c r="G20" s="61"/>
    </row>
    <row r="21" spans="1:17" s="63" customFormat="1" ht="13.8" thickBot="1" x14ac:dyDescent="0.35">
      <c r="A21" s="65" t="s">
        <v>2</v>
      </c>
      <c r="B21" s="65" t="s">
        <v>4</v>
      </c>
      <c r="C21" s="65" t="s">
        <v>3</v>
      </c>
      <c r="D21" s="65" t="s">
        <v>142</v>
      </c>
      <c r="E21" s="66" t="s">
        <v>7</v>
      </c>
      <c r="F21" s="60"/>
      <c r="G21" s="61"/>
    </row>
    <row r="22" spans="1:17" s="63" customFormat="1" ht="40.200000000000003" thickBot="1" x14ac:dyDescent="0.3">
      <c r="A22" s="84" t="s">
        <v>190</v>
      </c>
      <c r="B22" s="85" t="s">
        <v>144</v>
      </c>
      <c r="C22" s="86" t="s">
        <v>191</v>
      </c>
      <c r="D22" s="86" t="s">
        <v>191</v>
      </c>
      <c r="E22" s="87" t="s">
        <v>191</v>
      </c>
      <c r="F22" s="60"/>
      <c r="G22" s="61"/>
    </row>
    <row r="24" spans="1:17" s="59" customFormat="1" ht="13.95" customHeight="1" x14ac:dyDescent="0.3">
      <c r="A24" s="265" t="s">
        <v>192</v>
      </c>
      <c r="B24" s="265"/>
      <c r="C24" s="265"/>
      <c r="D24" s="265"/>
      <c r="E24" s="265"/>
      <c r="F24" s="265"/>
      <c r="G24" s="265"/>
      <c r="H24" s="57"/>
      <c r="I24" s="57"/>
      <c r="J24" s="57"/>
      <c r="K24" s="57"/>
      <c r="L24" s="57"/>
      <c r="M24" s="57"/>
      <c r="N24" s="57"/>
      <c r="O24" s="206"/>
      <c r="P24" s="58"/>
    </row>
    <row r="26" spans="1:17" s="63" customFormat="1" ht="14.4" customHeight="1" x14ac:dyDescent="0.3">
      <c r="A26" s="266" t="s">
        <v>16</v>
      </c>
      <c r="B26" s="268" t="s">
        <v>17</v>
      </c>
      <c r="C26" s="270" t="s">
        <v>137</v>
      </c>
      <c r="D26" s="273" t="s">
        <v>138</v>
      </c>
      <c r="E26" s="274"/>
      <c r="F26" s="274"/>
      <c r="G26" s="64"/>
    </row>
    <row r="27" spans="1:17" s="63" customFormat="1" ht="42" customHeight="1" x14ac:dyDescent="0.3">
      <c r="A27" s="267"/>
      <c r="B27" s="269"/>
      <c r="C27" s="275"/>
      <c r="D27" s="207" t="s">
        <v>193</v>
      </c>
      <c r="E27" s="207" t="s">
        <v>194</v>
      </c>
      <c r="F27" s="207" t="s">
        <v>195</v>
      </c>
    </row>
    <row r="28" spans="1:17" s="63" customFormat="1" ht="15" customHeight="1" thickBot="1" x14ac:dyDescent="0.35">
      <c r="A28" s="65" t="s">
        <v>2</v>
      </c>
      <c r="B28" s="88" t="s">
        <v>4</v>
      </c>
      <c r="C28" s="66" t="s">
        <v>3</v>
      </c>
      <c r="D28" s="66" t="s">
        <v>142</v>
      </c>
      <c r="E28" s="66" t="s">
        <v>7</v>
      </c>
      <c r="F28" s="66" t="s">
        <v>18</v>
      </c>
    </row>
    <row r="29" spans="1:17" s="63" customFormat="1" ht="27.6" customHeight="1" thickBot="1" x14ac:dyDescent="0.3">
      <c r="A29" s="84" t="s">
        <v>196</v>
      </c>
      <c r="B29" s="85" t="s">
        <v>144</v>
      </c>
      <c r="C29" s="89"/>
      <c r="D29" s="90"/>
      <c r="E29" s="90"/>
      <c r="F29" s="91"/>
    </row>
    <row r="31" spans="1:17" s="92" customFormat="1" x14ac:dyDescent="0.3">
      <c r="A31" s="276" t="s">
        <v>197</v>
      </c>
      <c r="B31" s="276"/>
      <c r="C31" s="276"/>
      <c r="D31" s="276"/>
      <c r="E31" s="209"/>
      <c r="F31" s="206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</row>
    <row r="32" spans="1:17" s="92" customFormat="1" x14ac:dyDescent="0.3">
      <c r="A32" s="206"/>
      <c r="B32" s="16"/>
      <c r="C32" s="206"/>
      <c r="D32" s="206"/>
      <c r="E32" s="206"/>
      <c r="F32" s="206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</row>
    <row r="33" spans="1:15" s="92" customFormat="1" x14ac:dyDescent="0.3">
      <c r="A33" s="277" t="s">
        <v>16</v>
      </c>
      <c r="B33" s="278" t="s">
        <v>17</v>
      </c>
      <c r="C33" s="278" t="s">
        <v>198</v>
      </c>
      <c r="D33" s="278"/>
      <c r="E33" s="278"/>
      <c r="F33" s="211" t="s">
        <v>199</v>
      </c>
      <c r="G33" s="211" t="s">
        <v>200</v>
      </c>
      <c r="H33" s="279" t="s">
        <v>201</v>
      </c>
      <c r="I33" s="57"/>
      <c r="J33" s="57"/>
      <c r="K33" s="57"/>
      <c r="L33" s="57"/>
      <c r="M33" s="57"/>
      <c r="N33" s="57"/>
      <c r="O33" s="57"/>
    </row>
    <row r="34" spans="1:15" s="93" customFormat="1" ht="36" customHeight="1" x14ac:dyDescent="0.3">
      <c r="A34" s="277"/>
      <c r="B34" s="278"/>
      <c r="C34" s="211" t="s">
        <v>202</v>
      </c>
      <c r="D34" s="211" t="s">
        <v>202</v>
      </c>
      <c r="E34" s="211" t="s">
        <v>202</v>
      </c>
      <c r="F34" s="211" t="s">
        <v>203</v>
      </c>
      <c r="G34" s="211" t="s">
        <v>203</v>
      </c>
      <c r="H34" s="279"/>
      <c r="I34" s="61"/>
      <c r="J34" s="61"/>
      <c r="K34" s="61"/>
      <c r="L34" s="61"/>
      <c r="M34" s="61"/>
      <c r="N34" s="61"/>
      <c r="O34" s="61"/>
    </row>
    <row r="35" spans="1:15" s="92" customFormat="1" ht="15" thickBot="1" x14ac:dyDescent="0.3">
      <c r="A35" s="94" t="s">
        <v>2</v>
      </c>
      <c r="B35" s="95" t="s">
        <v>4</v>
      </c>
      <c r="C35" s="95" t="s">
        <v>3</v>
      </c>
      <c r="D35" s="95" t="s">
        <v>142</v>
      </c>
      <c r="E35" s="95" t="s">
        <v>7</v>
      </c>
      <c r="F35" s="95" t="s">
        <v>18</v>
      </c>
      <c r="G35" s="95" t="s">
        <v>19</v>
      </c>
      <c r="H35" s="96" t="s">
        <v>20</v>
      </c>
      <c r="I35" s="61"/>
      <c r="J35" s="61"/>
      <c r="K35" s="61"/>
      <c r="L35" s="61"/>
      <c r="M35" s="61"/>
      <c r="N35" s="61"/>
      <c r="O35" s="61"/>
    </row>
    <row r="36" spans="1:15" s="92" customFormat="1" ht="42.6" customHeight="1" x14ac:dyDescent="0.25">
      <c r="A36" s="97" t="s">
        <v>204</v>
      </c>
      <c r="B36" s="98" t="s">
        <v>144</v>
      </c>
      <c r="C36" s="99" t="s">
        <v>205</v>
      </c>
      <c r="D36" s="99" t="s">
        <v>206</v>
      </c>
      <c r="E36" s="99" t="s">
        <v>207</v>
      </c>
      <c r="F36" s="99" t="s">
        <v>208</v>
      </c>
      <c r="G36" s="99" t="s">
        <v>209</v>
      </c>
      <c r="H36" s="100" t="s">
        <v>24</v>
      </c>
      <c r="I36" s="61"/>
      <c r="J36" s="61"/>
      <c r="K36" s="61"/>
      <c r="L36" s="61"/>
      <c r="M36" s="61"/>
      <c r="N36" s="61"/>
      <c r="O36" s="61"/>
    </row>
    <row r="37" spans="1:15" s="92" customFormat="1" x14ac:dyDescent="0.25">
      <c r="A37" s="71" t="s">
        <v>145</v>
      </c>
      <c r="B37" s="101" t="s">
        <v>146</v>
      </c>
      <c r="C37" s="102"/>
      <c r="D37" s="102"/>
      <c r="E37" s="102"/>
      <c r="F37" s="102"/>
      <c r="G37" s="102"/>
      <c r="H37" s="103" t="s">
        <v>24</v>
      </c>
      <c r="I37" s="61"/>
      <c r="J37" s="61"/>
      <c r="K37" s="61"/>
      <c r="L37" s="61"/>
      <c r="M37" s="61"/>
      <c r="N37" s="61"/>
      <c r="O37" s="61"/>
    </row>
    <row r="38" spans="1:15" s="92" customFormat="1" ht="26.4" x14ac:dyDescent="0.25">
      <c r="A38" s="71" t="s">
        <v>151</v>
      </c>
      <c r="B38" s="101" t="s">
        <v>152</v>
      </c>
      <c r="C38" s="102"/>
      <c r="D38" s="102"/>
      <c r="E38" s="102"/>
      <c r="F38" s="102"/>
      <c r="G38" s="102"/>
      <c r="H38" s="103" t="s">
        <v>24</v>
      </c>
      <c r="I38" s="61"/>
      <c r="J38" s="61"/>
      <c r="K38" s="61"/>
      <c r="L38" s="61"/>
      <c r="M38" s="61"/>
      <c r="N38" s="61"/>
      <c r="O38" s="61"/>
    </row>
    <row r="39" spans="1:15" s="92" customFormat="1" ht="27.75" customHeight="1" x14ac:dyDescent="0.25">
      <c r="A39" s="97" t="s">
        <v>210</v>
      </c>
      <c r="B39" s="104" t="s">
        <v>159</v>
      </c>
      <c r="C39" s="105" t="s">
        <v>24</v>
      </c>
      <c r="D39" s="106" t="s">
        <v>211</v>
      </c>
      <c r="E39" s="106" t="s">
        <v>212</v>
      </c>
      <c r="F39" s="106" t="s">
        <v>213</v>
      </c>
      <c r="G39" s="107" t="s">
        <v>24</v>
      </c>
      <c r="H39" s="103" t="s">
        <v>24</v>
      </c>
      <c r="I39" s="61"/>
      <c r="J39" s="61"/>
      <c r="K39" s="61"/>
      <c r="L39" s="61"/>
      <c r="M39" s="61"/>
      <c r="N39" s="61"/>
      <c r="O39" s="61"/>
    </row>
    <row r="40" spans="1:15" s="92" customFormat="1" ht="40.200000000000003" thickBot="1" x14ac:dyDescent="0.3">
      <c r="A40" s="97" t="s">
        <v>214</v>
      </c>
      <c r="B40" s="108" t="s">
        <v>168</v>
      </c>
      <c r="C40" s="109" t="s">
        <v>24</v>
      </c>
      <c r="D40" s="109" t="s">
        <v>24</v>
      </c>
      <c r="E40" s="109" t="s">
        <v>24</v>
      </c>
      <c r="F40" s="109" t="s">
        <v>24</v>
      </c>
      <c r="G40" s="109" t="s">
        <v>24</v>
      </c>
      <c r="H40" s="110" t="s">
        <v>215</v>
      </c>
      <c r="I40" s="61"/>
      <c r="J40" s="61"/>
      <c r="K40" s="61"/>
      <c r="L40" s="61"/>
      <c r="M40" s="61"/>
      <c r="N40" s="61"/>
      <c r="O40" s="61"/>
    </row>
    <row r="41" spans="1:15" s="92" customFormat="1" x14ac:dyDescent="0.3">
      <c r="A41" s="111" t="s">
        <v>216</v>
      </c>
      <c r="B41" s="112"/>
      <c r="C41" s="113"/>
      <c r="D41" s="114"/>
      <c r="E41" s="115"/>
    </row>
    <row r="42" spans="1:15" s="92" customFormat="1" x14ac:dyDescent="0.3">
      <c r="A42" s="116"/>
      <c r="B42" s="117"/>
      <c r="C42" s="116"/>
      <c r="E42" s="118"/>
    </row>
  </sheetData>
  <mergeCells count="18">
    <mergeCell ref="A31:D31"/>
    <mergeCell ref="A33:A34"/>
    <mergeCell ref="B33:B34"/>
    <mergeCell ref="C33:E33"/>
    <mergeCell ref="H33:H34"/>
    <mergeCell ref="A18:G18"/>
    <mergeCell ref="A24:G24"/>
    <mergeCell ref="A26:A27"/>
    <mergeCell ref="B26:B27"/>
    <mergeCell ref="C26:C27"/>
    <mergeCell ref="D26:F26"/>
    <mergeCell ref="A1:G1"/>
    <mergeCell ref="A3:G3"/>
    <mergeCell ref="A5:A6"/>
    <mergeCell ref="B5:B6"/>
    <mergeCell ref="C5:C6"/>
    <mergeCell ref="D5:D6"/>
    <mergeCell ref="E5:G5"/>
  </mergeCells>
  <pageMargins left="0.70866141732283461" right="0.70866141732283461" top="0.74803149606299213" bottom="0.74803149606299213" header="0.31496062992125984" footer="0.31496062992125984"/>
  <pageSetup paperSize="8" scale="82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6"/>
  <sheetViews>
    <sheetView view="pageBreakPreview" zoomScale="90" zoomScaleNormal="70" zoomScaleSheetLayoutView="90" workbookViewId="0">
      <pane xSplit="1" ySplit="6" topLeftCell="C22" activePane="bottomRight" state="frozen"/>
      <selection pane="topRight" activeCell="D1" sqref="D1"/>
      <selection pane="bottomLeft" activeCell="A7" sqref="A7"/>
      <selection pane="bottomRight" activeCell="E13" sqref="E13"/>
    </sheetView>
  </sheetViews>
  <sheetFormatPr defaultColWidth="9.109375" defaultRowHeight="13.2" x14ac:dyDescent="0.3"/>
  <cols>
    <col min="1" max="1" width="42.109375" style="189" customWidth="1"/>
    <col min="2" max="2" width="29.33203125" style="189" customWidth="1"/>
    <col min="3" max="3" width="7.6640625" style="190" customWidth="1"/>
    <col min="4" max="4" width="11.6640625" style="194" customWidth="1"/>
    <col min="5" max="5" width="18" style="192" customWidth="1"/>
    <col min="6" max="6" width="11.6640625" style="192" customWidth="1"/>
    <col min="7" max="7" width="18.44140625" style="192" customWidth="1"/>
    <col min="8" max="8" width="11.6640625" style="192" customWidth="1"/>
    <col min="9" max="9" width="18.44140625" style="192" customWidth="1"/>
    <col min="10" max="10" width="11.6640625" style="192" customWidth="1"/>
    <col min="11" max="11" width="18.109375" style="192" customWidth="1"/>
    <col min="12" max="12" width="11.6640625" style="192" customWidth="1"/>
    <col min="13" max="13" width="18" style="192" customWidth="1"/>
    <col min="14" max="16384" width="9.109375" style="64"/>
  </cols>
  <sheetData>
    <row r="1" spans="1:13" ht="28.5" customHeight="1" x14ac:dyDescent="0.3">
      <c r="A1" s="265" t="s">
        <v>268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</row>
    <row r="2" spans="1:13" x14ac:dyDescent="0.3">
      <c r="A2" s="60"/>
      <c r="B2" s="60"/>
      <c r="C2" s="185"/>
      <c r="D2" s="193"/>
      <c r="E2" s="188"/>
      <c r="F2" s="188"/>
      <c r="G2" s="188"/>
      <c r="H2" s="188"/>
      <c r="I2" s="188"/>
    </row>
    <row r="3" spans="1:13" x14ac:dyDescent="0.3">
      <c r="A3" s="266" t="s">
        <v>16</v>
      </c>
      <c r="B3" s="268" t="s">
        <v>37</v>
      </c>
      <c r="C3" s="268" t="s">
        <v>17</v>
      </c>
      <c r="D3" s="280" t="s">
        <v>52</v>
      </c>
      <c r="E3" s="281"/>
      <c r="F3" s="284" t="s">
        <v>56</v>
      </c>
      <c r="G3" s="285"/>
      <c r="H3" s="288" t="s">
        <v>35</v>
      </c>
      <c r="I3" s="288"/>
      <c r="J3" s="288"/>
      <c r="K3" s="288"/>
      <c r="L3" s="288"/>
      <c r="M3" s="289"/>
    </row>
    <row r="4" spans="1:13" ht="27" customHeight="1" x14ac:dyDescent="0.3">
      <c r="A4" s="267"/>
      <c r="B4" s="269"/>
      <c r="C4" s="269"/>
      <c r="D4" s="282"/>
      <c r="E4" s="283"/>
      <c r="F4" s="286"/>
      <c r="G4" s="287"/>
      <c r="H4" s="290" t="s">
        <v>47</v>
      </c>
      <c r="I4" s="290"/>
      <c r="J4" s="290" t="s">
        <v>48</v>
      </c>
      <c r="K4" s="290"/>
      <c r="L4" s="290" t="s">
        <v>49</v>
      </c>
      <c r="M4" s="291"/>
    </row>
    <row r="5" spans="1:13" x14ac:dyDescent="0.3">
      <c r="A5" s="267"/>
      <c r="B5" s="269"/>
      <c r="C5" s="269"/>
      <c r="D5" s="212" t="s">
        <v>36</v>
      </c>
      <c r="E5" s="213" t="s">
        <v>38</v>
      </c>
      <c r="F5" s="212" t="s">
        <v>36</v>
      </c>
      <c r="G5" s="213" t="s">
        <v>38</v>
      </c>
      <c r="H5" s="212" t="s">
        <v>36</v>
      </c>
      <c r="I5" s="213" t="s">
        <v>38</v>
      </c>
      <c r="J5" s="212" t="s">
        <v>36</v>
      </c>
      <c r="K5" s="213" t="s">
        <v>38</v>
      </c>
      <c r="L5" s="212" t="s">
        <v>36</v>
      </c>
      <c r="M5" s="214" t="s">
        <v>38</v>
      </c>
    </row>
    <row r="6" spans="1:13" s="166" customFormat="1" ht="13.8" thickBot="1" x14ac:dyDescent="0.35">
      <c r="A6" s="35" t="s">
        <v>2</v>
      </c>
      <c r="B6" s="35" t="s">
        <v>4</v>
      </c>
      <c r="C6" s="39" t="s">
        <v>3</v>
      </c>
      <c r="D6" s="129" t="s">
        <v>142</v>
      </c>
      <c r="E6" s="129" t="s">
        <v>7</v>
      </c>
      <c r="F6" s="129" t="s">
        <v>18</v>
      </c>
      <c r="G6" s="129" t="s">
        <v>19</v>
      </c>
      <c r="H6" s="129" t="s">
        <v>20</v>
      </c>
      <c r="I6" s="129" t="s">
        <v>21</v>
      </c>
      <c r="J6" s="129" t="s">
        <v>22</v>
      </c>
      <c r="K6" s="129" t="s">
        <v>23</v>
      </c>
      <c r="L6" s="129" t="s">
        <v>40</v>
      </c>
      <c r="M6" s="165" t="s">
        <v>41</v>
      </c>
    </row>
    <row r="7" spans="1:13" s="166" customFormat="1" ht="39.6" x14ac:dyDescent="0.25">
      <c r="A7" s="167" t="s">
        <v>78</v>
      </c>
      <c r="B7" s="37" t="s">
        <v>53</v>
      </c>
      <c r="C7" s="51" t="s">
        <v>217</v>
      </c>
      <c r="D7" s="137" t="s">
        <v>53</v>
      </c>
      <c r="E7" s="138" t="s">
        <v>88</v>
      </c>
      <c r="F7" s="137" t="s">
        <v>53</v>
      </c>
      <c r="G7" s="138" t="s">
        <v>88</v>
      </c>
      <c r="H7" s="137" t="s">
        <v>53</v>
      </c>
      <c r="I7" s="138" t="s">
        <v>88</v>
      </c>
      <c r="J7" s="137" t="s">
        <v>53</v>
      </c>
      <c r="K7" s="138" t="s">
        <v>88</v>
      </c>
      <c r="L7" s="137" t="s">
        <v>53</v>
      </c>
      <c r="M7" s="162" t="s">
        <v>88</v>
      </c>
    </row>
    <row r="8" spans="1:13" s="166" customFormat="1" ht="39.6" x14ac:dyDescent="0.25">
      <c r="A8" s="167" t="s">
        <v>133</v>
      </c>
      <c r="B8" s="37" t="s">
        <v>53</v>
      </c>
      <c r="C8" s="31" t="s">
        <v>218</v>
      </c>
      <c r="D8" s="139" t="s">
        <v>53</v>
      </c>
      <c r="E8" s="140" t="s">
        <v>90</v>
      </c>
      <c r="F8" s="139" t="s">
        <v>53</v>
      </c>
      <c r="G8" s="140" t="s">
        <v>90</v>
      </c>
      <c r="H8" s="139" t="s">
        <v>53</v>
      </c>
      <c r="I8" s="140" t="s">
        <v>90</v>
      </c>
      <c r="J8" s="139" t="s">
        <v>53</v>
      </c>
      <c r="K8" s="140" t="s">
        <v>90</v>
      </c>
      <c r="L8" s="139" t="s">
        <v>53</v>
      </c>
      <c r="M8" s="163" t="s">
        <v>90</v>
      </c>
    </row>
    <row r="9" spans="1:13" s="166" customFormat="1" ht="39.6" x14ac:dyDescent="0.25">
      <c r="A9" s="168" t="s">
        <v>59</v>
      </c>
      <c r="B9" s="46" t="s">
        <v>61</v>
      </c>
      <c r="C9" s="31" t="s">
        <v>219</v>
      </c>
      <c r="D9" s="140" t="s">
        <v>91</v>
      </c>
      <c r="E9" s="140" t="s">
        <v>92</v>
      </c>
      <c r="F9" s="140" t="s">
        <v>91</v>
      </c>
      <c r="G9" s="140" t="s">
        <v>92</v>
      </c>
      <c r="H9" s="140" t="s">
        <v>91</v>
      </c>
      <c r="I9" s="140" t="s">
        <v>92</v>
      </c>
      <c r="J9" s="140" t="s">
        <v>91</v>
      </c>
      <c r="K9" s="140" t="s">
        <v>92</v>
      </c>
      <c r="L9" s="140" t="s">
        <v>91</v>
      </c>
      <c r="M9" s="163" t="s">
        <v>92</v>
      </c>
    </row>
    <row r="10" spans="1:13" s="166" customFormat="1" ht="39.6" x14ac:dyDescent="0.25">
      <c r="A10" s="169" t="s">
        <v>266</v>
      </c>
      <c r="B10" s="46" t="s">
        <v>62</v>
      </c>
      <c r="C10" s="31" t="s">
        <v>220</v>
      </c>
      <c r="D10" s="140" t="s">
        <v>94</v>
      </c>
      <c r="E10" s="140" t="s">
        <v>95</v>
      </c>
      <c r="F10" s="140" t="s">
        <v>94</v>
      </c>
      <c r="G10" s="140" t="s">
        <v>95</v>
      </c>
      <c r="H10" s="140" t="s">
        <v>94</v>
      </c>
      <c r="I10" s="140" t="s">
        <v>95</v>
      </c>
      <c r="J10" s="140" t="s">
        <v>94</v>
      </c>
      <c r="K10" s="140" t="s">
        <v>95</v>
      </c>
      <c r="L10" s="140" t="s">
        <v>94</v>
      </c>
      <c r="M10" s="163" t="s">
        <v>95</v>
      </c>
    </row>
    <row r="11" spans="1:13" s="166" customFormat="1" ht="26.4" x14ac:dyDescent="0.25">
      <c r="A11" s="168" t="s">
        <v>60</v>
      </c>
      <c r="B11" s="40" t="s">
        <v>63</v>
      </c>
      <c r="C11" s="36" t="s">
        <v>221</v>
      </c>
      <c r="D11" s="140" t="s">
        <v>97</v>
      </c>
      <c r="E11" s="140" t="s">
        <v>98</v>
      </c>
      <c r="F11" s="140" t="s">
        <v>97</v>
      </c>
      <c r="G11" s="140" t="s">
        <v>98</v>
      </c>
      <c r="H11" s="140" t="s">
        <v>97</v>
      </c>
      <c r="I11" s="140" t="s">
        <v>98</v>
      </c>
      <c r="J11" s="140" t="s">
        <v>97</v>
      </c>
      <c r="K11" s="140" t="s">
        <v>98</v>
      </c>
      <c r="L11" s="140" t="s">
        <v>97</v>
      </c>
      <c r="M11" s="163" t="s">
        <v>98</v>
      </c>
    </row>
    <row r="12" spans="1:13" s="170" customFormat="1" ht="39.6" x14ac:dyDescent="0.25">
      <c r="A12" s="169" t="s">
        <v>71</v>
      </c>
      <c r="B12" s="46" t="s">
        <v>70</v>
      </c>
      <c r="C12" s="31" t="s">
        <v>222</v>
      </c>
      <c r="D12" s="140" t="s">
        <v>100</v>
      </c>
      <c r="E12" s="196" t="s">
        <v>101</v>
      </c>
      <c r="F12" s="140" t="s">
        <v>100</v>
      </c>
      <c r="G12" s="196" t="s">
        <v>101</v>
      </c>
      <c r="H12" s="140" t="s">
        <v>100</v>
      </c>
      <c r="I12" s="196" t="s">
        <v>101</v>
      </c>
      <c r="J12" s="140" t="s">
        <v>100</v>
      </c>
      <c r="K12" s="196" t="s">
        <v>101</v>
      </c>
      <c r="L12" s="140" t="s">
        <v>100</v>
      </c>
      <c r="M12" s="197" t="s">
        <v>101</v>
      </c>
    </row>
    <row r="13" spans="1:13" ht="39.6" x14ac:dyDescent="0.25">
      <c r="A13" s="171" t="s">
        <v>65</v>
      </c>
      <c r="B13" s="47" t="s">
        <v>89</v>
      </c>
      <c r="C13" s="36" t="s">
        <v>223</v>
      </c>
      <c r="D13" s="140" t="s">
        <v>57</v>
      </c>
      <c r="E13" s="140" t="s">
        <v>103</v>
      </c>
      <c r="F13" s="140" t="s">
        <v>57</v>
      </c>
      <c r="G13" s="140" t="s">
        <v>103</v>
      </c>
      <c r="H13" s="140" t="s">
        <v>57</v>
      </c>
      <c r="I13" s="140" t="s">
        <v>103</v>
      </c>
      <c r="J13" s="140" t="s">
        <v>57</v>
      </c>
      <c r="K13" s="140" t="s">
        <v>103</v>
      </c>
      <c r="L13" s="140" t="s">
        <v>57</v>
      </c>
      <c r="M13" s="163" t="s">
        <v>103</v>
      </c>
    </row>
    <row r="14" spans="1:13" ht="39.6" x14ac:dyDescent="0.25">
      <c r="A14" s="168" t="s">
        <v>64</v>
      </c>
      <c r="B14" s="46" t="s">
        <v>61</v>
      </c>
      <c r="C14" s="31" t="s">
        <v>224</v>
      </c>
      <c r="D14" s="140" t="s">
        <v>104</v>
      </c>
      <c r="E14" s="140" t="s">
        <v>105</v>
      </c>
      <c r="F14" s="140" t="s">
        <v>104</v>
      </c>
      <c r="G14" s="140" t="s">
        <v>105</v>
      </c>
      <c r="H14" s="140" t="s">
        <v>104</v>
      </c>
      <c r="I14" s="140" t="s">
        <v>105</v>
      </c>
      <c r="J14" s="140" t="s">
        <v>104</v>
      </c>
      <c r="K14" s="140" t="s">
        <v>105</v>
      </c>
      <c r="L14" s="140" t="s">
        <v>104</v>
      </c>
      <c r="M14" s="163" t="s">
        <v>105</v>
      </c>
    </row>
    <row r="15" spans="1:13" s="166" customFormat="1" ht="39.6" x14ac:dyDescent="0.25">
      <c r="A15" s="169" t="s">
        <v>266</v>
      </c>
      <c r="B15" s="46" t="s">
        <v>72</v>
      </c>
      <c r="C15" s="31" t="s">
        <v>225</v>
      </c>
      <c r="D15" s="140" t="s">
        <v>107</v>
      </c>
      <c r="E15" s="140" t="s">
        <v>108</v>
      </c>
      <c r="F15" s="140" t="s">
        <v>107</v>
      </c>
      <c r="G15" s="140" t="s">
        <v>108</v>
      </c>
      <c r="H15" s="140" t="s">
        <v>107</v>
      </c>
      <c r="I15" s="140" t="s">
        <v>108</v>
      </c>
      <c r="J15" s="140" t="s">
        <v>107</v>
      </c>
      <c r="K15" s="140" t="s">
        <v>108</v>
      </c>
      <c r="L15" s="140" t="s">
        <v>107</v>
      </c>
      <c r="M15" s="163" t="s">
        <v>108</v>
      </c>
    </row>
    <row r="16" spans="1:13" s="166" customFormat="1" ht="26.4" x14ac:dyDescent="0.25">
      <c r="A16" s="168" t="s">
        <v>66</v>
      </c>
      <c r="B16" s="40" t="s">
        <v>63</v>
      </c>
      <c r="C16" s="31" t="s">
        <v>226</v>
      </c>
      <c r="D16" s="140" t="s">
        <v>110</v>
      </c>
      <c r="E16" s="140" t="s">
        <v>111</v>
      </c>
      <c r="F16" s="140" t="s">
        <v>110</v>
      </c>
      <c r="G16" s="140" t="s">
        <v>111</v>
      </c>
      <c r="H16" s="140" t="s">
        <v>110</v>
      </c>
      <c r="I16" s="140" t="s">
        <v>111</v>
      </c>
      <c r="J16" s="140" t="s">
        <v>110</v>
      </c>
      <c r="K16" s="140" t="s">
        <v>111</v>
      </c>
      <c r="L16" s="140" t="s">
        <v>110</v>
      </c>
      <c r="M16" s="163" t="s">
        <v>111</v>
      </c>
    </row>
    <row r="17" spans="1:13" ht="39.6" x14ac:dyDescent="0.25">
      <c r="A17" s="169" t="s">
        <v>71</v>
      </c>
      <c r="B17" s="46" t="s">
        <v>73</v>
      </c>
      <c r="C17" s="31" t="s">
        <v>227</v>
      </c>
      <c r="D17" s="140" t="s">
        <v>113</v>
      </c>
      <c r="E17" s="196" t="s">
        <v>114</v>
      </c>
      <c r="F17" s="140" t="s">
        <v>113</v>
      </c>
      <c r="G17" s="196" t="s">
        <v>114</v>
      </c>
      <c r="H17" s="140" t="s">
        <v>113</v>
      </c>
      <c r="I17" s="196" t="s">
        <v>114</v>
      </c>
      <c r="J17" s="140" t="s">
        <v>113</v>
      </c>
      <c r="K17" s="196" t="s">
        <v>114</v>
      </c>
      <c r="L17" s="140" t="s">
        <v>113</v>
      </c>
      <c r="M17" s="197" t="s">
        <v>114</v>
      </c>
    </row>
    <row r="18" spans="1:13" ht="39.6" x14ac:dyDescent="0.25">
      <c r="A18" s="171" t="s">
        <v>79</v>
      </c>
      <c r="B18" s="47" t="s">
        <v>89</v>
      </c>
      <c r="C18" s="31" t="s">
        <v>228</v>
      </c>
      <c r="D18" s="140" t="s">
        <v>57</v>
      </c>
      <c r="E18" s="140" t="s">
        <v>116</v>
      </c>
      <c r="F18" s="140" t="s">
        <v>57</v>
      </c>
      <c r="G18" s="140" t="s">
        <v>116</v>
      </c>
      <c r="H18" s="140" t="s">
        <v>57</v>
      </c>
      <c r="I18" s="140" t="s">
        <v>116</v>
      </c>
      <c r="J18" s="140" t="s">
        <v>57</v>
      </c>
      <c r="K18" s="140" t="s">
        <v>116</v>
      </c>
      <c r="L18" s="140" t="s">
        <v>57</v>
      </c>
      <c r="M18" s="163" t="s">
        <v>116</v>
      </c>
    </row>
    <row r="19" spans="1:13" s="170" customFormat="1" ht="26.4" x14ac:dyDescent="0.25">
      <c r="A19" s="168" t="s">
        <v>67</v>
      </c>
      <c r="B19" s="40" t="s">
        <v>55</v>
      </c>
      <c r="C19" s="31" t="s">
        <v>229</v>
      </c>
      <c r="D19" s="140" t="s">
        <v>117</v>
      </c>
      <c r="E19" s="140" t="s">
        <v>118</v>
      </c>
      <c r="F19" s="140" t="s">
        <v>117</v>
      </c>
      <c r="G19" s="140" t="s">
        <v>118</v>
      </c>
      <c r="H19" s="140" t="s">
        <v>117</v>
      </c>
      <c r="I19" s="140" t="s">
        <v>118</v>
      </c>
      <c r="J19" s="140" t="s">
        <v>117</v>
      </c>
      <c r="K19" s="140" t="s">
        <v>118</v>
      </c>
      <c r="L19" s="140" t="s">
        <v>117</v>
      </c>
      <c r="M19" s="163" t="s">
        <v>118</v>
      </c>
    </row>
    <row r="20" spans="1:13" ht="26.4" x14ac:dyDescent="0.25">
      <c r="A20" s="169" t="s">
        <v>274</v>
      </c>
      <c r="B20" s="46" t="s">
        <v>74</v>
      </c>
      <c r="C20" s="36" t="s">
        <v>232</v>
      </c>
      <c r="D20" s="140" t="s">
        <v>120</v>
      </c>
      <c r="E20" s="196" t="s">
        <v>121</v>
      </c>
      <c r="F20" s="140" t="s">
        <v>120</v>
      </c>
      <c r="G20" s="196" t="s">
        <v>121</v>
      </c>
      <c r="H20" s="140" t="s">
        <v>120</v>
      </c>
      <c r="I20" s="196" t="s">
        <v>121</v>
      </c>
      <c r="J20" s="140" t="s">
        <v>120</v>
      </c>
      <c r="K20" s="196" t="s">
        <v>121</v>
      </c>
      <c r="L20" s="140" t="s">
        <v>120</v>
      </c>
      <c r="M20" s="197" t="s">
        <v>121</v>
      </c>
    </row>
    <row r="21" spans="1:13" ht="26.4" x14ac:dyDescent="0.25">
      <c r="A21" s="172" t="s">
        <v>68</v>
      </c>
      <c r="B21" s="40" t="s">
        <v>289</v>
      </c>
      <c r="C21" s="36" t="s">
        <v>230</v>
      </c>
      <c r="D21" s="140" t="s">
        <v>123</v>
      </c>
      <c r="E21" s="140" t="s">
        <v>124</v>
      </c>
      <c r="F21" s="140" t="s">
        <v>123</v>
      </c>
      <c r="G21" s="140" t="s">
        <v>124</v>
      </c>
      <c r="H21" s="140" t="s">
        <v>123</v>
      </c>
      <c r="I21" s="140" t="s">
        <v>124</v>
      </c>
      <c r="J21" s="140" t="s">
        <v>123</v>
      </c>
      <c r="K21" s="140" t="s">
        <v>124</v>
      </c>
      <c r="L21" s="140" t="s">
        <v>123</v>
      </c>
      <c r="M21" s="163" t="s">
        <v>124</v>
      </c>
    </row>
    <row r="22" spans="1:13" ht="39.6" x14ac:dyDescent="0.25">
      <c r="A22" s="169" t="s">
        <v>76</v>
      </c>
      <c r="B22" s="46" t="s">
        <v>75</v>
      </c>
      <c r="C22" s="36" t="s">
        <v>231</v>
      </c>
      <c r="D22" s="140" t="s">
        <v>126</v>
      </c>
      <c r="E22" s="196" t="s">
        <v>127</v>
      </c>
      <c r="F22" s="140" t="s">
        <v>126</v>
      </c>
      <c r="G22" s="196" t="s">
        <v>127</v>
      </c>
      <c r="H22" s="140" t="s">
        <v>126</v>
      </c>
      <c r="I22" s="196" t="s">
        <v>127</v>
      </c>
      <c r="J22" s="140" t="s">
        <v>126</v>
      </c>
      <c r="K22" s="196" t="s">
        <v>127</v>
      </c>
      <c r="L22" s="140" t="s">
        <v>126</v>
      </c>
      <c r="M22" s="197" t="s">
        <v>127</v>
      </c>
    </row>
    <row r="23" spans="1:13" ht="26.4" x14ac:dyDescent="0.25">
      <c r="A23" s="171" t="s">
        <v>80</v>
      </c>
      <c r="B23" s="253" t="s">
        <v>89</v>
      </c>
      <c r="C23" s="236" t="s">
        <v>233</v>
      </c>
      <c r="D23" s="140" t="s">
        <v>57</v>
      </c>
      <c r="E23" s="140" t="s">
        <v>285</v>
      </c>
      <c r="F23" s="140" t="s">
        <v>57</v>
      </c>
      <c r="G23" s="140" t="s">
        <v>285</v>
      </c>
      <c r="H23" s="140" t="s">
        <v>57</v>
      </c>
      <c r="I23" s="140" t="s">
        <v>285</v>
      </c>
      <c r="J23" s="140" t="s">
        <v>57</v>
      </c>
      <c r="K23" s="140" t="s">
        <v>285</v>
      </c>
      <c r="L23" s="140" t="s">
        <v>57</v>
      </c>
      <c r="M23" s="163" t="s">
        <v>285</v>
      </c>
    </row>
    <row r="24" spans="1:13" x14ac:dyDescent="0.25">
      <c r="A24" s="258" t="s">
        <v>282</v>
      </c>
      <c r="B24" s="254" t="s">
        <v>63</v>
      </c>
      <c r="C24" s="240" t="s">
        <v>283</v>
      </c>
      <c r="D24" s="140" t="s">
        <v>129</v>
      </c>
      <c r="E24" s="140" t="s">
        <v>130</v>
      </c>
      <c r="F24" s="140" t="s">
        <v>129</v>
      </c>
      <c r="G24" s="140" t="s">
        <v>130</v>
      </c>
      <c r="H24" s="140" t="s">
        <v>129</v>
      </c>
      <c r="I24" s="140" t="s">
        <v>130</v>
      </c>
      <c r="J24" s="140" t="s">
        <v>129</v>
      </c>
      <c r="K24" s="140" t="s">
        <v>130</v>
      </c>
      <c r="L24" s="140" t="s">
        <v>129</v>
      </c>
      <c r="M24" s="163" t="s">
        <v>130</v>
      </c>
    </row>
    <row r="25" spans="1:13" ht="39.6" x14ac:dyDescent="0.25">
      <c r="A25" s="230" t="s">
        <v>71</v>
      </c>
      <c r="B25" s="255" t="s">
        <v>73</v>
      </c>
      <c r="C25" s="157" t="s">
        <v>284</v>
      </c>
      <c r="D25" s="140" t="s">
        <v>277</v>
      </c>
      <c r="E25" s="196" t="s">
        <v>278</v>
      </c>
      <c r="F25" s="140" t="s">
        <v>277</v>
      </c>
      <c r="G25" s="196" t="s">
        <v>278</v>
      </c>
      <c r="H25" s="140" t="s">
        <v>277</v>
      </c>
      <c r="I25" s="196" t="s">
        <v>278</v>
      </c>
      <c r="J25" s="140" t="s">
        <v>277</v>
      </c>
      <c r="K25" s="196" t="s">
        <v>278</v>
      </c>
      <c r="L25" s="140" t="s">
        <v>277</v>
      </c>
      <c r="M25" s="197" t="s">
        <v>278</v>
      </c>
    </row>
    <row r="26" spans="1:13" ht="13.8" thickBot="1" x14ac:dyDescent="0.3">
      <c r="A26" s="171" t="s">
        <v>77</v>
      </c>
      <c r="B26" s="34" t="s">
        <v>24</v>
      </c>
      <c r="C26" s="44" t="s">
        <v>234</v>
      </c>
      <c r="D26" s="141" t="s">
        <v>53</v>
      </c>
      <c r="E26" s="142" t="s">
        <v>132</v>
      </c>
      <c r="F26" s="141" t="s">
        <v>53</v>
      </c>
      <c r="G26" s="142" t="s">
        <v>132</v>
      </c>
      <c r="H26" s="141" t="s">
        <v>53</v>
      </c>
      <c r="I26" s="142" t="s">
        <v>132</v>
      </c>
      <c r="J26" s="141" t="s">
        <v>53</v>
      </c>
      <c r="K26" s="142" t="s">
        <v>132</v>
      </c>
      <c r="L26" s="141" t="s">
        <v>53</v>
      </c>
      <c r="M26" s="164" t="s">
        <v>132</v>
      </c>
    </row>
    <row r="29" spans="1:13" x14ac:dyDescent="0.3">
      <c r="A29" s="60" t="s">
        <v>263</v>
      </c>
    </row>
    <row r="31" spans="1:13" ht="13.8" x14ac:dyDescent="0.3">
      <c r="A31" s="265" t="s">
        <v>58</v>
      </c>
      <c r="B31" s="265"/>
      <c r="C31" s="265"/>
      <c r="D31" s="265"/>
      <c r="E31" s="265"/>
      <c r="F31" s="265"/>
      <c r="G31" s="265"/>
      <c r="H31" s="265"/>
      <c r="I31" s="265"/>
      <c r="J31" s="265"/>
      <c r="K31" s="265"/>
      <c r="L31" s="265"/>
      <c r="M31" s="265"/>
    </row>
    <row r="32" spans="1:13" x14ac:dyDescent="0.3">
      <c r="A32" s="60"/>
      <c r="B32" s="60"/>
      <c r="C32" s="185"/>
      <c r="D32" s="193"/>
      <c r="E32" s="188"/>
      <c r="F32" s="188"/>
      <c r="G32" s="188"/>
      <c r="H32" s="188"/>
      <c r="I32" s="188"/>
    </row>
    <row r="33" spans="1:13" x14ac:dyDescent="0.3">
      <c r="A33" s="266" t="s">
        <v>16</v>
      </c>
      <c r="B33" s="268" t="s">
        <v>37</v>
      </c>
      <c r="C33" s="268" t="s">
        <v>17</v>
      </c>
      <c r="D33" s="280" t="s">
        <v>52</v>
      </c>
      <c r="E33" s="281"/>
      <c r="F33" s="284" t="s">
        <v>246</v>
      </c>
      <c r="G33" s="285"/>
      <c r="H33" s="288" t="s">
        <v>35</v>
      </c>
      <c r="I33" s="288"/>
      <c r="J33" s="288"/>
      <c r="K33" s="288"/>
      <c r="L33" s="288"/>
      <c r="M33" s="289"/>
    </row>
    <row r="34" spans="1:13" x14ac:dyDescent="0.3">
      <c r="A34" s="267"/>
      <c r="B34" s="269"/>
      <c r="C34" s="269"/>
      <c r="D34" s="282"/>
      <c r="E34" s="283"/>
      <c r="F34" s="286"/>
      <c r="G34" s="287"/>
      <c r="H34" s="290" t="s">
        <v>247</v>
      </c>
      <c r="I34" s="290"/>
      <c r="J34" s="290" t="s">
        <v>248</v>
      </c>
      <c r="K34" s="290"/>
      <c r="L34" s="290" t="s">
        <v>249</v>
      </c>
      <c r="M34" s="291"/>
    </row>
    <row r="35" spans="1:13" x14ac:dyDescent="0.3">
      <c r="A35" s="267"/>
      <c r="B35" s="269"/>
      <c r="C35" s="269"/>
      <c r="D35" s="212" t="s">
        <v>36</v>
      </c>
      <c r="E35" s="213" t="s">
        <v>38</v>
      </c>
      <c r="F35" s="212" t="s">
        <v>36</v>
      </c>
      <c r="G35" s="213" t="s">
        <v>38</v>
      </c>
      <c r="H35" s="212" t="s">
        <v>36</v>
      </c>
      <c r="I35" s="213" t="s">
        <v>38</v>
      </c>
      <c r="J35" s="212" t="s">
        <v>36</v>
      </c>
      <c r="K35" s="213" t="s">
        <v>38</v>
      </c>
      <c r="L35" s="212" t="s">
        <v>36</v>
      </c>
      <c r="M35" s="214" t="s">
        <v>38</v>
      </c>
    </row>
    <row r="36" spans="1:13" s="166" customFormat="1" ht="13.8" thickBot="1" x14ac:dyDescent="0.35">
      <c r="A36" s="35" t="s">
        <v>2</v>
      </c>
      <c r="B36" s="35" t="s">
        <v>4</v>
      </c>
      <c r="C36" s="39" t="s">
        <v>3</v>
      </c>
      <c r="D36" s="129" t="s">
        <v>142</v>
      </c>
      <c r="E36" s="129" t="s">
        <v>7</v>
      </c>
      <c r="F36" s="129" t="s">
        <v>18</v>
      </c>
      <c r="G36" s="129" t="s">
        <v>19</v>
      </c>
      <c r="H36" s="129" t="s">
        <v>20</v>
      </c>
      <c r="I36" s="129" t="s">
        <v>21</v>
      </c>
      <c r="J36" s="129" t="s">
        <v>22</v>
      </c>
      <c r="K36" s="129" t="s">
        <v>23</v>
      </c>
      <c r="L36" s="129" t="s">
        <v>40</v>
      </c>
      <c r="M36" s="165" t="s">
        <v>41</v>
      </c>
    </row>
    <row r="37" spans="1:13" s="166" customFormat="1" ht="39.6" x14ac:dyDescent="0.25">
      <c r="A37" s="173" t="s">
        <v>78</v>
      </c>
      <c r="B37" s="122" t="s">
        <v>53</v>
      </c>
      <c r="C37" s="123" t="s">
        <v>217</v>
      </c>
      <c r="D37" s="217" t="s">
        <v>53</v>
      </c>
      <c r="E37" s="133">
        <f>'Р3 (подробный)'!E43</f>
        <v>10135192.49622</v>
      </c>
      <c r="F37" s="143" t="s">
        <v>53</v>
      </c>
      <c r="G37" s="133">
        <f>'Р3 (подробный)'!G43</f>
        <v>10135192.49622</v>
      </c>
      <c r="H37" s="143" t="s">
        <v>53</v>
      </c>
      <c r="I37" s="133">
        <f>'Р3 (подробный)'!J43</f>
        <v>10135192.49622</v>
      </c>
      <c r="J37" s="143" t="s">
        <v>53</v>
      </c>
      <c r="K37" s="133">
        <f>'Р3 (подробный)'!M43</f>
        <v>10421525.609999999</v>
      </c>
      <c r="L37" s="143" t="s">
        <v>53</v>
      </c>
      <c r="M37" s="198">
        <f>'Р3 (подробный)'!P43</f>
        <v>10421525.609999999</v>
      </c>
    </row>
    <row r="38" spans="1:13" s="166" customFormat="1" ht="39.6" x14ac:dyDescent="0.25">
      <c r="A38" s="173" t="s">
        <v>133</v>
      </c>
      <c r="B38" s="122" t="s">
        <v>53</v>
      </c>
      <c r="C38" s="157" t="s">
        <v>218</v>
      </c>
      <c r="D38" s="218" t="s">
        <v>53</v>
      </c>
      <c r="E38" s="177">
        <f>'Р3 (подробный)'!E44</f>
        <v>4355329.824</v>
      </c>
      <c r="F38" s="158" t="s">
        <v>53</v>
      </c>
      <c r="G38" s="177">
        <f>'Р3 (подробный)'!G44</f>
        <v>4355329.824</v>
      </c>
      <c r="H38" s="158" t="s">
        <v>53</v>
      </c>
      <c r="I38" s="177">
        <f>'Р3 (подробный)'!J44</f>
        <v>4355329.824</v>
      </c>
      <c r="J38" s="158" t="s">
        <v>53</v>
      </c>
      <c r="K38" s="177">
        <f>'Р3 (подробный)'!M44</f>
        <v>4355329.824</v>
      </c>
      <c r="L38" s="158" t="s">
        <v>53</v>
      </c>
      <c r="M38" s="195">
        <f>'Р3 (подробный)'!P44</f>
        <v>4355329.824</v>
      </c>
    </row>
    <row r="39" spans="1:13" s="166" customFormat="1" ht="39.6" x14ac:dyDescent="0.25">
      <c r="A39" s="84" t="s">
        <v>59</v>
      </c>
      <c r="B39" s="124" t="s">
        <v>61</v>
      </c>
      <c r="C39" s="36" t="s">
        <v>219</v>
      </c>
      <c r="D39" s="134">
        <f>'Р3 (подробный)'!D45</f>
        <v>27297</v>
      </c>
      <c r="E39" s="134">
        <f>'Р3 (подробный)'!E45</f>
        <v>4047380.784</v>
      </c>
      <c r="F39" s="134">
        <f>'Р3 (подробный)'!F45</f>
        <v>27297</v>
      </c>
      <c r="G39" s="134">
        <f>'Р3 (подробный)'!G45</f>
        <v>4047380.784</v>
      </c>
      <c r="H39" s="134">
        <f>'Р3 (подробный)'!I45</f>
        <v>27297</v>
      </c>
      <c r="I39" s="134">
        <f>'Р3 (подробный)'!J45</f>
        <v>4047380.784</v>
      </c>
      <c r="J39" s="134">
        <f>'Р3 (подробный)'!L45</f>
        <v>27297</v>
      </c>
      <c r="K39" s="134">
        <f>'Р3 (подробный)'!M45</f>
        <v>4047380.784</v>
      </c>
      <c r="L39" s="134">
        <f>'Р3 (подробный)'!O45</f>
        <v>27297</v>
      </c>
      <c r="M39" s="159">
        <f>'Р3 (подробный)'!P45</f>
        <v>4047380.784</v>
      </c>
    </row>
    <row r="40" spans="1:13" s="166" customFormat="1" ht="39.6" x14ac:dyDescent="0.25">
      <c r="A40" s="174" t="s">
        <v>266</v>
      </c>
      <c r="B40" s="124" t="s">
        <v>62</v>
      </c>
      <c r="C40" s="36" t="s">
        <v>220</v>
      </c>
      <c r="D40" s="134">
        <f>'Р3 (подробный)'!D46</f>
        <v>12356</v>
      </c>
      <c r="E40" s="134">
        <f>'Р3 (подробный)'!E46</f>
        <v>148272</v>
      </c>
      <c r="F40" s="134">
        <f>'Р3 (подробный)'!F46</f>
        <v>12356</v>
      </c>
      <c r="G40" s="134">
        <f>'Р3 (подробный)'!G46</f>
        <v>148272</v>
      </c>
      <c r="H40" s="134">
        <f>'Р3 (подробный)'!I46</f>
        <v>12356</v>
      </c>
      <c r="I40" s="134">
        <f>'Р3 (подробный)'!J46</f>
        <v>148272</v>
      </c>
      <c r="J40" s="134">
        <f>'Р3 (подробный)'!L46</f>
        <v>12356</v>
      </c>
      <c r="K40" s="134">
        <f>'Р3 (подробный)'!M46</f>
        <v>148272</v>
      </c>
      <c r="L40" s="134">
        <f>'Р3 (подробный)'!O46</f>
        <v>12356</v>
      </c>
      <c r="M40" s="159">
        <f>'Р3 (подробный)'!P46</f>
        <v>148272</v>
      </c>
    </row>
    <row r="41" spans="1:13" s="166" customFormat="1" ht="13.8" thickBot="1" x14ac:dyDescent="0.3">
      <c r="A41" s="84" t="s">
        <v>60</v>
      </c>
      <c r="B41" s="125" t="s">
        <v>63</v>
      </c>
      <c r="C41" s="157" t="s">
        <v>221</v>
      </c>
      <c r="D41" s="177">
        <f>'Р3 (подробный)'!D47</f>
        <v>6510</v>
      </c>
      <c r="E41" s="177">
        <f>'Р3 (подробный)'!E47</f>
        <v>307949.04000000004</v>
      </c>
      <c r="F41" s="177">
        <f>'Р3 (подробный)'!F47</f>
        <v>6510</v>
      </c>
      <c r="G41" s="226">
        <f>'Р3 (подробный)'!G47</f>
        <v>307949.04000000004</v>
      </c>
      <c r="H41" s="177">
        <f>'Р3 (подробный)'!I47</f>
        <v>6510</v>
      </c>
      <c r="I41" s="226">
        <f>'Р3 (подробный)'!J47</f>
        <v>307949.04000000004</v>
      </c>
      <c r="J41" s="177">
        <f>'Р3 (подробный)'!L47</f>
        <v>6510</v>
      </c>
      <c r="K41" s="177">
        <f>'Р3 (подробный)'!M47</f>
        <v>307949.04000000004</v>
      </c>
      <c r="L41" s="177">
        <f>'Р3 (подробный)'!O47</f>
        <v>6510</v>
      </c>
      <c r="M41" s="195">
        <f>'Р3 (подробный)'!P47</f>
        <v>307949.04000000004</v>
      </c>
    </row>
    <row r="42" spans="1:13" s="170" customFormat="1" ht="39.6" x14ac:dyDescent="0.25">
      <c r="A42" s="174" t="s">
        <v>71</v>
      </c>
      <c r="B42" s="124" t="s">
        <v>70</v>
      </c>
      <c r="C42" s="123" t="s">
        <v>222</v>
      </c>
      <c r="D42" s="133">
        <f>'Р3 (подробный)'!D48</f>
        <v>10.8</v>
      </c>
      <c r="E42" s="227">
        <f>'Р3 (подробный)'!E48</f>
        <v>47304.000000000007</v>
      </c>
      <c r="F42" s="133">
        <f>'Р3 (подробный)'!F48</f>
        <v>10.8</v>
      </c>
      <c r="G42" s="227">
        <f>'Р3 (подробный)'!G48</f>
        <v>47304.000000000007</v>
      </c>
      <c r="H42" s="133">
        <f>'Р3 (подробный)'!I48</f>
        <v>10.8</v>
      </c>
      <c r="I42" s="227">
        <f>'Р3 (подробный)'!J48</f>
        <v>47304.000000000007</v>
      </c>
      <c r="J42" s="133">
        <f>'Р3 (подробный)'!L48</f>
        <v>10.8</v>
      </c>
      <c r="K42" s="227">
        <f>'Р3 (подробный)'!M48</f>
        <v>47304.000000000007</v>
      </c>
      <c r="L42" s="133">
        <f>'Р3 (подробный)'!O48</f>
        <v>10.8</v>
      </c>
      <c r="M42" s="228">
        <f>'Р3 (подробный)'!P48</f>
        <v>47304.000000000007</v>
      </c>
    </row>
    <row r="43" spans="1:13" ht="39.6" x14ac:dyDescent="0.25">
      <c r="A43" s="175" t="s">
        <v>65</v>
      </c>
      <c r="B43" s="126" t="s">
        <v>89</v>
      </c>
      <c r="C43" s="36" t="s">
        <v>223</v>
      </c>
      <c r="D43" s="134">
        <f>'Р3 (подробный)'!D49</f>
        <v>5</v>
      </c>
      <c r="E43" s="134">
        <f>'Р3 (подробный)'!E49</f>
        <v>5779862.6722200001</v>
      </c>
      <c r="F43" s="134">
        <f>'Р3 (подробный)'!F49</f>
        <v>5</v>
      </c>
      <c r="G43" s="134">
        <f>'Р3 (подробный)'!G49</f>
        <v>5779862.6722200001</v>
      </c>
      <c r="H43" s="134">
        <f>'Р3 (подробный)'!I49</f>
        <v>5</v>
      </c>
      <c r="I43" s="134">
        <f>'Р3 (подробный)'!J49</f>
        <v>5779862.6722200001</v>
      </c>
      <c r="J43" s="134">
        <f>'Р3 (подробный)'!L49</f>
        <v>5</v>
      </c>
      <c r="K43" s="134">
        <f>'Р3 (подробный)'!M49</f>
        <v>6066195.7859999994</v>
      </c>
      <c r="L43" s="134">
        <f>'Р3 (подробный)'!O49</f>
        <v>5</v>
      </c>
      <c r="M43" s="159">
        <f>'Р3 (подробный)'!P49</f>
        <v>6066195.7859999994</v>
      </c>
    </row>
    <row r="44" spans="1:13" ht="39.6" x14ac:dyDescent="0.25">
      <c r="A44" s="84" t="s">
        <v>64</v>
      </c>
      <c r="B44" s="124" t="s">
        <v>61</v>
      </c>
      <c r="C44" s="36" t="s">
        <v>224</v>
      </c>
      <c r="D44" s="134">
        <f>'Р3 (подробный)'!D50</f>
        <v>11487</v>
      </c>
      <c r="E44" s="134">
        <f>'Р3 (подробный)'!E49</f>
        <v>5779862.6722200001</v>
      </c>
      <c r="F44" s="134">
        <f>'Р3 (подробный)'!F50</f>
        <v>11487</v>
      </c>
      <c r="G44" s="134">
        <f>'Р3 (подробный)'!G49</f>
        <v>5779862.6722200001</v>
      </c>
      <c r="H44" s="134">
        <f>'Р3 (подробный)'!I50</f>
        <v>11487</v>
      </c>
      <c r="I44" s="134">
        <f>'Р3 (подробный)'!J49</f>
        <v>5779862.6722200001</v>
      </c>
      <c r="J44" s="134">
        <f>'Р3 (подробный)'!L50</f>
        <v>11487</v>
      </c>
      <c r="K44" s="134">
        <f>'Р3 (подробный)'!M49</f>
        <v>6066195.7859999994</v>
      </c>
      <c r="L44" s="134">
        <f>'Р3 (подробный)'!O50</f>
        <v>11487</v>
      </c>
      <c r="M44" s="159">
        <f>'Р3 (подробный)'!P49</f>
        <v>6066195.7859999994</v>
      </c>
    </row>
    <row r="45" spans="1:13" s="166" customFormat="1" ht="39.6" x14ac:dyDescent="0.25">
      <c r="A45" s="174" t="s">
        <v>69</v>
      </c>
      <c r="B45" s="124" t="s">
        <v>72</v>
      </c>
      <c r="C45" s="36" t="s">
        <v>225</v>
      </c>
      <c r="D45" s="134">
        <f>'Р3 (подробный)'!D51</f>
        <v>35379.1</v>
      </c>
      <c r="E45" s="134">
        <f>'Р3 (подробный)'!E51</f>
        <v>424549.19999999995</v>
      </c>
      <c r="F45" s="134">
        <f>'Р3 (подробный)'!F51</f>
        <v>35379.1</v>
      </c>
      <c r="G45" s="134">
        <f>'Р3 (подробный)'!G51</f>
        <v>424549.19999999995</v>
      </c>
      <c r="H45" s="134">
        <f>'Р3 (подробный)'!I51</f>
        <v>35379.1</v>
      </c>
      <c r="I45" s="134">
        <f>'Р3 (подробный)'!J51</f>
        <v>424549.19999999995</v>
      </c>
      <c r="J45" s="134">
        <f>'Р3 (подробный)'!L51</f>
        <v>37148</v>
      </c>
      <c r="K45" s="134">
        <f>'Р3 (подробный)'!M51</f>
        <v>445776</v>
      </c>
      <c r="L45" s="134">
        <f>'Р3 (подробный)'!O51</f>
        <v>37148</v>
      </c>
      <c r="M45" s="159">
        <f>'Р3 (подробный)'!P51</f>
        <v>445776</v>
      </c>
    </row>
    <row r="46" spans="1:13" s="166" customFormat="1" x14ac:dyDescent="0.25">
      <c r="A46" s="84" t="s">
        <v>66</v>
      </c>
      <c r="B46" s="125" t="s">
        <v>63</v>
      </c>
      <c r="C46" s="36" t="s">
        <v>226</v>
      </c>
      <c r="D46" s="134">
        <f>'Р3 (подробный)'!D52</f>
        <v>8238</v>
      </c>
      <c r="E46" s="134">
        <f>'Р3 (подробный)'!E52</f>
        <v>627834.45600000001</v>
      </c>
      <c r="F46" s="134">
        <f>'Р3 (подробный)'!F52</f>
        <v>8238</v>
      </c>
      <c r="G46" s="134">
        <f>'Р3 (подробный)'!G52</f>
        <v>627834.45600000001</v>
      </c>
      <c r="H46" s="134">
        <f>'Р3 (подробный)'!I52</f>
        <v>8238</v>
      </c>
      <c r="I46" s="134">
        <f>'Р3 (подробный)'!J52</f>
        <v>627834.45600000001</v>
      </c>
      <c r="J46" s="134">
        <f>'Р3 (подробный)'!L52</f>
        <v>8238</v>
      </c>
      <c r="K46" s="134">
        <f>'Р3 (подробный)'!M52</f>
        <v>656700.40799999994</v>
      </c>
      <c r="L46" s="134">
        <f>'Р3 (подробный)'!O52</f>
        <v>8238</v>
      </c>
      <c r="M46" s="159">
        <f>'Р3 (подробный)'!P52</f>
        <v>656700.40799999994</v>
      </c>
    </row>
    <row r="47" spans="1:13" ht="39.6" x14ac:dyDescent="0.25">
      <c r="A47" s="174" t="s">
        <v>71</v>
      </c>
      <c r="B47" s="124" t="s">
        <v>73</v>
      </c>
      <c r="C47" s="36" t="s">
        <v>227</v>
      </c>
      <c r="D47" s="134">
        <f>'Р3 (подробный)'!D53</f>
        <v>17.399999999999999</v>
      </c>
      <c r="E47" s="135">
        <f>'Р3 (подробный)'!E53</f>
        <v>76212</v>
      </c>
      <c r="F47" s="134">
        <f>'Р3 (подробный)'!F53</f>
        <v>17.399999999999999</v>
      </c>
      <c r="G47" s="135">
        <f>'Р3 (подробный)'!G53</f>
        <v>76212</v>
      </c>
      <c r="H47" s="134">
        <f>'Р3 (подробный)'!I53</f>
        <v>17.399999999999999</v>
      </c>
      <c r="I47" s="135">
        <f>'Р3 (подробный)'!J53</f>
        <v>76212</v>
      </c>
      <c r="J47" s="134">
        <f>'Р3 (подробный)'!L53</f>
        <v>18.2</v>
      </c>
      <c r="K47" s="135">
        <f>'Р3 (подробный)'!M53</f>
        <v>79715.999999999985</v>
      </c>
      <c r="L47" s="134">
        <f>'Р3 (подробный)'!O53</f>
        <v>18.2</v>
      </c>
      <c r="M47" s="160">
        <f>'Р3 (подробный)'!P53</f>
        <v>79715.999999999985</v>
      </c>
    </row>
    <row r="48" spans="1:13" ht="39.6" x14ac:dyDescent="0.25">
      <c r="A48" s="175" t="s">
        <v>79</v>
      </c>
      <c r="B48" s="127" t="s">
        <v>53</v>
      </c>
      <c r="C48" s="36" t="s">
        <v>228</v>
      </c>
      <c r="D48" s="144">
        <f>'Р3 (подробный)'!D54</f>
        <v>5</v>
      </c>
      <c r="E48" s="134">
        <f>'Р3 (подробный)'!E54</f>
        <v>9178167.6302400008</v>
      </c>
      <c r="F48" s="144">
        <f>'Р3 (подробный)'!F54</f>
        <v>5</v>
      </c>
      <c r="G48" s="134">
        <f>'Р3 (подробный)'!G54</f>
        <v>9178167.6302400008</v>
      </c>
      <c r="H48" s="144">
        <f>'Р3 (подробный)'!I54</f>
        <v>5</v>
      </c>
      <c r="I48" s="134">
        <f>'Р3 (подробный)'!J54</f>
        <v>9178167.6302400008</v>
      </c>
      <c r="J48" s="144">
        <f>'Р3 (подробный)'!L54</f>
        <v>5</v>
      </c>
      <c r="K48" s="134">
        <f>'Р3 (подробный)'!M54</f>
        <v>9643765.594680002</v>
      </c>
      <c r="L48" s="144">
        <f>'Р3 (подробный)'!O54</f>
        <v>5</v>
      </c>
      <c r="M48" s="159">
        <f>'Р3 (подробный)'!P54</f>
        <v>9643765.594680002</v>
      </c>
    </row>
    <row r="49" spans="1:13" s="170" customFormat="1" x14ac:dyDescent="0.25">
      <c r="A49" s="84" t="s">
        <v>67</v>
      </c>
      <c r="B49" s="125" t="s">
        <v>55</v>
      </c>
      <c r="C49" s="36" t="s">
        <v>229</v>
      </c>
      <c r="D49" s="134">
        <f>'Р3 (подробный)'!D55</f>
        <v>1201984</v>
      </c>
      <c r="E49" s="134">
        <f>'Р3 (подробный)'!E55</f>
        <v>5091604.2240000004</v>
      </c>
      <c r="F49" s="134">
        <f>'Р3 (подробный)'!F55</f>
        <v>1201984</v>
      </c>
      <c r="G49" s="134">
        <f>'Р3 (подробный)'!G55</f>
        <v>5091604.2240000004</v>
      </c>
      <c r="H49" s="134">
        <f>'Р3 (подробный)'!I55</f>
        <v>1201984</v>
      </c>
      <c r="I49" s="134">
        <f>'Р3 (подробный)'!J55</f>
        <v>5091604.2240000004</v>
      </c>
      <c r="J49" s="134">
        <f>'Р3 (подробный)'!L55</f>
        <v>1202900</v>
      </c>
      <c r="K49" s="134">
        <f>'Р3 (подробный)'!M55</f>
        <v>5349536.8800000008</v>
      </c>
      <c r="L49" s="134">
        <f>'Р3 (подробный)'!O55</f>
        <v>1202900</v>
      </c>
      <c r="M49" s="159">
        <f>'Р3 (подробный)'!P55</f>
        <v>5349536.8800000008</v>
      </c>
    </row>
    <row r="50" spans="1:13" ht="26.4" x14ac:dyDescent="0.25">
      <c r="A50" s="174" t="s">
        <v>274</v>
      </c>
      <c r="B50" s="124" t="s">
        <v>74</v>
      </c>
      <c r="C50" s="36" t="s">
        <v>232</v>
      </c>
      <c r="D50" s="134">
        <f>'Р3 (подробный)'!D56</f>
        <v>353</v>
      </c>
      <c r="E50" s="135">
        <f>'Р3 (подробный)'!E56</f>
        <v>4236</v>
      </c>
      <c r="F50" s="134">
        <f>'Р3 (подробный)'!F56</f>
        <v>353</v>
      </c>
      <c r="G50" s="135">
        <f>'Р3 (подробный)'!G56</f>
        <v>4236</v>
      </c>
      <c r="H50" s="134">
        <f>'Р3 (подробный)'!I56</f>
        <v>353</v>
      </c>
      <c r="I50" s="135">
        <f>'Р3 (подробный)'!J56</f>
        <v>4236</v>
      </c>
      <c r="J50" s="134">
        <f>'Р3 (подробный)'!L56</f>
        <v>370.6</v>
      </c>
      <c r="K50" s="135">
        <f>'Р3 (подробный)'!M56</f>
        <v>4447.2000000000007</v>
      </c>
      <c r="L50" s="134">
        <f>'Р3 (подробный)'!O56</f>
        <v>370.6</v>
      </c>
      <c r="M50" s="160">
        <f>'Р3 (подробный)'!P56</f>
        <v>4447.2000000000007</v>
      </c>
    </row>
    <row r="51" spans="1:13" ht="26.4" x14ac:dyDescent="0.25">
      <c r="A51" s="67" t="s">
        <v>68</v>
      </c>
      <c r="B51" s="125" t="s">
        <v>289</v>
      </c>
      <c r="C51" s="36" t="s">
        <v>230</v>
      </c>
      <c r="D51" s="134">
        <f>'Р3 (подробный)'!D57</f>
        <v>188851</v>
      </c>
      <c r="E51" s="134">
        <f>'Р3 (подробный)'!E57</f>
        <v>3649507.8048000005</v>
      </c>
      <c r="F51" s="134">
        <f>'Р3 (подробный)'!F57</f>
        <v>188851</v>
      </c>
      <c r="G51" s="134">
        <f>'Р3 (подробный)'!G57</f>
        <v>3649507.8048000005</v>
      </c>
      <c r="H51" s="134">
        <f>'Р3 (подробный)'!I57</f>
        <v>188851</v>
      </c>
      <c r="I51" s="134">
        <f>'Р3 (подробный)'!J57</f>
        <v>3649507.8048000005</v>
      </c>
      <c r="J51" s="134">
        <f>'Р3 (подробный)'!L57</f>
        <v>189002</v>
      </c>
      <c r="K51" s="134">
        <f>'Р3 (подробный)'!M57</f>
        <v>3835001.7816000003</v>
      </c>
      <c r="L51" s="134">
        <f>'Р3 (подробный)'!O57</f>
        <v>189002</v>
      </c>
      <c r="M51" s="159">
        <f>'Р3 (подробный)'!P57</f>
        <v>3835001.7816000003</v>
      </c>
    </row>
    <row r="52" spans="1:13" ht="39.6" x14ac:dyDescent="0.25">
      <c r="A52" s="174" t="s">
        <v>265</v>
      </c>
      <c r="B52" s="124" t="s">
        <v>75</v>
      </c>
      <c r="C52" s="36" t="s">
        <v>231</v>
      </c>
      <c r="D52" s="134">
        <f>'Р3 (подробный)'!D58</f>
        <v>1610.4</v>
      </c>
      <c r="E52" s="135">
        <f>'Р3 (подробный)'!E58</f>
        <v>19324.800000000003</v>
      </c>
      <c r="F52" s="134">
        <f>'Р3 (подробный)'!F58</f>
        <v>1610.4</v>
      </c>
      <c r="G52" s="135">
        <f>'Р3 (подробный)'!G58</f>
        <v>19324.800000000003</v>
      </c>
      <c r="H52" s="134">
        <f>'Р3 (подробный)'!I58</f>
        <v>1610.4</v>
      </c>
      <c r="I52" s="135">
        <f>'Р3 (подробный)'!J58</f>
        <v>19324.800000000003</v>
      </c>
      <c r="J52" s="134">
        <f>'Р3 (подробный)'!L58</f>
        <v>1690.9</v>
      </c>
      <c r="K52" s="135">
        <f>'Р3 (подробный)'!M58</f>
        <v>20290.800000000003</v>
      </c>
      <c r="L52" s="134">
        <f>'Р3 (подробный)'!O58</f>
        <v>1690.9</v>
      </c>
      <c r="M52" s="160">
        <f>'Р3 (подробный)'!P58</f>
        <v>20290.800000000003</v>
      </c>
    </row>
    <row r="53" spans="1:13" ht="26.4" x14ac:dyDescent="0.25">
      <c r="A53" s="171" t="s">
        <v>80</v>
      </c>
      <c r="B53" s="253" t="s">
        <v>89</v>
      </c>
      <c r="C53" s="256" t="s">
        <v>233</v>
      </c>
      <c r="D53" s="221">
        <f>'Р3 (подробный)'!D59</f>
        <v>5</v>
      </c>
      <c r="E53" s="221">
        <f>'Р3 (подробный)'!E59</f>
        <v>29675741.029200003</v>
      </c>
      <c r="F53" s="221">
        <f>'Р3 (подробный)'!F59</f>
        <v>5</v>
      </c>
      <c r="G53" s="221">
        <f>'Р3 (подробный)'!G59</f>
        <v>29675741.029199995</v>
      </c>
      <c r="H53" s="221">
        <f>'Р3 (подробный)'!I59</f>
        <v>5</v>
      </c>
      <c r="I53" s="221">
        <f>'Р3 (подробный)'!J59</f>
        <v>29675741.029199995</v>
      </c>
      <c r="J53" s="221">
        <f>'Р3 (подробный)'!L59</f>
        <v>5</v>
      </c>
      <c r="K53" s="221">
        <f>'Р3 (подробный)'!M59</f>
        <v>29675741.029199995</v>
      </c>
      <c r="L53" s="221">
        <f>'Р3 (подробный)'!O59</f>
        <v>5</v>
      </c>
      <c r="M53" s="260">
        <f>'Р3 (подробный)'!P59</f>
        <v>29675741.029199995</v>
      </c>
    </row>
    <row r="54" spans="1:13" x14ac:dyDescent="0.25">
      <c r="A54" s="258" t="s">
        <v>282</v>
      </c>
      <c r="B54" s="254" t="s">
        <v>63</v>
      </c>
      <c r="C54" s="257" t="s">
        <v>283</v>
      </c>
      <c r="D54" s="134">
        <f>'Р3 (подробный)'!D60</f>
        <v>370842</v>
      </c>
      <c r="E54" s="134">
        <f>'Р3 (подробный)'!E60</f>
        <v>28262610.504000001</v>
      </c>
      <c r="F54" s="134">
        <f>'Р3 (подробный)'!F60</f>
        <v>370842</v>
      </c>
      <c r="G54" s="134">
        <f>'Р3 (подробный)'!G60</f>
        <v>28262610.503999997</v>
      </c>
      <c r="H54" s="134">
        <f>'Р3 (подробный)'!I60</f>
        <v>370842</v>
      </c>
      <c r="I54" s="134">
        <f>'Р3 (подробный)'!J60</f>
        <v>28262610.503999997</v>
      </c>
      <c r="J54" s="134">
        <f>'Р3 (подробный)'!L60</f>
        <v>370842</v>
      </c>
      <c r="K54" s="134">
        <f>'Р3 (подробный)'!M60</f>
        <v>28262610.503999997</v>
      </c>
      <c r="L54" s="177">
        <f>'Р3 (подробный)'!O60</f>
        <v>370842</v>
      </c>
      <c r="M54" s="195">
        <f>'Р3 (подробный)'!P60</f>
        <v>28262610.503999997</v>
      </c>
    </row>
    <row r="55" spans="1:13" s="229" customFormat="1" ht="39.6" x14ac:dyDescent="0.25">
      <c r="A55" s="230" t="s">
        <v>71</v>
      </c>
      <c r="B55" s="255" t="s">
        <v>73</v>
      </c>
      <c r="C55" s="157" t="s">
        <v>284</v>
      </c>
      <c r="D55" s="231">
        <f>'Р3 (подробный)'!D61</f>
        <v>17.399999999999999</v>
      </c>
      <c r="E55" s="231">
        <f>'Р3 (подробный)'!E61</f>
        <v>76212</v>
      </c>
      <c r="F55" s="231">
        <f>'Р3 (подробный)'!F61</f>
        <v>17.399999999999999</v>
      </c>
      <c r="G55" s="231">
        <f>'Р3 (подробный)'!G61</f>
        <v>76211.999999999985</v>
      </c>
      <c r="H55" s="221">
        <f>'Р3 (подробный)'!I61</f>
        <v>17.399999999999999</v>
      </c>
      <c r="I55" s="221">
        <f>'Р3 (подробный)'!J61</f>
        <v>76211.999999999985</v>
      </c>
      <c r="J55" s="221">
        <f>'Р3 (подробный)'!L61</f>
        <v>17.399999999999999</v>
      </c>
      <c r="K55" s="221">
        <f>'Р3 (подробный)'!M61</f>
        <v>76211.999999999985</v>
      </c>
      <c r="L55" s="221">
        <f>'Р3 (подробный)'!O61</f>
        <v>17.399999999999999</v>
      </c>
      <c r="M55" s="260">
        <f>'Р3 (подробный)'!P61</f>
        <v>76211.999999999985</v>
      </c>
    </row>
    <row r="56" spans="1:13" ht="13.8" thickBot="1" x14ac:dyDescent="0.3">
      <c r="A56" s="175" t="s">
        <v>77</v>
      </c>
      <c r="B56" s="127" t="s">
        <v>24</v>
      </c>
      <c r="C56" s="128" t="s">
        <v>234</v>
      </c>
      <c r="D56" s="145" t="str">
        <f>'Р3 (подробный)'!D62</f>
        <v>х</v>
      </c>
      <c r="E56" s="136">
        <f>'Р3 (подробный)'!E62</f>
        <v>47575970.630460002</v>
      </c>
      <c r="F56" s="145" t="str">
        <f>'Р3 (подробный)'!F62</f>
        <v>х</v>
      </c>
      <c r="G56" s="136">
        <f>'Р3 (подробный)'!G62</f>
        <v>47575970.630460002</v>
      </c>
      <c r="H56" s="145" t="str">
        <f>'Р3 (подробный)'!I62</f>
        <v>х</v>
      </c>
      <c r="I56" s="136">
        <f>'Р3 (подробный)'!J62</f>
        <v>47575970.630460002</v>
      </c>
      <c r="J56" s="145" t="str">
        <f>'Р3 (подробный)'!L62</f>
        <v>х</v>
      </c>
      <c r="K56" s="136">
        <f>'Р3 (подробный)'!M62</f>
        <v>48327901.708679996</v>
      </c>
      <c r="L56" s="145" t="str">
        <f>'Р3 (подробный)'!O62</f>
        <v>х</v>
      </c>
      <c r="M56" s="161">
        <f>'Р3 (подробный)'!P62</f>
        <v>48327901.708679996</v>
      </c>
    </row>
  </sheetData>
  <mergeCells count="20">
    <mergeCell ref="A1:M1"/>
    <mergeCell ref="A3:A5"/>
    <mergeCell ref="B3:B5"/>
    <mergeCell ref="C3:C5"/>
    <mergeCell ref="D3:E4"/>
    <mergeCell ref="F3:G4"/>
    <mergeCell ref="H3:M3"/>
    <mergeCell ref="H4:I4"/>
    <mergeCell ref="J4:K4"/>
    <mergeCell ref="L4:M4"/>
    <mergeCell ref="A31:M31"/>
    <mergeCell ref="A33:A35"/>
    <mergeCell ref="B33:B35"/>
    <mergeCell ref="C33:C35"/>
    <mergeCell ref="D33:E34"/>
    <mergeCell ref="F33:G34"/>
    <mergeCell ref="H33:M33"/>
    <mergeCell ref="H34:I34"/>
    <mergeCell ref="J34:K34"/>
    <mergeCell ref="L34:M34"/>
  </mergeCells>
  <pageMargins left="0.70866141732283472" right="0.70866141732283472" top="0.74803149606299213" bottom="0.74803149606299213" header="0.31496062992125984" footer="0.31496062992125984"/>
  <pageSetup paperSize="8" scale="81" fitToHeight="0" orientation="landscape" r:id="rId1"/>
  <rowBreaks count="1" manualBreakCount="1">
    <brk id="28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5"/>
  <sheetViews>
    <sheetView tabSelected="1" view="pageBreakPreview" zoomScale="85" zoomScaleNormal="70" zoomScaleSheetLayoutView="85" workbookViewId="0">
      <pane xSplit="1" ySplit="6" topLeftCell="B7" activePane="bottomRight" state="frozen"/>
      <selection pane="topRight" activeCell="D1" sqref="D1"/>
      <selection pane="bottomLeft" activeCell="A7" sqref="A7"/>
      <selection pane="bottomRight" activeCell="B12" sqref="B12"/>
    </sheetView>
  </sheetViews>
  <sheetFormatPr defaultColWidth="9.109375" defaultRowHeight="13.2" x14ac:dyDescent="0.3"/>
  <cols>
    <col min="1" max="1" width="42.109375" style="189" customWidth="1"/>
    <col min="2" max="2" width="29.33203125" style="189" customWidth="1"/>
    <col min="3" max="3" width="7.6640625" style="190" customWidth="1"/>
    <col min="4" max="4" width="11.6640625" style="190" customWidth="1"/>
    <col min="5" max="5" width="19.33203125" style="192" customWidth="1"/>
    <col min="6" max="6" width="11.6640625" style="64" customWidth="1"/>
    <col min="7" max="7" width="17.109375" style="64" customWidth="1"/>
    <col min="8" max="8" width="23.6640625" style="64" customWidth="1"/>
    <col min="9" max="9" width="11.6640625" style="64" customWidth="1"/>
    <col min="10" max="10" width="17.109375" style="64" customWidth="1"/>
    <col min="11" max="11" width="23.6640625" style="64" customWidth="1"/>
    <col min="12" max="12" width="11.6640625" style="64" customWidth="1"/>
    <col min="13" max="13" width="17.109375" style="64" customWidth="1"/>
    <col min="14" max="14" width="23.6640625" style="64" customWidth="1"/>
    <col min="15" max="15" width="11.6640625" style="64" customWidth="1"/>
    <col min="16" max="16" width="17.109375" style="64" customWidth="1"/>
    <col min="17" max="17" width="23.6640625" style="64" customWidth="1"/>
    <col min="18" max="16384" width="9.109375" style="64"/>
  </cols>
  <sheetData>
    <row r="1" spans="1:17" ht="13.8" x14ac:dyDescent="0.3">
      <c r="A1" s="265" t="s">
        <v>269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</row>
    <row r="2" spans="1:17" x14ac:dyDescent="0.3">
      <c r="A2" s="60"/>
      <c r="B2" s="60"/>
      <c r="C2" s="185"/>
      <c r="D2" s="185"/>
      <c r="E2" s="186"/>
      <c r="F2" s="60"/>
      <c r="G2" s="187"/>
      <c r="H2" s="60"/>
      <c r="I2" s="60"/>
      <c r="J2" s="60"/>
      <c r="K2" s="60"/>
    </row>
    <row r="3" spans="1:17" ht="13.95" customHeight="1" x14ac:dyDescent="0.3">
      <c r="A3" s="266" t="s">
        <v>16</v>
      </c>
      <c r="B3" s="268" t="s">
        <v>37</v>
      </c>
      <c r="C3" s="268" t="s">
        <v>17</v>
      </c>
      <c r="D3" s="295" t="s">
        <v>52</v>
      </c>
      <c r="E3" s="296"/>
      <c r="F3" s="299" t="s">
        <v>56</v>
      </c>
      <c r="G3" s="300"/>
      <c r="H3" s="266"/>
      <c r="I3" s="278" t="s">
        <v>35</v>
      </c>
      <c r="J3" s="278"/>
      <c r="K3" s="278"/>
      <c r="L3" s="278"/>
      <c r="M3" s="278"/>
      <c r="N3" s="278"/>
      <c r="O3" s="278"/>
      <c r="P3" s="278"/>
      <c r="Q3" s="279"/>
    </row>
    <row r="4" spans="1:17" ht="40.5" customHeight="1" x14ac:dyDescent="0.3">
      <c r="A4" s="267"/>
      <c r="B4" s="269"/>
      <c r="C4" s="269"/>
      <c r="D4" s="297"/>
      <c r="E4" s="298"/>
      <c r="F4" s="301"/>
      <c r="G4" s="302"/>
      <c r="H4" s="303"/>
      <c r="I4" s="293" t="s">
        <v>47</v>
      </c>
      <c r="J4" s="293"/>
      <c r="K4" s="293"/>
      <c r="L4" s="293" t="s">
        <v>48</v>
      </c>
      <c r="M4" s="293"/>
      <c r="N4" s="293"/>
      <c r="O4" s="293" t="s">
        <v>49</v>
      </c>
      <c r="P4" s="293"/>
      <c r="Q4" s="294"/>
    </row>
    <row r="5" spans="1:17" x14ac:dyDescent="0.3">
      <c r="A5" s="267"/>
      <c r="B5" s="269"/>
      <c r="C5" s="269"/>
      <c r="D5" s="211" t="s">
        <v>36</v>
      </c>
      <c r="E5" s="213" t="s">
        <v>38</v>
      </c>
      <c r="F5" s="211" t="s">
        <v>36</v>
      </c>
      <c r="G5" s="215" t="s">
        <v>38</v>
      </c>
      <c r="H5" s="215" t="s">
        <v>39</v>
      </c>
      <c r="I5" s="211" t="s">
        <v>36</v>
      </c>
      <c r="J5" s="215" t="s">
        <v>38</v>
      </c>
      <c r="K5" s="215" t="s">
        <v>39</v>
      </c>
      <c r="L5" s="211" t="s">
        <v>36</v>
      </c>
      <c r="M5" s="215" t="s">
        <v>38</v>
      </c>
      <c r="N5" s="215" t="s">
        <v>39</v>
      </c>
      <c r="O5" s="211" t="s">
        <v>36</v>
      </c>
      <c r="P5" s="215" t="s">
        <v>38</v>
      </c>
      <c r="Q5" s="216" t="s">
        <v>39</v>
      </c>
    </row>
    <row r="6" spans="1:17" s="166" customFormat="1" ht="13.8" thickBot="1" x14ac:dyDescent="0.35">
      <c r="A6" s="35" t="s">
        <v>2</v>
      </c>
      <c r="B6" s="35" t="s">
        <v>4</v>
      </c>
      <c r="C6" s="35" t="s">
        <v>3</v>
      </c>
      <c r="D6" s="39" t="s">
        <v>142</v>
      </c>
      <c r="E6" s="39" t="s">
        <v>7</v>
      </c>
      <c r="F6" s="129">
        <v>6</v>
      </c>
      <c r="G6" s="39" t="s">
        <v>19</v>
      </c>
      <c r="H6" s="39" t="s">
        <v>20</v>
      </c>
      <c r="I6" s="39" t="s">
        <v>21</v>
      </c>
      <c r="J6" s="39" t="s">
        <v>22</v>
      </c>
      <c r="K6" s="39" t="s">
        <v>23</v>
      </c>
      <c r="L6" s="39" t="s">
        <v>40</v>
      </c>
      <c r="M6" s="39" t="s">
        <v>41</v>
      </c>
      <c r="N6" s="39" t="s">
        <v>42</v>
      </c>
      <c r="O6" s="39" t="s">
        <v>43</v>
      </c>
      <c r="P6" s="39" t="s">
        <v>50</v>
      </c>
      <c r="Q6" s="39" t="s">
        <v>51</v>
      </c>
    </row>
    <row r="7" spans="1:17" s="166" customFormat="1" ht="39.6" x14ac:dyDescent="0.25">
      <c r="A7" s="167" t="s">
        <v>78</v>
      </c>
      <c r="B7" s="37" t="s">
        <v>53</v>
      </c>
      <c r="C7" s="123" t="s">
        <v>217</v>
      </c>
      <c r="D7" s="52" t="s">
        <v>53</v>
      </c>
      <c r="E7" s="130" t="s">
        <v>88</v>
      </c>
      <c r="F7" s="52" t="s">
        <v>53</v>
      </c>
      <c r="G7" s="53" t="s">
        <v>88</v>
      </c>
      <c r="H7" s="54" t="s">
        <v>53</v>
      </c>
      <c r="I7" s="52" t="s">
        <v>53</v>
      </c>
      <c r="J7" s="53" t="s">
        <v>88</v>
      </c>
      <c r="K7" s="54" t="s">
        <v>53</v>
      </c>
      <c r="L7" s="52" t="s">
        <v>53</v>
      </c>
      <c r="M7" s="53" t="s">
        <v>88</v>
      </c>
      <c r="N7" s="54" t="s">
        <v>53</v>
      </c>
      <c r="O7" s="52" t="s">
        <v>53</v>
      </c>
      <c r="P7" s="53" t="s">
        <v>88</v>
      </c>
      <c r="Q7" s="55" t="s">
        <v>53</v>
      </c>
    </row>
    <row r="8" spans="1:17" s="166" customFormat="1" ht="39.6" x14ac:dyDescent="0.25">
      <c r="A8" s="167" t="s">
        <v>133</v>
      </c>
      <c r="B8" s="37" t="s">
        <v>53</v>
      </c>
      <c r="C8" s="36" t="s">
        <v>218</v>
      </c>
      <c r="D8" s="41" t="s">
        <v>53</v>
      </c>
      <c r="E8" s="131" t="s">
        <v>90</v>
      </c>
      <c r="F8" s="41" t="s">
        <v>53</v>
      </c>
      <c r="G8" s="32" t="s">
        <v>90</v>
      </c>
      <c r="H8" s="38" t="s">
        <v>53</v>
      </c>
      <c r="I8" s="41" t="s">
        <v>53</v>
      </c>
      <c r="J8" s="32" t="s">
        <v>90</v>
      </c>
      <c r="K8" s="38" t="s">
        <v>53</v>
      </c>
      <c r="L8" s="41" t="s">
        <v>53</v>
      </c>
      <c r="M8" s="32" t="s">
        <v>90</v>
      </c>
      <c r="N8" s="38" t="s">
        <v>53</v>
      </c>
      <c r="O8" s="41" t="s">
        <v>53</v>
      </c>
      <c r="P8" s="32" t="s">
        <v>90</v>
      </c>
      <c r="Q8" s="42" t="s">
        <v>53</v>
      </c>
    </row>
    <row r="9" spans="1:17" s="166" customFormat="1" ht="39.6" x14ac:dyDescent="0.25">
      <c r="A9" s="168" t="s">
        <v>59</v>
      </c>
      <c r="B9" s="46" t="s">
        <v>61</v>
      </c>
      <c r="C9" s="36" t="s">
        <v>219</v>
      </c>
      <c r="D9" s="33" t="s">
        <v>91</v>
      </c>
      <c r="E9" s="131" t="s">
        <v>92</v>
      </c>
      <c r="F9" s="33" t="s">
        <v>91</v>
      </c>
      <c r="G9" s="32" t="s">
        <v>92</v>
      </c>
      <c r="H9" s="33" t="s">
        <v>93</v>
      </c>
      <c r="I9" s="33" t="s">
        <v>91</v>
      </c>
      <c r="J9" s="32" t="s">
        <v>92</v>
      </c>
      <c r="K9" s="33" t="s">
        <v>93</v>
      </c>
      <c r="L9" s="33" t="s">
        <v>91</v>
      </c>
      <c r="M9" s="32" t="s">
        <v>92</v>
      </c>
      <c r="N9" s="33" t="s">
        <v>93</v>
      </c>
      <c r="O9" s="33" t="s">
        <v>91</v>
      </c>
      <c r="P9" s="32" t="s">
        <v>92</v>
      </c>
      <c r="Q9" s="43" t="s">
        <v>93</v>
      </c>
    </row>
    <row r="10" spans="1:17" s="166" customFormat="1" ht="39.6" x14ac:dyDescent="0.25">
      <c r="A10" s="169" t="s">
        <v>266</v>
      </c>
      <c r="B10" s="46" t="s">
        <v>62</v>
      </c>
      <c r="C10" s="36" t="s">
        <v>220</v>
      </c>
      <c r="D10" s="121" t="s">
        <v>94</v>
      </c>
      <c r="E10" s="131" t="s">
        <v>95</v>
      </c>
      <c r="F10" s="121" t="s">
        <v>94</v>
      </c>
      <c r="G10" s="32" t="s">
        <v>95</v>
      </c>
      <c r="H10" s="33" t="s">
        <v>96</v>
      </c>
      <c r="I10" s="121" t="s">
        <v>94</v>
      </c>
      <c r="J10" s="32" t="s">
        <v>95</v>
      </c>
      <c r="K10" s="33" t="s">
        <v>96</v>
      </c>
      <c r="L10" s="121" t="s">
        <v>94</v>
      </c>
      <c r="M10" s="32" t="s">
        <v>95</v>
      </c>
      <c r="N10" s="33" t="s">
        <v>96</v>
      </c>
      <c r="O10" s="121" t="s">
        <v>94</v>
      </c>
      <c r="P10" s="32" t="s">
        <v>95</v>
      </c>
      <c r="Q10" s="43" t="s">
        <v>96</v>
      </c>
    </row>
    <row r="11" spans="1:17" s="166" customFormat="1" ht="26.4" x14ac:dyDescent="0.25">
      <c r="A11" s="168" t="s">
        <v>60</v>
      </c>
      <c r="B11" s="40" t="s">
        <v>63</v>
      </c>
      <c r="C11" s="36" t="s">
        <v>221</v>
      </c>
      <c r="D11" s="33" t="s">
        <v>97</v>
      </c>
      <c r="E11" s="131" t="s">
        <v>98</v>
      </c>
      <c r="F11" s="33" t="s">
        <v>97</v>
      </c>
      <c r="G11" s="32" t="s">
        <v>98</v>
      </c>
      <c r="H11" s="33" t="s">
        <v>99</v>
      </c>
      <c r="I11" s="33" t="s">
        <v>97</v>
      </c>
      <c r="J11" s="32" t="s">
        <v>98</v>
      </c>
      <c r="K11" s="33" t="s">
        <v>99</v>
      </c>
      <c r="L11" s="33" t="s">
        <v>97</v>
      </c>
      <c r="M11" s="32" t="s">
        <v>98</v>
      </c>
      <c r="N11" s="33" t="s">
        <v>99</v>
      </c>
      <c r="O11" s="33" t="s">
        <v>97</v>
      </c>
      <c r="P11" s="32" t="s">
        <v>98</v>
      </c>
      <c r="Q11" s="43" t="s">
        <v>99</v>
      </c>
    </row>
    <row r="12" spans="1:17" s="170" customFormat="1" ht="39.6" x14ac:dyDescent="0.25">
      <c r="A12" s="169" t="s">
        <v>71</v>
      </c>
      <c r="B12" s="46" t="s">
        <v>70</v>
      </c>
      <c r="C12" s="36" t="s">
        <v>222</v>
      </c>
      <c r="D12" s="33" t="s">
        <v>100</v>
      </c>
      <c r="E12" s="199" t="s">
        <v>101</v>
      </c>
      <c r="F12" s="33" t="s">
        <v>100</v>
      </c>
      <c r="G12" s="73" t="s">
        <v>101</v>
      </c>
      <c r="H12" s="33" t="s">
        <v>102</v>
      </c>
      <c r="I12" s="33" t="s">
        <v>100</v>
      </c>
      <c r="J12" s="73" t="s">
        <v>101</v>
      </c>
      <c r="K12" s="33" t="s">
        <v>102</v>
      </c>
      <c r="L12" s="33" t="s">
        <v>100</v>
      </c>
      <c r="M12" s="73" t="s">
        <v>101</v>
      </c>
      <c r="N12" s="33" t="s">
        <v>102</v>
      </c>
      <c r="O12" s="33" t="s">
        <v>100</v>
      </c>
      <c r="P12" s="73" t="s">
        <v>101</v>
      </c>
      <c r="Q12" s="43" t="s">
        <v>102</v>
      </c>
    </row>
    <row r="13" spans="1:17" ht="39.6" x14ac:dyDescent="0.25">
      <c r="A13" s="171" t="s">
        <v>65</v>
      </c>
      <c r="B13" s="47" t="s">
        <v>89</v>
      </c>
      <c r="C13" s="36" t="s">
        <v>223</v>
      </c>
      <c r="D13" s="56" t="s">
        <v>57</v>
      </c>
      <c r="E13" s="131" t="s">
        <v>103</v>
      </c>
      <c r="F13" s="56" t="s">
        <v>57</v>
      </c>
      <c r="G13" s="32" t="s">
        <v>103</v>
      </c>
      <c r="H13" s="38" t="s">
        <v>53</v>
      </c>
      <c r="I13" s="56" t="s">
        <v>57</v>
      </c>
      <c r="J13" s="32" t="s">
        <v>103</v>
      </c>
      <c r="K13" s="38" t="s">
        <v>53</v>
      </c>
      <c r="L13" s="56" t="s">
        <v>57</v>
      </c>
      <c r="M13" s="32" t="s">
        <v>103</v>
      </c>
      <c r="N13" s="38" t="s">
        <v>53</v>
      </c>
      <c r="O13" s="56" t="s">
        <v>57</v>
      </c>
      <c r="P13" s="32" t="s">
        <v>103</v>
      </c>
      <c r="Q13" s="42" t="s">
        <v>53</v>
      </c>
    </row>
    <row r="14" spans="1:17" ht="39.6" x14ac:dyDescent="0.25">
      <c r="A14" s="168" t="s">
        <v>64</v>
      </c>
      <c r="B14" s="46" t="s">
        <v>61</v>
      </c>
      <c r="C14" s="36" t="s">
        <v>224</v>
      </c>
      <c r="D14" s="33" t="s">
        <v>104</v>
      </c>
      <c r="E14" s="131" t="s">
        <v>105</v>
      </c>
      <c r="F14" s="33" t="s">
        <v>104</v>
      </c>
      <c r="G14" s="32" t="s">
        <v>105</v>
      </c>
      <c r="H14" s="33" t="s">
        <v>106</v>
      </c>
      <c r="I14" s="33" t="s">
        <v>104</v>
      </c>
      <c r="J14" s="32" t="s">
        <v>105</v>
      </c>
      <c r="K14" s="33" t="s">
        <v>106</v>
      </c>
      <c r="L14" s="33" t="s">
        <v>104</v>
      </c>
      <c r="M14" s="32" t="s">
        <v>105</v>
      </c>
      <c r="N14" s="33" t="s">
        <v>106</v>
      </c>
      <c r="O14" s="33" t="s">
        <v>104</v>
      </c>
      <c r="P14" s="32" t="s">
        <v>105</v>
      </c>
      <c r="Q14" s="43" t="s">
        <v>106</v>
      </c>
    </row>
    <row r="15" spans="1:17" s="166" customFormat="1" ht="39.6" x14ac:dyDescent="0.25">
      <c r="A15" s="169" t="s">
        <v>266</v>
      </c>
      <c r="B15" s="46" t="s">
        <v>72</v>
      </c>
      <c r="C15" s="36" t="s">
        <v>225</v>
      </c>
      <c r="D15" s="33" t="s">
        <v>107</v>
      </c>
      <c r="E15" s="131" t="s">
        <v>108</v>
      </c>
      <c r="F15" s="33" t="s">
        <v>107</v>
      </c>
      <c r="G15" s="32" t="s">
        <v>108</v>
      </c>
      <c r="H15" s="33" t="s">
        <v>109</v>
      </c>
      <c r="I15" s="33" t="s">
        <v>107</v>
      </c>
      <c r="J15" s="32" t="s">
        <v>108</v>
      </c>
      <c r="K15" s="33" t="s">
        <v>109</v>
      </c>
      <c r="L15" s="33" t="s">
        <v>107</v>
      </c>
      <c r="M15" s="32" t="s">
        <v>108</v>
      </c>
      <c r="N15" s="33" t="s">
        <v>109</v>
      </c>
      <c r="O15" s="33" t="s">
        <v>107</v>
      </c>
      <c r="P15" s="32" t="s">
        <v>108</v>
      </c>
      <c r="Q15" s="43" t="s">
        <v>109</v>
      </c>
    </row>
    <row r="16" spans="1:17" s="166" customFormat="1" ht="26.4" x14ac:dyDescent="0.25">
      <c r="A16" s="168" t="s">
        <v>66</v>
      </c>
      <c r="B16" s="40" t="s">
        <v>63</v>
      </c>
      <c r="C16" s="36" t="s">
        <v>226</v>
      </c>
      <c r="D16" s="33" t="s">
        <v>110</v>
      </c>
      <c r="E16" s="131" t="s">
        <v>111</v>
      </c>
      <c r="F16" s="33" t="s">
        <v>110</v>
      </c>
      <c r="G16" s="32" t="s">
        <v>111</v>
      </c>
      <c r="H16" s="33" t="s">
        <v>112</v>
      </c>
      <c r="I16" s="33" t="s">
        <v>110</v>
      </c>
      <c r="J16" s="32" t="s">
        <v>111</v>
      </c>
      <c r="K16" s="33" t="s">
        <v>112</v>
      </c>
      <c r="L16" s="33" t="s">
        <v>110</v>
      </c>
      <c r="M16" s="32" t="s">
        <v>111</v>
      </c>
      <c r="N16" s="33" t="s">
        <v>112</v>
      </c>
      <c r="O16" s="33" t="s">
        <v>110</v>
      </c>
      <c r="P16" s="32" t="s">
        <v>111</v>
      </c>
      <c r="Q16" s="43" t="s">
        <v>112</v>
      </c>
    </row>
    <row r="17" spans="1:17" ht="39.6" x14ac:dyDescent="0.25">
      <c r="A17" s="169" t="s">
        <v>71</v>
      </c>
      <c r="B17" s="46" t="s">
        <v>73</v>
      </c>
      <c r="C17" s="36" t="s">
        <v>227</v>
      </c>
      <c r="D17" s="33" t="s">
        <v>113</v>
      </c>
      <c r="E17" s="199" t="s">
        <v>114</v>
      </c>
      <c r="F17" s="33" t="s">
        <v>113</v>
      </c>
      <c r="G17" s="73" t="s">
        <v>114</v>
      </c>
      <c r="H17" s="33" t="s">
        <v>115</v>
      </c>
      <c r="I17" s="33" t="s">
        <v>113</v>
      </c>
      <c r="J17" s="73" t="s">
        <v>114</v>
      </c>
      <c r="K17" s="33" t="s">
        <v>115</v>
      </c>
      <c r="L17" s="33" t="s">
        <v>113</v>
      </c>
      <c r="M17" s="73" t="s">
        <v>114</v>
      </c>
      <c r="N17" s="33" t="s">
        <v>115</v>
      </c>
      <c r="O17" s="33" t="s">
        <v>113</v>
      </c>
      <c r="P17" s="73" t="s">
        <v>114</v>
      </c>
      <c r="Q17" s="43" t="s">
        <v>115</v>
      </c>
    </row>
    <row r="18" spans="1:17" ht="39.6" x14ac:dyDescent="0.25">
      <c r="A18" s="171" t="s">
        <v>79</v>
      </c>
      <c r="B18" s="47" t="s">
        <v>89</v>
      </c>
      <c r="C18" s="36" t="s">
        <v>228</v>
      </c>
      <c r="D18" s="56" t="s">
        <v>57</v>
      </c>
      <c r="E18" s="131" t="s">
        <v>116</v>
      </c>
      <c r="F18" s="56" t="s">
        <v>57</v>
      </c>
      <c r="G18" s="32" t="s">
        <v>116</v>
      </c>
      <c r="H18" s="38" t="s">
        <v>53</v>
      </c>
      <c r="I18" s="56" t="s">
        <v>57</v>
      </c>
      <c r="J18" s="32" t="s">
        <v>116</v>
      </c>
      <c r="K18" s="38" t="s">
        <v>53</v>
      </c>
      <c r="L18" s="56" t="s">
        <v>57</v>
      </c>
      <c r="M18" s="32" t="s">
        <v>116</v>
      </c>
      <c r="N18" s="38" t="s">
        <v>53</v>
      </c>
      <c r="O18" s="56" t="s">
        <v>57</v>
      </c>
      <c r="P18" s="32" t="s">
        <v>116</v>
      </c>
      <c r="Q18" s="42" t="s">
        <v>53</v>
      </c>
    </row>
    <row r="19" spans="1:17" s="170" customFormat="1" ht="26.4" x14ac:dyDescent="0.25">
      <c r="A19" s="168" t="s">
        <v>67</v>
      </c>
      <c r="B19" s="40" t="s">
        <v>55</v>
      </c>
      <c r="C19" s="36" t="s">
        <v>229</v>
      </c>
      <c r="D19" s="33" t="s">
        <v>117</v>
      </c>
      <c r="E19" s="131" t="s">
        <v>118</v>
      </c>
      <c r="F19" s="33" t="s">
        <v>117</v>
      </c>
      <c r="G19" s="32" t="s">
        <v>118</v>
      </c>
      <c r="H19" s="33" t="s">
        <v>119</v>
      </c>
      <c r="I19" s="33" t="s">
        <v>117</v>
      </c>
      <c r="J19" s="32" t="s">
        <v>118</v>
      </c>
      <c r="K19" s="33" t="s">
        <v>119</v>
      </c>
      <c r="L19" s="33" t="s">
        <v>117</v>
      </c>
      <c r="M19" s="32" t="s">
        <v>118</v>
      </c>
      <c r="N19" s="33" t="s">
        <v>119</v>
      </c>
      <c r="O19" s="33" t="s">
        <v>117</v>
      </c>
      <c r="P19" s="32" t="s">
        <v>118</v>
      </c>
      <c r="Q19" s="43" t="s">
        <v>119</v>
      </c>
    </row>
    <row r="20" spans="1:17" ht="26.4" x14ac:dyDescent="0.25">
      <c r="A20" s="169" t="s">
        <v>274</v>
      </c>
      <c r="B20" s="46" t="s">
        <v>74</v>
      </c>
      <c r="C20" s="36" t="s">
        <v>232</v>
      </c>
      <c r="D20" s="33" t="s">
        <v>120</v>
      </c>
      <c r="E20" s="199" t="s">
        <v>121</v>
      </c>
      <c r="F20" s="33" t="s">
        <v>120</v>
      </c>
      <c r="G20" s="73" t="s">
        <v>121</v>
      </c>
      <c r="H20" s="33" t="s">
        <v>122</v>
      </c>
      <c r="I20" s="33" t="s">
        <v>120</v>
      </c>
      <c r="J20" s="73" t="s">
        <v>121</v>
      </c>
      <c r="K20" s="33" t="s">
        <v>122</v>
      </c>
      <c r="L20" s="33" t="s">
        <v>120</v>
      </c>
      <c r="M20" s="73" t="s">
        <v>121</v>
      </c>
      <c r="N20" s="33" t="s">
        <v>122</v>
      </c>
      <c r="O20" s="33" t="s">
        <v>120</v>
      </c>
      <c r="P20" s="73" t="s">
        <v>121</v>
      </c>
      <c r="Q20" s="43" t="s">
        <v>122</v>
      </c>
    </row>
    <row r="21" spans="1:17" ht="26.4" x14ac:dyDescent="0.25">
      <c r="A21" s="172" t="s">
        <v>275</v>
      </c>
      <c r="B21" s="40" t="s">
        <v>289</v>
      </c>
      <c r="C21" s="36" t="s">
        <v>230</v>
      </c>
      <c r="D21" s="33" t="s">
        <v>123</v>
      </c>
      <c r="E21" s="131" t="s">
        <v>124</v>
      </c>
      <c r="F21" s="33" t="s">
        <v>123</v>
      </c>
      <c r="G21" s="32" t="s">
        <v>124</v>
      </c>
      <c r="H21" s="33" t="s">
        <v>125</v>
      </c>
      <c r="I21" s="33" t="s">
        <v>123</v>
      </c>
      <c r="J21" s="32" t="s">
        <v>124</v>
      </c>
      <c r="K21" s="33" t="s">
        <v>125</v>
      </c>
      <c r="L21" s="33" t="s">
        <v>123</v>
      </c>
      <c r="M21" s="32" t="s">
        <v>124</v>
      </c>
      <c r="N21" s="33" t="s">
        <v>125</v>
      </c>
      <c r="O21" s="33" t="s">
        <v>123</v>
      </c>
      <c r="P21" s="32" t="s">
        <v>124</v>
      </c>
      <c r="Q21" s="43" t="s">
        <v>125</v>
      </c>
    </row>
    <row r="22" spans="1:17" ht="39.6" x14ac:dyDescent="0.25">
      <c r="A22" s="169" t="s">
        <v>265</v>
      </c>
      <c r="B22" s="46" t="s">
        <v>75</v>
      </c>
      <c r="C22" s="36" t="s">
        <v>231</v>
      </c>
      <c r="D22" s="33" t="s">
        <v>126</v>
      </c>
      <c r="E22" s="199" t="s">
        <v>127</v>
      </c>
      <c r="F22" s="33" t="s">
        <v>126</v>
      </c>
      <c r="G22" s="73" t="s">
        <v>127</v>
      </c>
      <c r="H22" s="33" t="s">
        <v>128</v>
      </c>
      <c r="I22" s="33" t="s">
        <v>126</v>
      </c>
      <c r="J22" s="73" t="s">
        <v>127</v>
      </c>
      <c r="K22" s="33" t="s">
        <v>128</v>
      </c>
      <c r="L22" s="33" t="s">
        <v>126</v>
      </c>
      <c r="M22" s="73" t="s">
        <v>127</v>
      </c>
      <c r="N22" s="33" t="s">
        <v>128</v>
      </c>
      <c r="O22" s="33" t="s">
        <v>126</v>
      </c>
      <c r="P22" s="73" t="s">
        <v>127</v>
      </c>
      <c r="Q22" s="43" t="s">
        <v>128</v>
      </c>
    </row>
    <row r="23" spans="1:17" ht="26.4" x14ac:dyDescent="0.25">
      <c r="A23" s="171" t="s">
        <v>80</v>
      </c>
      <c r="B23" s="235" t="s">
        <v>89</v>
      </c>
      <c r="C23" s="236" t="s">
        <v>233</v>
      </c>
      <c r="D23" s="237" t="s">
        <v>57</v>
      </c>
      <c r="E23" s="238" t="s">
        <v>285</v>
      </c>
      <c r="F23" s="237" t="s">
        <v>57</v>
      </c>
      <c r="G23" s="238" t="s">
        <v>285</v>
      </c>
      <c r="H23" s="239" t="s">
        <v>53</v>
      </c>
      <c r="I23" s="237" t="s">
        <v>57</v>
      </c>
      <c r="J23" s="238" t="s">
        <v>285</v>
      </c>
      <c r="K23" s="239" t="s">
        <v>53</v>
      </c>
      <c r="L23" s="237" t="s">
        <v>57</v>
      </c>
      <c r="M23" s="238" t="s">
        <v>285</v>
      </c>
      <c r="N23" s="239" t="s">
        <v>53</v>
      </c>
      <c r="O23" s="237" t="s">
        <v>57</v>
      </c>
      <c r="P23" s="238" t="s">
        <v>285</v>
      </c>
      <c r="Q23" s="239" t="s">
        <v>53</v>
      </c>
    </row>
    <row r="24" spans="1:17" x14ac:dyDescent="0.25">
      <c r="A24" s="233" t="s">
        <v>282</v>
      </c>
      <c r="B24" s="234" t="s">
        <v>63</v>
      </c>
      <c r="C24" s="240" t="s">
        <v>283</v>
      </c>
      <c r="D24" s="241" t="s">
        <v>129</v>
      </c>
      <c r="E24" s="238" t="s">
        <v>130</v>
      </c>
      <c r="F24" s="241" t="s">
        <v>129</v>
      </c>
      <c r="G24" s="242" t="s">
        <v>130</v>
      </c>
      <c r="H24" s="241" t="s">
        <v>131</v>
      </c>
      <c r="I24" s="241" t="s">
        <v>129</v>
      </c>
      <c r="J24" s="242" t="s">
        <v>130</v>
      </c>
      <c r="K24" s="241" t="s">
        <v>131</v>
      </c>
      <c r="L24" s="241" t="s">
        <v>129</v>
      </c>
      <c r="M24" s="242" t="s">
        <v>130</v>
      </c>
      <c r="N24" s="241" t="s">
        <v>131</v>
      </c>
      <c r="O24" s="241" t="s">
        <v>129</v>
      </c>
      <c r="P24" s="242" t="s">
        <v>130</v>
      </c>
      <c r="Q24" s="243" t="s">
        <v>131</v>
      </c>
    </row>
    <row r="25" spans="1:17" ht="39.6" x14ac:dyDescent="0.25">
      <c r="A25" s="169" t="s">
        <v>71</v>
      </c>
      <c r="B25" s="46" t="s">
        <v>73</v>
      </c>
      <c r="C25" s="157" t="s">
        <v>284</v>
      </c>
      <c r="D25" s="33" t="s">
        <v>277</v>
      </c>
      <c r="E25" s="199" t="s">
        <v>278</v>
      </c>
      <c r="F25" s="33" t="s">
        <v>277</v>
      </c>
      <c r="G25" s="73" t="s">
        <v>278</v>
      </c>
      <c r="H25" s="33" t="s">
        <v>279</v>
      </c>
      <c r="I25" s="33" t="s">
        <v>277</v>
      </c>
      <c r="J25" s="73" t="s">
        <v>278</v>
      </c>
      <c r="K25" s="33" t="s">
        <v>279</v>
      </c>
      <c r="L25" s="33" t="s">
        <v>277</v>
      </c>
      <c r="M25" s="73" t="s">
        <v>278</v>
      </c>
      <c r="N25" s="33" t="s">
        <v>279</v>
      </c>
      <c r="O25" s="33" t="s">
        <v>277</v>
      </c>
      <c r="P25" s="73" t="s">
        <v>278</v>
      </c>
      <c r="Q25" s="43" t="s">
        <v>279</v>
      </c>
    </row>
    <row r="26" spans="1:17" ht="13.8" thickBot="1" x14ac:dyDescent="0.3">
      <c r="A26" s="171" t="s">
        <v>77</v>
      </c>
      <c r="B26" s="34" t="s">
        <v>24</v>
      </c>
      <c r="C26" s="128" t="s">
        <v>234</v>
      </c>
      <c r="D26" s="49" t="s">
        <v>53</v>
      </c>
      <c r="E26" s="132" t="s">
        <v>132</v>
      </c>
      <c r="F26" s="49" t="s">
        <v>53</v>
      </c>
      <c r="G26" s="45" t="s">
        <v>132</v>
      </c>
      <c r="H26" s="49" t="s">
        <v>53</v>
      </c>
      <c r="I26" s="49" t="s">
        <v>53</v>
      </c>
      <c r="J26" s="45" t="s">
        <v>132</v>
      </c>
      <c r="K26" s="49" t="s">
        <v>53</v>
      </c>
      <c r="L26" s="49" t="s">
        <v>53</v>
      </c>
      <c r="M26" s="45" t="s">
        <v>132</v>
      </c>
      <c r="N26" s="49" t="s">
        <v>53</v>
      </c>
      <c r="O26" s="49" t="s">
        <v>53</v>
      </c>
      <c r="P26" s="45" t="s">
        <v>132</v>
      </c>
      <c r="Q26" s="50" t="s">
        <v>53</v>
      </c>
    </row>
    <row r="28" spans="1:17" s="180" customFormat="1" x14ac:dyDescent="0.3">
      <c r="A28" s="179"/>
      <c r="B28" s="179" t="s">
        <v>262</v>
      </c>
      <c r="C28" s="183"/>
      <c r="D28" s="183"/>
      <c r="E28" s="183"/>
      <c r="F28" s="179"/>
      <c r="G28" s="184"/>
      <c r="H28" s="184"/>
      <c r="I28" s="179"/>
      <c r="J28" s="184"/>
      <c r="K28" s="184"/>
    </row>
    <row r="29" spans="1:17" s="180" customFormat="1" ht="15" customHeight="1" x14ac:dyDescent="0.3">
      <c r="A29" s="178"/>
      <c r="B29" s="178" t="s">
        <v>253</v>
      </c>
      <c r="C29" s="304" t="s">
        <v>254</v>
      </c>
      <c r="D29" s="304"/>
      <c r="E29" s="304"/>
      <c r="F29" s="179"/>
      <c r="G29" s="292" t="s">
        <v>255</v>
      </c>
      <c r="H29" s="292"/>
      <c r="I29" s="179"/>
      <c r="J29" s="292" t="s">
        <v>256</v>
      </c>
      <c r="K29" s="292"/>
    </row>
    <row r="30" spans="1:17" s="180" customFormat="1" x14ac:dyDescent="0.3">
      <c r="A30" s="179"/>
      <c r="B30" s="179"/>
      <c r="C30" s="179"/>
      <c r="D30" s="179"/>
      <c r="E30" s="179"/>
      <c r="F30" s="179"/>
      <c r="G30" s="179"/>
      <c r="H30" s="179"/>
      <c r="I30" s="179"/>
      <c r="J30" s="179"/>
    </row>
    <row r="31" spans="1:17" s="180" customFormat="1" x14ac:dyDescent="0.25">
      <c r="A31" s="181"/>
      <c r="B31" s="181" t="s">
        <v>257</v>
      </c>
      <c r="C31" s="183"/>
      <c r="D31" s="183"/>
      <c r="E31" s="183"/>
      <c r="F31" s="179"/>
      <c r="G31" s="184"/>
      <c r="H31" s="184"/>
      <c r="I31" s="179"/>
      <c r="J31" s="184"/>
      <c r="K31" s="184"/>
    </row>
    <row r="32" spans="1:17" s="180" customFormat="1" ht="15" customHeight="1" x14ac:dyDescent="0.3">
      <c r="A32" s="179"/>
      <c r="B32" s="179"/>
      <c r="C32" s="304" t="s">
        <v>254</v>
      </c>
      <c r="D32" s="304"/>
      <c r="E32" s="304"/>
      <c r="F32" s="179"/>
      <c r="G32" s="292" t="s">
        <v>258</v>
      </c>
      <c r="H32" s="292"/>
      <c r="I32" s="179"/>
      <c r="J32" s="292" t="s">
        <v>259</v>
      </c>
      <c r="K32" s="292"/>
    </row>
    <row r="33" spans="1:18" s="180" customFormat="1" ht="38.25" customHeight="1" x14ac:dyDescent="0.3">
      <c r="A33" s="182"/>
      <c r="B33" s="182" t="s">
        <v>260</v>
      </c>
      <c r="C33" s="232" t="s">
        <v>276</v>
      </c>
      <c r="D33" s="305" t="s">
        <v>261</v>
      </c>
      <c r="E33" s="305"/>
      <c r="F33" s="179"/>
      <c r="G33" s="179"/>
      <c r="H33" s="179"/>
      <c r="I33" s="179"/>
      <c r="J33" s="179"/>
    </row>
    <row r="34" spans="1:18" s="180" customFormat="1" x14ac:dyDescent="0.3">
      <c r="A34" s="179"/>
      <c r="B34" s="179"/>
      <c r="C34" s="179"/>
      <c r="D34" s="179"/>
      <c r="E34" s="179"/>
    </row>
    <row r="35" spans="1:18" s="180" customFormat="1" ht="14.25" customHeight="1" x14ac:dyDescent="0.3">
      <c r="A35" s="57" t="s">
        <v>263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</row>
    <row r="36" spans="1:18" x14ac:dyDescent="0.3">
      <c r="A36" s="64"/>
      <c r="B36" s="64"/>
      <c r="C36" s="64"/>
      <c r="D36" s="64"/>
      <c r="E36" s="64"/>
    </row>
    <row r="37" spans="1:18" ht="13.8" x14ac:dyDescent="0.3">
      <c r="A37" s="265" t="s">
        <v>58</v>
      </c>
      <c r="B37" s="265"/>
      <c r="C37" s="265"/>
      <c r="D37" s="265"/>
      <c r="E37" s="265"/>
      <c r="F37" s="265"/>
      <c r="G37" s="265"/>
      <c r="H37" s="265"/>
      <c r="I37" s="265"/>
      <c r="J37" s="265"/>
      <c r="K37" s="265"/>
      <c r="L37" s="265"/>
      <c r="M37" s="265"/>
      <c r="N37" s="265"/>
      <c r="O37" s="265"/>
      <c r="P37" s="265"/>
      <c r="Q37" s="265"/>
    </row>
    <row r="38" spans="1:18" x14ac:dyDescent="0.3">
      <c r="A38" s="60"/>
      <c r="B38" s="60"/>
      <c r="C38" s="185"/>
      <c r="D38" s="185"/>
      <c r="E38" s="188"/>
      <c r="F38" s="60"/>
      <c r="G38" s="60"/>
      <c r="H38" s="60"/>
      <c r="I38" s="60"/>
      <c r="J38" s="60"/>
      <c r="K38" s="60"/>
    </row>
    <row r="39" spans="1:18" x14ac:dyDescent="0.3">
      <c r="A39" s="266" t="s">
        <v>16</v>
      </c>
      <c r="B39" s="268" t="s">
        <v>37</v>
      </c>
      <c r="C39" s="268" t="s">
        <v>17</v>
      </c>
      <c r="D39" s="295" t="s">
        <v>52</v>
      </c>
      <c r="E39" s="296"/>
      <c r="F39" s="299" t="s">
        <v>246</v>
      </c>
      <c r="G39" s="300"/>
      <c r="H39" s="266"/>
      <c r="I39" s="278" t="s">
        <v>35</v>
      </c>
      <c r="J39" s="278"/>
      <c r="K39" s="278"/>
      <c r="L39" s="278"/>
      <c r="M39" s="278"/>
      <c r="N39" s="278"/>
      <c r="O39" s="278"/>
      <c r="P39" s="278"/>
      <c r="Q39" s="279"/>
    </row>
    <row r="40" spans="1:18" x14ac:dyDescent="0.3">
      <c r="A40" s="267"/>
      <c r="B40" s="269"/>
      <c r="C40" s="269"/>
      <c r="D40" s="297"/>
      <c r="E40" s="298"/>
      <c r="F40" s="301"/>
      <c r="G40" s="302"/>
      <c r="H40" s="303"/>
      <c r="I40" s="293" t="s">
        <v>247</v>
      </c>
      <c r="J40" s="293"/>
      <c r="K40" s="293"/>
      <c r="L40" s="293" t="s">
        <v>248</v>
      </c>
      <c r="M40" s="293"/>
      <c r="N40" s="293"/>
      <c r="O40" s="293" t="s">
        <v>249</v>
      </c>
      <c r="P40" s="293"/>
      <c r="Q40" s="294"/>
    </row>
    <row r="41" spans="1:18" x14ac:dyDescent="0.3">
      <c r="A41" s="267"/>
      <c r="B41" s="269"/>
      <c r="C41" s="269"/>
      <c r="D41" s="211" t="s">
        <v>36</v>
      </c>
      <c r="E41" s="213" t="s">
        <v>38</v>
      </c>
      <c r="F41" s="211" t="s">
        <v>36</v>
      </c>
      <c r="G41" s="215" t="s">
        <v>38</v>
      </c>
      <c r="H41" s="215" t="s">
        <v>39</v>
      </c>
      <c r="I41" s="211" t="s">
        <v>36</v>
      </c>
      <c r="J41" s="215" t="s">
        <v>38</v>
      </c>
      <c r="K41" s="215" t="s">
        <v>39</v>
      </c>
      <c r="L41" s="211" t="s">
        <v>36</v>
      </c>
      <c r="M41" s="215" t="s">
        <v>38</v>
      </c>
      <c r="N41" s="215" t="s">
        <v>39</v>
      </c>
      <c r="O41" s="211" t="s">
        <v>36</v>
      </c>
      <c r="P41" s="215" t="s">
        <v>38</v>
      </c>
      <c r="Q41" s="216" t="s">
        <v>39</v>
      </c>
    </row>
    <row r="42" spans="1:18" ht="13.8" thickBot="1" x14ac:dyDescent="0.35">
      <c r="A42" s="35" t="s">
        <v>2</v>
      </c>
      <c r="B42" s="35" t="s">
        <v>4</v>
      </c>
      <c r="C42" s="35" t="s">
        <v>3</v>
      </c>
      <c r="D42" s="39" t="s">
        <v>142</v>
      </c>
      <c r="E42" s="39" t="s">
        <v>7</v>
      </c>
      <c r="F42" s="129">
        <v>6</v>
      </c>
      <c r="G42" s="39" t="s">
        <v>19</v>
      </c>
      <c r="H42" s="39" t="s">
        <v>20</v>
      </c>
      <c r="I42" s="39" t="s">
        <v>21</v>
      </c>
      <c r="J42" s="39" t="s">
        <v>22</v>
      </c>
      <c r="K42" s="39" t="s">
        <v>23</v>
      </c>
      <c r="L42" s="39" t="s">
        <v>40</v>
      </c>
      <c r="M42" s="39" t="s">
        <v>41</v>
      </c>
      <c r="N42" s="39" t="s">
        <v>42</v>
      </c>
      <c r="O42" s="39" t="s">
        <v>43</v>
      </c>
      <c r="P42" s="39" t="s">
        <v>50</v>
      </c>
      <c r="Q42" s="39" t="s">
        <v>51</v>
      </c>
    </row>
    <row r="43" spans="1:18" s="170" customFormat="1" ht="39.6" x14ac:dyDescent="0.25">
      <c r="A43" s="173" t="s">
        <v>78</v>
      </c>
      <c r="B43" s="122" t="s">
        <v>53</v>
      </c>
      <c r="C43" s="123" t="s">
        <v>217</v>
      </c>
      <c r="D43" s="54" t="s">
        <v>53</v>
      </c>
      <c r="E43" s="133">
        <f>E44+E49</f>
        <v>10135192.49622</v>
      </c>
      <c r="F43" s="54" t="s">
        <v>53</v>
      </c>
      <c r="G43" s="133">
        <f>G44+G49</f>
        <v>10135192.49622</v>
      </c>
      <c r="H43" s="54" t="s">
        <v>53</v>
      </c>
      <c r="I43" s="54" t="s">
        <v>53</v>
      </c>
      <c r="J43" s="133">
        <f>J44+J49</f>
        <v>10135192.49622</v>
      </c>
      <c r="K43" s="54" t="s">
        <v>53</v>
      </c>
      <c r="L43" s="54" t="s">
        <v>53</v>
      </c>
      <c r="M43" s="133">
        <f>M44+M49</f>
        <v>10421525.609999999</v>
      </c>
      <c r="N43" s="54" t="s">
        <v>53</v>
      </c>
      <c r="O43" s="54" t="s">
        <v>53</v>
      </c>
      <c r="P43" s="133">
        <f>P44+P49</f>
        <v>10421525.609999999</v>
      </c>
      <c r="Q43" s="55" t="s">
        <v>53</v>
      </c>
    </row>
    <row r="44" spans="1:18" s="170" customFormat="1" ht="39.6" x14ac:dyDescent="0.25">
      <c r="A44" s="173" t="s">
        <v>133</v>
      </c>
      <c r="B44" s="122" t="s">
        <v>53</v>
      </c>
      <c r="C44" s="36" t="s">
        <v>218</v>
      </c>
      <c r="D44" s="38" t="s">
        <v>53</v>
      </c>
      <c r="E44" s="134">
        <f>E45+E47</f>
        <v>4355329.824</v>
      </c>
      <c r="F44" s="38" t="s">
        <v>53</v>
      </c>
      <c r="G44" s="134">
        <f>G45+G47</f>
        <v>4355329.824</v>
      </c>
      <c r="H44" s="38" t="s">
        <v>53</v>
      </c>
      <c r="I44" s="38" t="s">
        <v>53</v>
      </c>
      <c r="J44" s="134">
        <f>J45+J47</f>
        <v>4355329.824</v>
      </c>
      <c r="K44" s="38" t="s">
        <v>53</v>
      </c>
      <c r="L44" s="38" t="s">
        <v>53</v>
      </c>
      <c r="M44" s="134">
        <f>M45+M47</f>
        <v>4355329.824</v>
      </c>
      <c r="N44" s="38" t="s">
        <v>53</v>
      </c>
      <c r="O44" s="38" t="s">
        <v>53</v>
      </c>
      <c r="P44" s="134">
        <f>P45+P47</f>
        <v>4355329.824</v>
      </c>
      <c r="Q44" s="42" t="s">
        <v>53</v>
      </c>
    </row>
    <row r="45" spans="1:18" s="170" customFormat="1" ht="39.6" x14ac:dyDescent="0.25">
      <c r="A45" s="84" t="s">
        <v>59</v>
      </c>
      <c r="B45" s="124" t="s">
        <v>61</v>
      </c>
      <c r="C45" s="36" t="s">
        <v>219</v>
      </c>
      <c r="D45" s="219">
        <v>27297</v>
      </c>
      <c r="E45" s="134">
        <f>D45*E46/1000</f>
        <v>4047380.784</v>
      </c>
      <c r="F45" s="219">
        <v>27297</v>
      </c>
      <c r="G45" s="134">
        <f>F45*G46/1000</f>
        <v>4047380.784</v>
      </c>
      <c r="H45" s="38" t="s">
        <v>252</v>
      </c>
      <c r="I45" s="219">
        <v>27297</v>
      </c>
      <c r="J45" s="134">
        <f>I45*J46/1000</f>
        <v>4047380.784</v>
      </c>
      <c r="K45" s="38" t="s">
        <v>252</v>
      </c>
      <c r="L45" s="219">
        <v>27297</v>
      </c>
      <c r="M45" s="134">
        <f>L45*M46/1000</f>
        <v>4047380.784</v>
      </c>
      <c r="N45" s="38" t="s">
        <v>252</v>
      </c>
      <c r="O45" s="219">
        <v>27297</v>
      </c>
      <c r="P45" s="134">
        <f>O45*P46/1000</f>
        <v>4047380.784</v>
      </c>
      <c r="Q45" s="42" t="s">
        <v>252</v>
      </c>
    </row>
    <row r="46" spans="1:18" s="170" customFormat="1" ht="39.6" x14ac:dyDescent="0.25">
      <c r="A46" s="174" t="s">
        <v>266</v>
      </c>
      <c r="B46" s="124" t="s">
        <v>62</v>
      </c>
      <c r="C46" s="36" t="s">
        <v>220</v>
      </c>
      <c r="D46" s="176">
        <v>12356</v>
      </c>
      <c r="E46" s="134">
        <f>D46*12</f>
        <v>148272</v>
      </c>
      <c r="F46" s="176">
        <v>12356</v>
      </c>
      <c r="G46" s="134">
        <f>F46*12</f>
        <v>148272</v>
      </c>
      <c r="H46" s="38" t="s">
        <v>252</v>
      </c>
      <c r="I46" s="176">
        <v>12356</v>
      </c>
      <c r="J46" s="134">
        <f>I46*12</f>
        <v>148272</v>
      </c>
      <c r="K46" s="38" t="s">
        <v>252</v>
      </c>
      <c r="L46" s="176">
        <v>12356</v>
      </c>
      <c r="M46" s="134">
        <f>L46*12</f>
        <v>148272</v>
      </c>
      <c r="N46" s="38" t="s">
        <v>252</v>
      </c>
      <c r="O46" s="176">
        <v>12356</v>
      </c>
      <c r="P46" s="134">
        <f>O46*12</f>
        <v>148272</v>
      </c>
      <c r="Q46" s="42" t="s">
        <v>252</v>
      </c>
    </row>
    <row r="47" spans="1:18" s="170" customFormat="1" x14ac:dyDescent="0.25">
      <c r="A47" s="84" t="s">
        <v>60</v>
      </c>
      <c r="B47" s="125" t="s">
        <v>63</v>
      </c>
      <c r="C47" s="36" t="s">
        <v>221</v>
      </c>
      <c r="D47" s="176">
        <v>6510</v>
      </c>
      <c r="E47" s="134">
        <f>D47*E48/1000</f>
        <v>307949.04000000004</v>
      </c>
      <c r="F47" s="176">
        <v>6510</v>
      </c>
      <c r="G47" s="134">
        <f>F47*G48/1000</f>
        <v>307949.04000000004</v>
      </c>
      <c r="H47" s="38" t="s">
        <v>252</v>
      </c>
      <c r="I47" s="176">
        <v>6510</v>
      </c>
      <c r="J47" s="134">
        <f>I47*J48/1000</f>
        <v>307949.04000000004</v>
      </c>
      <c r="K47" s="38" t="s">
        <v>252</v>
      </c>
      <c r="L47" s="176">
        <v>6510</v>
      </c>
      <c r="M47" s="134">
        <f>L47*M48/1000</f>
        <v>307949.04000000004</v>
      </c>
      <c r="N47" s="38" t="s">
        <v>252</v>
      </c>
      <c r="O47" s="176">
        <v>6510</v>
      </c>
      <c r="P47" s="134">
        <f>O47*P48/1000</f>
        <v>307949.04000000004</v>
      </c>
      <c r="Q47" s="42" t="s">
        <v>252</v>
      </c>
    </row>
    <row r="48" spans="1:18" s="170" customFormat="1" ht="39.6" x14ac:dyDescent="0.25">
      <c r="A48" s="174" t="s">
        <v>71</v>
      </c>
      <c r="B48" s="124" t="s">
        <v>70</v>
      </c>
      <c r="C48" s="36" t="s">
        <v>222</v>
      </c>
      <c r="D48" s="176">
        <v>10.8</v>
      </c>
      <c r="E48" s="135">
        <f>D48*12*365</f>
        <v>47304.000000000007</v>
      </c>
      <c r="F48" s="176">
        <v>10.8</v>
      </c>
      <c r="G48" s="135">
        <f>F48*12*365</f>
        <v>47304.000000000007</v>
      </c>
      <c r="H48" s="38" t="s">
        <v>252</v>
      </c>
      <c r="I48" s="176">
        <v>10.8</v>
      </c>
      <c r="J48" s="135">
        <f>I48*12*365</f>
        <v>47304.000000000007</v>
      </c>
      <c r="K48" s="38" t="s">
        <v>252</v>
      </c>
      <c r="L48" s="176">
        <v>10.8</v>
      </c>
      <c r="M48" s="135">
        <f>L48*12*365</f>
        <v>47304.000000000007</v>
      </c>
      <c r="N48" s="38" t="s">
        <v>252</v>
      </c>
      <c r="O48" s="176">
        <v>10.8</v>
      </c>
      <c r="P48" s="135">
        <f>O48*12*365</f>
        <v>47304.000000000007</v>
      </c>
      <c r="Q48" s="42" t="s">
        <v>252</v>
      </c>
    </row>
    <row r="49" spans="1:17" s="170" customFormat="1" ht="39.6" x14ac:dyDescent="0.25">
      <c r="A49" s="175" t="s">
        <v>65</v>
      </c>
      <c r="B49" s="126" t="s">
        <v>89</v>
      </c>
      <c r="C49" s="36" t="s">
        <v>223</v>
      </c>
      <c r="D49" s="176">
        <v>5</v>
      </c>
      <c r="E49" s="221">
        <f>(E50+E52)*(D49+100)/100</f>
        <v>5779862.6722200001</v>
      </c>
      <c r="F49" s="176">
        <v>5</v>
      </c>
      <c r="G49" s="221">
        <f>(G50+G52)*(F49+100)/100</f>
        <v>5779862.6722200001</v>
      </c>
      <c r="H49" s="38" t="s">
        <v>53</v>
      </c>
      <c r="I49" s="176">
        <v>5</v>
      </c>
      <c r="J49" s="221">
        <f>(J50+J52)*(I49+100)/100</f>
        <v>5779862.6722200001</v>
      </c>
      <c r="K49" s="38" t="s">
        <v>53</v>
      </c>
      <c r="L49" s="176">
        <v>5</v>
      </c>
      <c r="M49" s="221">
        <f>(M50+M52)*(L49+100)/100</f>
        <v>6066195.7859999994</v>
      </c>
      <c r="N49" s="38" t="s">
        <v>53</v>
      </c>
      <c r="O49" s="176">
        <v>5</v>
      </c>
      <c r="P49" s="221">
        <f>(P50+P52)*(O49+100)/100</f>
        <v>6066195.7859999994</v>
      </c>
      <c r="Q49" s="42" t="s">
        <v>53</v>
      </c>
    </row>
    <row r="50" spans="1:17" s="170" customFormat="1" ht="39.6" x14ac:dyDescent="0.25">
      <c r="A50" s="84" t="s">
        <v>64</v>
      </c>
      <c r="B50" s="124" t="s">
        <v>61</v>
      </c>
      <c r="C50" s="36" t="s">
        <v>224</v>
      </c>
      <c r="D50" s="176">
        <v>11487</v>
      </c>
      <c r="E50" s="134">
        <f>D50*E51/1000</f>
        <v>4876796.6603999995</v>
      </c>
      <c r="F50" s="176">
        <v>11487</v>
      </c>
      <c r="G50" s="134">
        <f>F50*G51/1000</f>
        <v>4876796.6603999995</v>
      </c>
      <c r="H50" s="38" t="s">
        <v>252</v>
      </c>
      <c r="I50" s="176">
        <v>11487</v>
      </c>
      <c r="J50" s="134">
        <f>I50*J51/1000</f>
        <v>4876796.6603999995</v>
      </c>
      <c r="K50" s="38" t="s">
        <v>252</v>
      </c>
      <c r="L50" s="176">
        <v>11487</v>
      </c>
      <c r="M50" s="134">
        <f>L50*M51/1000</f>
        <v>5120628.9119999995</v>
      </c>
      <c r="N50" s="38" t="s">
        <v>252</v>
      </c>
      <c r="O50" s="176">
        <v>11487</v>
      </c>
      <c r="P50" s="134">
        <f>O50*P51/1000</f>
        <v>5120628.9119999995</v>
      </c>
      <c r="Q50" s="42" t="s">
        <v>252</v>
      </c>
    </row>
    <row r="51" spans="1:17" s="170" customFormat="1" ht="39.6" x14ac:dyDescent="0.25">
      <c r="A51" s="174" t="s">
        <v>266</v>
      </c>
      <c r="B51" s="124" t="s">
        <v>72</v>
      </c>
      <c r="C51" s="36" t="s">
        <v>225</v>
      </c>
      <c r="D51" s="176">
        <v>35379.1</v>
      </c>
      <c r="E51" s="134">
        <f>D51*12</f>
        <v>424549.19999999995</v>
      </c>
      <c r="F51" s="176">
        <v>35379.1</v>
      </c>
      <c r="G51" s="134">
        <f>F51*12</f>
        <v>424549.19999999995</v>
      </c>
      <c r="H51" s="38" t="s">
        <v>252</v>
      </c>
      <c r="I51" s="176">
        <v>35379.1</v>
      </c>
      <c r="J51" s="134">
        <f>I51*12</f>
        <v>424549.19999999995</v>
      </c>
      <c r="K51" s="38" t="s">
        <v>252</v>
      </c>
      <c r="L51" s="176">
        <v>37148</v>
      </c>
      <c r="M51" s="134">
        <f>L51*12</f>
        <v>445776</v>
      </c>
      <c r="N51" s="38" t="s">
        <v>252</v>
      </c>
      <c r="O51" s="176">
        <v>37148</v>
      </c>
      <c r="P51" s="134">
        <f>O51*12</f>
        <v>445776</v>
      </c>
      <c r="Q51" s="42" t="s">
        <v>252</v>
      </c>
    </row>
    <row r="52" spans="1:17" s="170" customFormat="1" x14ac:dyDescent="0.25">
      <c r="A52" s="84" t="s">
        <v>66</v>
      </c>
      <c r="B52" s="125" t="s">
        <v>63</v>
      </c>
      <c r="C52" s="36" t="s">
        <v>226</v>
      </c>
      <c r="D52" s="176">
        <v>8238</v>
      </c>
      <c r="E52" s="134">
        <f>D52*E53/1000</f>
        <v>627834.45600000001</v>
      </c>
      <c r="F52" s="176">
        <v>8238</v>
      </c>
      <c r="G52" s="134">
        <f>F52*G53/1000</f>
        <v>627834.45600000001</v>
      </c>
      <c r="H52" s="38" t="s">
        <v>252</v>
      </c>
      <c r="I52" s="176">
        <v>8238</v>
      </c>
      <c r="J52" s="134">
        <f>I52*J53/1000</f>
        <v>627834.45600000001</v>
      </c>
      <c r="K52" s="38" t="s">
        <v>252</v>
      </c>
      <c r="L52" s="176">
        <v>8238</v>
      </c>
      <c r="M52" s="134">
        <f>L52*M53/1000</f>
        <v>656700.40799999994</v>
      </c>
      <c r="N52" s="38" t="s">
        <v>252</v>
      </c>
      <c r="O52" s="176">
        <v>8238</v>
      </c>
      <c r="P52" s="134">
        <f>O52*P53/1000</f>
        <v>656700.40799999994</v>
      </c>
      <c r="Q52" s="42" t="s">
        <v>252</v>
      </c>
    </row>
    <row r="53" spans="1:17" s="170" customFormat="1" ht="39.6" x14ac:dyDescent="0.25">
      <c r="A53" s="174" t="s">
        <v>71</v>
      </c>
      <c r="B53" s="124" t="s">
        <v>73</v>
      </c>
      <c r="C53" s="36" t="s">
        <v>227</v>
      </c>
      <c r="D53" s="176">
        <v>17.399999999999999</v>
      </c>
      <c r="E53" s="135">
        <f>D53*12*365</f>
        <v>76212</v>
      </c>
      <c r="F53" s="176">
        <v>17.399999999999999</v>
      </c>
      <c r="G53" s="135">
        <f>F53*12*365</f>
        <v>76212</v>
      </c>
      <c r="H53" s="38" t="s">
        <v>252</v>
      </c>
      <c r="I53" s="176">
        <v>17.399999999999999</v>
      </c>
      <c r="J53" s="135">
        <f>I53*12*365</f>
        <v>76212</v>
      </c>
      <c r="K53" s="38" t="s">
        <v>252</v>
      </c>
      <c r="L53" s="176">
        <v>18.2</v>
      </c>
      <c r="M53" s="135">
        <f>L53*12*365</f>
        <v>79715.999999999985</v>
      </c>
      <c r="N53" s="38" t="s">
        <v>252</v>
      </c>
      <c r="O53" s="176">
        <v>18.2</v>
      </c>
      <c r="P53" s="135">
        <f>O53*12*365</f>
        <v>79715.999999999985</v>
      </c>
      <c r="Q53" s="42" t="s">
        <v>252</v>
      </c>
    </row>
    <row r="54" spans="1:17" s="170" customFormat="1" ht="39.6" x14ac:dyDescent="0.25">
      <c r="A54" s="175" t="s">
        <v>79</v>
      </c>
      <c r="B54" s="126" t="s">
        <v>89</v>
      </c>
      <c r="C54" s="36" t="s">
        <v>228</v>
      </c>
      <c r="D54" s="176">
        <v>5</v>
      </c>
      <c r="E54" s="221">
        <f>(E55+E57)*(D54+100)/100</f>
        <v>9178167.6302400008</v>
      </c>
      <c r="F54" s="176">
        <v>5</v>
      </c>
      <c r="G54" s="221">
        <f>(G55+G57)*(F54+100)/100</f>
        <v>9178167.6302400008</v>
      </c>
      <c r="H54" s="38" t="s">
        <v>53</v>
      </c>
      <c r="I54" s="176">
        <v>5</v>
      </c>
      <c r="J54" s="221">
        <f>(J55+J57)*(I54+100)/100</f>
        <v>9178167.6302400008</v>
      </c>
      <c r="K54" s="38" t="s">
        <v>53</v>
      </c>
      <c r="L54" s="176">
        <v>5</v>
      </c>
      <c r="M54" s="221">
        <f>(M55+M57)*(L54+100)/100</f>
        <v>9643765.594680002</v>
      </c>
      <c r="N54" s="38" t="s">
        <v>53</v>
      </c>
      <c r="O54" s="176">
        <v>5</v>
      </c>
      <c r="P54" s="221">
        <f>(P55+P57)*(O54+100)/100</f>
        <v>9643765.594680002</v>
      </c>
      <c r="Q54" s="42" t="s">
        <v>53</v>
      </c>
    </row>
    <row r="55" spans="1:17" s="170" customFormat="1" x14ac:dyDescent="0.25">
      <c r="A55" s="84" t="s">
        <v>67</v>
      </c>
      <c r="B55" s="125" t="s">
        <v>55</v>
      </c>
      <c r="C55" s="36" t="s">
        <v>229</v>
      </c>
      <c r="D55" s="176">
        <v>1201984</v>
      </c>
      <c r="E55" s="134">
        <f>D55*E56/1000</f>
        <v>5091604.2240000004</v>
      </c>
      <c r="F55" s="176">
        <v>1201984</v>
      </c>
      <c r="G55" s="134">
        <f>F55*G56/1000</f>
        <v>5091604.2240000004</v>
      </c>
      <c r="H55" s="38" t="s">
        <v>252</v>
      </c>
      <c r="I55" s="176">
        <v>1201984</v>
      </c>
      <c r="J55" s="134">
        <f>I55*J56/1000</f>
        <v>5091604.2240000004</v>
      </c>
      <c r="K55" s="38" t="s">
        <v>252</v>
      </c>
      <c r="L55" s="176">
        <v>1202900</v>
      </c>
      <c r="M55" s="134">
        <f>L55*M56/1000</f>
        <v>5349536.8800000008</v>
      </c>
      <c r="N55" s="38" t="s">
        <v>252</v>
      </c>
      <c r="O55" s="176">
        <v>1202900</v>
      </c>
      <c r="P55" s="134">
        <f>O55*P56/1000</f>
        <v>5349536.8800000008</v>
      </c>
      <c r="Q55" s="42" t="s">
        <v>252</v>
      </c>
    </row>
    <row r="56" spans="1:17" s="170" customFormat="1" ht="26.4" x14ac:dyDescent="0.25">
      <c r="A56" s="174" t="s">
        <v>274</v>
      </c>
      <c r="B56" s="124" t="s">
        <v>74</v>
      </c>
      <c r="C56" s="36" t="s">
        <v>232</v>
      </c>
      <c r="D56" s="176">
        <v>353</v>
      </c>
      <c r="E56" s="135">
        <f>D56*12</f>
        <v>4236</v>
      </c>
      <c r="F56" s="176">
        <v>353</v>
      </c>
      <c r="G56" s="135">
        <f>F56*12</f>
        <v>4236</v>
      </c>
      <c r="H56" s="38" t="s">
        <v>252</v>
      </c>
      <c r="I56" s="176">
        <v>353</v>
      </c>
      <c r="J56" s="135">
        <f>I56*12</f>
        <v>4236</v>
      </c>
      <c r="K56" s="38" t="s">
        <v>252</v>
      </c>
      <c r="L56" s="176">
        <v>370.6</v>
      </c>
      <c r="M56" s="135">
        <f>L56*12</f>
        <v>4447.2000000000007</v>
      </c>
      <c r="N56" s="38" t="s">
        <v>252</v>
      </c>
      <c r="O56" s="176">
        <v>370.6</v>
      </c>
      <c r="P56" s="135">
        <f>O56*12</f>
        <v>4447.2000000000007</v>
      </c>
      <c r="Q56" s="42" t="s">
        <v>252</v>
      </c>
    </row>
    <row r="57" spans="1:17" s="170" customFormat="1" ht="26.4" x14ac:dyDescent="0.25">
      <c r="A57" s="67" t="s">
        <v>68</v>
      </c>
      <c r="B57" s="125" t="s">
        <v>289</v>
      </c>
      <c r="C57" s="36" t="s">
        <v>230</v>
      </c>
      <c r="D57" s="176">
        <v>188851</v>
      </c>
      <c r="E57" s="134">
        <f>D57*E58/1000</f>
        <v>3649507.8048000005</v>
      </c>
      <c r="F57" s="176">
        <v>188851</v>
      </c>
      <c r="G57" s="134">
        <f>F57*G58/1000</f>
        <v>3649507.8048000005</v>
      </c>
      <c r="H57" s="38" t="s">
        <v>252</v>
      </c>
      <c r="I57" s="176">
        <v>188851</v>
      </c>
      <c r="J57" s="134">
        <f>I57*J58/1000</f>
        <v>3649507.8048000005</v>
      </c>
      <c r="K57" s="38" t="s">
        <v>252</v>
      </c>
      <c r="L57" s="176">
        <v>189002</v>
      </c>
      <c r="M57" s="134">
        <f>L57*M58/1000</f>
        <v>3835001.7816000003</v>
      </c>
      <c r="N57" s="38" t="s">
        <v>252</v>
      </c>
      <c r="O57" s="176">
        <v>189002</v>
      </c>
      <c r="P57" s="134">
        <f>O57*P58/1000</f>
        <v>3835001.7816000003</v>
      </c>
      <c r="Q57" s="42" t="s">
        <v>252</v>
      </c>
    </row>
    <row r="58" spans="1:17" s="170" customFormat="1" ht="39.6" x14ac:dyDescent="0.25">
      <c r="A58" s="174" t="s">
        <v>265</v>
      </c>
      <c r="B58" s="124" t="s">
        <v>75</v>
      </c>
      <c r="C58" s="36" t="s">
        <v>231</v>
      </c>
      <c r="D58" s="176">
        <v>1610.4</v>
      </c>
      <c r="E58" s="135">
        <f>D58*12</f>
        <v>19324.800000000003</v>
      </c>
      <c r="F58" s="176">
        <v>1610.4</v>
      </c>
      <c r="G58" s="135">
        <f>F58*12</f>
        <v>19324.800000000003</v>
      </c>
      <c r="H58" s="38" t="s">
        <v>252</v>
      </c>
      <c r="I58" s="176">
        <v>1610.4</v>
      </c>
      <c r="J58" s="135">
        <f>I58*12</f>
        <v>19324.800000000003</v>
      </c>
      <c r="K58" s="38" t="s">
        <v>252</v>
      </c>
      <c r="L58" s="176">
        <v>1690.9</v>
      </c>
      <c r="M58" s="135">
        <f>L58*12</f>
        <v>20290.800000000003</v>
      </c>
      <c r="N58" s="38" t="s">
        <v>252</v>
      </c>
      <c r="O58" s="176">
        <v>1690.9</v>
      </c>
      <c r="P58" s="135">
        <f>O58*12</f>
        <v>20290.800000000003</v>
      </c>
      <c r="Q58" s="42" t="s">
        <v>252</v>
      </c>
    </row>
    <row r="59" spans="1:17" s="170" customFormat="1" ht="26.4" x14ac:dyDescent="0.25">
      <c r="A59" s="171" t="s">
        <v>80</v>
      </c>
      <c r="B59" s="253" t="s">
        <v>89</v>
      </c>
      <c r="C59" s="256" t="s">
        <v>233</v>
      </c>
      <c r="D59" s="222">
        <v>5</v>
      </c>
      <c r="E59" s="259">
        <f>E60*(D59+100)/100</f>
        <v>29675741.029200003</v>
      </c>
      <c r="F59" s="222">
        <v>5</v>
      </c>
      <c r="G59" s="259">
        <f>G60*(F59+100)/100</f>
        <v>29675741.029199995</v>
      </c>
      <c r="H59" s="38"/>
      <c r="I59" s="222">
        <v>5</v>
      </c>
      <c r="J59" s="259">
        <f>J60*(I59+100)/100</f>
        <v>29675741.029199995</v>
      </c>
      <c r="K59" s="38"/>
      <c r="L59" s="222">
        <v>5</v>
      </c>
      <c r="M59" s="259">
        <f>M60*(L59+100)/100</f>
        <v>29675741.029199995</v>
      </c>
      <c r="N59" s="38"/>
      <c r="O59" s="222">
        <v>5</v>
      </c>
      <c r="P59" s="259">
        <f>P60*(O59+100)/100</f>
        <v>29675741.029199995</v>
      </c>
      <c r="Q59" s="42"/>
    </row>
    <row r="60" spans="1:17" s="170" customFormat="1" x14ac:dyDescent="0.25">
      <c r="A60" s="258" t="s">
        <v>282</v>
      </c>
      <c r="B60" s="254" t="s">
        <v>63</v>
      </c>
      <c r="C60" s="257" t="s">
        <v>283</v>
      </c>
      <c r="D60" s="176">
        <v>370842</v>
      </c>
      <c r="E60" s="222">
        <f>E61*D60/1000</f>
        <v>28262610.504000001</v>
      </c>
      <c r="F60" s="176">
        <v>370842</v>
      </c>
      <c r="G60" s="222">
        <f>G61*F60/1000</f>
        <v>28262610.503999997</v>
      </c>
      <c r="H60" s="220" t="s">
        <v>252</v>
      </c>
      <c r="I60" s="176">
        <v>370842</v>
      </c>
      <c r="J60" s="222">
        <f>J61*I60/1000</f>
        <v>28262610.503999997</v>
      </c>
      <c r="K60" s="38" t="s">
        <v>252</v>
      </c>
      <c r="L60" s="176">
        <v>370842</v>
      </c>
      <c r="M60" s="222">
        <f>M61*L60/1000</f>
        <v>28262610.503999997</v>
      </c>
      <c r="N60" s="38" t="s">
        <v>252</v>
      </c>
      <c r="O60" s="176">
        <v>370842</v>
      </c>
      <c r="P60" s="222">
        <f>P61*O60/1000</f>
        <v>28262610.503999997</v>
      </c>
      <c r="Q60" s="42" t="s">
        <v>252</v>
      </c>
    </row>
    <row r="61" spans="1:17" ht="39.6" x14ac:dyDescent="0.25">
      <c r="A61" s="230" t="s">
        <v>71</v>
      </c>
      <c r="B61" s="255" t="s">
        <v>73</v>
      </c>
      <c r="C61" s="157" t="s">
        <v>284</v>
      </c>
      <c r="D61" s="225">
        <v>17.399999999999999</v>
      </c>
      <c r="E61" s="225">
        <f>D61*12*365</f>
        <v>76212</v>
      </c>
      <c r="F61" s="225">
        <v>17.399999999999999</v>
      </c>
      <c r="G61" s="225">
        <f>F61*365*12</f>
        <v>76211.999999999985</v>
      </c>
      <c r="H61" s="223" t="s">
        <v>252</v>
      </c>
      <c r="I61" s="225">
        <v>17.399999999999999</v>
      </c>
      <c r="J61" s="225">
        <f>I61*365*12</f>
        <v>76211.999999999985</v>
      </c>
      <c r="K61" s="224" t="s">
        <v>252</v>
      </c>
      <c r="L61" s="225">
        <v>17.399999999999999</v>
      </c>
      <c r="M61" s="225">
        <f>L61*365*12</f>
        <v>76211.999999999985</v>
      </c>
      <c r="N61" s="224" t="s">
        <v>252</v>
      </c>
      <c r="O61" s="225">
        <v>17.399999999999999</v>
      </c>
      <c r="P61" s="225">
        <f>O61*365*12</f>
        <v>76211.999999999985</v>
      </c>
      <c r="Q61" s="42" t="s">
        <v>252</v>
      </c>
    </row>
    <row r="62" spans="1:17" s="170" customFormat="1" ht="13.8" thickBot="1" x14ac:dyDescent="0.3">
      <c r="A62" s="175" t="s">
        <v>77</v>
      </c>
      <c r="B62" s="127" t="s">
        <v>24</v>
      </c>
      <c r="C62" s="128" t="s">
        <v>234</v>
      </c>
      <c r="D62" s="49" t="s">
        <v>53</v>
      </c>
      <c r="E62" s="136">
        <f>E60+E54+E43</f>
        <v>47575970.630460002</v>
      </c>
      <c r="F62" s="49" t="s">
        <v>53</v>
      </c>
      <c r="G62" s="136">
        <f>G60+G54+G43</f>
        <v>47575970.630460002</v>
      </c>
      <c r="H62" s="49" t="s">
        <v>53</v>
      </c>
      <c r="I62" s="49" t="s">
        <v>53</v>
      </c>
      <c r="J62" s="136">
        <f>J60+J54+J43</f>
        <v>47575970.630460002</v>
      </c>
      <c r="K62" s="49" t="s">
        <v>53</v>
      </c>
      <c r="L62" s="49" t="s">
        <v>53</v>
      </c>
      <c r="M62" s="136">
        <f>M60+M54+M43</f>
        <v>48327901.708679996</v>
      </c>
      <c r="N62" s="49" t="s">
        <v>53</v>
      </c>
      <c r="O62" s="49" t="s">
        <v>53</v>
      </c>
      <c r="P62" s="136">
        <f>P60+P54+P43</f>
        <v>48327901.708679996</v>
      </c>
      <c r="Q62" s="50" t="s">
        <v>53</v>
      </c>
    </row>
    <row r="65" spans="5:5" s="64" customFormat="1" x14ac:dyDescent="0.3">
      <c r="E65" s="191"/>
    </row>
  </sheetData>
  <mergeCells count="27">
    <mergeCell ref="D33:E33"/>
    <mergeCell ref="A3:A5"/>
    <mergeCell ref="I39:Q39"/>
    <mergeCell ref="I40:K40"/>
    <mergeCell ref="L40:N40"/>
    <mergeCell ref="O40:Q40"/>
    <mergeCell ref="A39:A41"/>
    <mergeCell ref="B39:B41"/>
    <mergeCell ref="C39:C41"/>
    <mergeCell ref="D39:E40"/>
    <mergeCell ref="F39:H40"/>
    <mergeCell ref="C3:C5"/>
    <mergeCell ref="B3:B5"/>
    <mergeCell ref="A37:Q37"/>
    <mergeCell ref="A1:Q1"/>
    <mergeCell ref="J29:K29"/>
    <mergeCell ref="G32:H32"/>
    <mergeCell ref="J32:K32"/>
    <mergeCell ref="I3:Q3"/>
    <mergeCell ref="I4:K4"/>
    <mergeCell ref="L4:N4"/>
    <mergeCell ref="O4:Q4"/>
    <mergeCell ref="D3:E4"/>
    <mergeCell ref="F3:H4"/>
    <mergeCell ref="C29:E29"/>
    <mergeCell ref="C32:E32"/>
    <mergeCell ref="G29:H29"/>
  </mergeCells>
  <pageMargins left="0.70866141732283472" right="0.70866141732283472" top="0.74803149606299213" bottom="0.74803149606299213" header="0.31496062992125984" footer="0.31496062992125984"/>
  <pageSetup paperSize="8" scale="6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zoomScale="90" zoomScaleNormal="90" zoomScaleSheetLayoutView="85" workbookViewId="0">
      <pane xSplit="5" ySplit="4" topLeftCell="F5" activePane="bottomRight" state="frozen"/>
      <selection pane="topRight" activeCell="D1" sqref="D1"/>
      <selection pane="bottomLeft" activeCell="A7" sqref="A7"/>
      <selection pane="bottomRight" activeCell="F2" sqref="F2:F4"/>
    </sheetView>
  </sheetViews>
  <sheetFormatPr defaultColWidth="9.109375" defaultRowHeight="13.2" x14ac:dyDescent="0.25"/>
  <cols>
    <col min="1" max="1" width="15.109375" style="203" customWidth="1"/>
    <col min="2" max="2" width="12.109375" style="203" customWidth="1"/>
    <col min="3" max="3" width="9" style="203" customWidth="1"/>
    <col min="4" max="4" width="14.109375" style="203" customWidth="1"/>
    <col min="5" max="5" width="20.6640625" style="15" customWidth="1"/>
    <col min="6" max="6" width="36.88671875" style="15" customWidth="1"/>
    <col min="7" max="7" width="15" style="15" customWidth="1"/>
    <col min="8" max="11" width="13.33203125" style="15" customWidth="1"/>
    <col min="12" max="16384" width="9.109375" style="15"/>
  </cols>
  <sheetData>
    <row r="1" spans="1:11" x14ac:dyDescent="0.3">
      <c r="A1" s="306" t="s">
        <v>81</v>
      </c>
      <c r="B1" s="307"/>
      <c r="C1" s="307"/>
      <c r="D1" s="307"/>
      <c r="E1" s="307"/>
      <c r="F1" s="307"/>
      <c r="G1" s="307"/>
      <c r="H1" s="307"/>
      <c r="I1" s="307"/>
      <c r="J1" s="307"/>
      <c r="K1" s="308"/>
    </row>
    <row r="2" spans="1:11" ht="13.95" customHeight="1" x14ac:dyDescent="0.3">
      <c r="A2" s="309" t="s">
        <v>82</v>
      </c>
      <c r="B2" s="309"/>
      <c r="C2" s="309" t="s">
        <v>17</v>
      </c>
      <c r="D2" s="310" t="s">
        <v>83</v>
      </c>
      <c r="E2" s="310" t="s">
        <v>46</v>
      </c>
      <c r="F2" s="309" t="s">
        <v>44</v>
      </c>
      <c r="G2" s="309" t="s">
        <v>30</v>
      </c>
      <c r="H2" s="309" t="s">
        <v>45</v>
      </c>
      <c r="I2" s="309"/>
      <c r="J2" s="309"/>
      <c r="K2" s="309"/>
    </row>
    <row r="3" spans="1:11" ht="40.5" customHeight="1" x14ac:dyDescent="0.3">
      <c r="A3" s="309"/>
      <c r="B3" s="309"/>
      <c r="C3" s="309"/>
      <c r="D3" s="310"/>
      <c r="E3" s="310"/>
      <c r="F3" s="309"/>
      <c r="G3" s="309"/>
      <c r="H3" s="309" t="s">
        <v>31</v>
      </c>
      <c r="I3" s="309" t="s">
        <v>32</v>
      </c>
      <c r="J3" s="309" t="s">
        <v>33</v>
      </c>
      <c r="K3" s="309" t="s">
        <v>34</v>
      </c>
    </row>
    <row r="4" spans="1:11" ht="26.4" x14ac:dyDescent="0.3">
      <c r="A4" s="200" t="s">
        <v>84</v>
      </c>
      <c r="B4" s="200" t="s">
        <v>85</v>
      </c>
      <c r="C4" s="309"/>
      <c r="D4" s="310"/>
      <c r="E4" s="310"/>
      <c r="F4" s="309"/>
      <c r="G4" s="309"/>
      <c r="H4" s="309"/>
      <c r="I4" s="309"/>
      <c r="J4" s="309"/>
      <c r="K4" s="309"/>
    </row>
    <row r="5" spans="1:11" s="48" customFormat="1" x14ac:dyDescent="0.25">
      <c r="A5" s="201" t="s">
        <v>86</v>
      </c>
      <c r="B5" s="201" t="s">
        <v>86</v>
      </c>
      <c r="C5" s="146" t="s">
        <v>217</v>
      </c>
      <c r="D5" s="150" t="s">
        <v>87</v>
      </c>
      <c r="E5" s="155" t="s">
        <v>88</v>
      </c>
      <c r="F5" s="152" t="s">
        <v>245</v>
      </c>
      <c r="G5" s="148"/>
      <c r="H5" s="148"/>
      <c r="I5" s="148"/>
      <c r="J5" s="148"/>
      <c r="K5" s="148"/>
    </row>
    <row r="6" spans="1:11" x14ac:dyDescent="0.25">
      <c r="A6" s="201" t="s">
        <v>86</v>
      </c>
      <c r="B6" s="201" t="s">
        <v>86</v>
      </c>
      <c r="C6" s="146" t="s">
        <v>218</v>
      </c>
      <c r="D6" s="150" t="s">
        <v>87</v>
      </c>
      <c r="E6" s="155" t="s">
        <v>90</v>
      </c>
      <c r="F6" s="152" t="s">
        <v>244</v>
      </c>
      <c r="G6" s="153"/>
      <c r="H6" s="153"/>
      <c r="I6" s="153"/>
      <c r="J6" s="153"/>
      <c r="K6" s="153"/>
    </row>
    <row r="7" spans="1:11" s="48" customFormat="1" ht="26.4" x14ac:dyDescent="0.25">
      <c r="A7" s="201" t="s">
        <v>86</v>
      </c>
      <c r="B7" s="201" t="s">
        <v>86</v>
      </c>
      <c r="C7" s="146" t="s">
        <v>219</v>
      </c>
      <c r="D7" s="150" t="s">
        <v>87</v>
      </c>
      <c r="E7" s="155" t="s">
        <v>92</v>
      </c>
      <c r="F7" s="152" t="s">
        <v>291</v>
      </c>
      <c r="G7" s="153"/>
      <c r="H7" s="153"/>
      <c r="I7" s="153"/>
      <c r="J7" s="153"/>
      <c r="K7" s="153"/>
    </row>
    <row r="8" spans="1:11" s="48" customFormat="1" ht="26.4" x14ac:dyDescent="0.25">
      <c r="A8" s="244" t="s">
        <v>86</v>
      </c>
      <c r="B8" s="244" t="s">
        <v>86</v>
      </c>
      <c r="C8" s="245" t="s">
        <v>220</v>
      </c>
      <c r="D8" s="246" t="s">
        <v>287</v>
      </c>
      <c r="E8" s="247" t="s">
        <v>94</v>
      </c>
      <c r="F8" s="152"/>
      <c r="G8" s="153"/>
      <c r="H8" s="248">
        <v>12356</v>
      </c>
      <c r="I8" s="248">
        <v>12356</v>
      </c>
      <c r="J8" s="248">
        <v>12356</v>
      </c>
      <c r="K8" s="248">
        <v>12356</v>
      </c>
    </row>
    <row r="9" spans="1:11" s="48" customFormat="1" ht="26.4" x14ac:dyDescent="0.25">
      <c r="A9" s="201" t="s">
        <v>86</v>
      </c>
      <c r="B9" s="201" t="s">
        <v>86</v>
      </c>
      <c r="C9" s="146" t="s">
        <v>220</v>
      </c>
      <c r="D9" s="150" t="s">
        <v>87</v>
      </c>
      <c r="E9" s="151" t="s">
        <v>95</v>
      </c>
      <c r="F9" s="152" t="s">
        <v>243</v>
      </c>
      <c r="G9" s="148"/>
      <c r="H9" s="148"/>
      <c r="I9" s="148"/>
      <c r="J9" s="148"/>
      <c r="K9" s="148"/>
    </row>
    <row r="10" spans="1:11" ht="26.4" x14ac:dyDescent="0.25">
      <c r="A10" s="201" t="s">
        <v>86</v>
      </c>
      <c r="B10" s="201" t="s">
        <v>86</v>
      </c>
      <c r="C10" s="146" t="s">
        <v>221</v>
      </c>
      <c r="D10" s="150" t="s">
        <v>87</v>
      </c>
      <c r="E10" s="151" t="s">
        <v>98</v>
      </c>
      <c r="F10" s="152" t="s">
        <v>290</v>
      </c>
      <c r="G10" s="153"/>
      <c r="H10" s="153"/>
      <c r="I10" s="153"/>
      <c r="J10" s="153"/>
      <c r="K10" s="153"/>
    </row>
    <row r="11" spans="1:11" x14ac:dyDescent="0.25">
      <c r="A11" s="201" t="s">
        <v>86</v>
      </c>
      <c r="B11" s="201" t="s">
        <v>86</v>
      </c>
      <c r="C11" s="146" t="s">
        <v>222</v>
      </c>
      <c r="D11" s="150" t="s">
        <v>87</v>
      </c>
      <c r="E11" s="151" t="s">
        <v>101</v>
      </c>
      <c r="F11" s="152" t="s">
        <v>250</v>
      </c>
      <c r="G11" s="148"/>
      <c r="H11" s="153"/>
      <c r="I11" s="153"/>
      <c r="J11" s="153"/>
      <c r="K11" s="153"/>
    </row>
    <row r="12" spans="1:11" ht="26.4" x14ac:dyDescent="0.25">
      <c r="A12" s="201" t="s">
        <v>86</v>
      </c>
      <c r="B12" s="201" t="s">
        <v>86</v>
      </c>
      <c r="C12" s="146" t="s">
        <v>223</v>
      </c>
      <c r="D12" s="150" t="s">
        <v>87</v>
      </c>
      <c r="E12" s="151" t="s">
        <v>103</v>
      </c>
      <c r="F12" s="147" t="s">
        <v>273</v>
      </c>
      <c r="G12" s="153"/>
      <c r="H12" s="153"/>
      <c r="I12" s="153"/>
      <c r="J12" s="153"/>
      <c r="K12" s="153"/>
    </row>
    <row r="13" spans="1:11" s="48" customFormat="1" ht="26.4" x14ac:dyDescent="0.25">
      <c r="A13" s="201" t="s">
        <v>86</v>
      </c>
      <c r="B13" s="201" t="s">
        <v>86</v>
      </c>
      <c r="C13" s="146" t="s">
        <v>224</v>
      </c>
      <c r="D13" s="150" t="s">
        <v>87</v>
      </c>
      <c r="E13" s="155" t="s">
        <v>105</v>
      </c>
      <c r="F13" s="152" t="s">
        <v>293</v>
      </c>
      <c r="G13" s="153"/>
      <c r="H13" s="153"/>
      <c r="I13" s="153"/>
      <c r="J13" s="153"/>
      <c r="K13" s="153"/>
    </row>
    <row r="14" spans="1:11" s="48" customFormat="1" ht="26.4" x14ac:dyDescent="0.25">
      <c r="A14" s="201" t="s">
        <v>86</v>
      </c>
      <c r="B14" s="201" t="s">
        <v>86</v>
      </c>
      <c r="C14" s="146" t="s">
        <v>225</v>
      </c>
      <c r="D14" s="150" t="s">
        <v>87</v>
      </c>
      <c r="E14" s="147" t="s">
        <v>108</v>
      </c>
      <c r="F14" s="147" t="s">
        <v>242</v>
      </c>
      <c r="G14" s="148"/>
      <c r="H14" s="146"/>
      <c r="I14" s="146"/>
      <c r="J14" s="146"/>
      <c r="K14" s="146"/>
    </row>
    <row r="15" spans="1:11" ht="26.4" x14ac:dyDescent="0.25">
      <c r="A15" s="201" t="s">
        <v>86</v>
      </c>
      <c r="B15" s="201" t="s">
        <v>86</v>
      </c>
      <c r="C15" s="146" t="s">
        <v>226</v>
      </c>
      <c r="D15" s="150" t="s">
        <v>87</v>
      </c>
      <c r="E15" s="155" t="s">
        <v>111</v>
      </c>
      <c r="F15" s="152" t="s">
        <v>295</v>
      </c>
      <c r="G15" s="153"/>
      <c r="H15" s="153"/>
      <c r="I15" s="153"/>
      <c r="J15" s="153"/>
      <c r="K15" s="153"/>
    </row>
    <row r="16" spans="1:11" ht="21" customHeight="1" x14ac:dyDescent="0.25">
      <c r="A16" s="201" t="s">
        <v>86</v>
      </c>
      <c r="B16" s="201" t="s">
        <v>86</v>
      </c>
      <c r="C16" s="146" t="s">
        <v>227</v>
      </c>
      <c r="D16" s="150" t="s">
        <v>87</v>
      </c>
      <c r="E16" s="155" t="s">
        <v>114</v>
      </c>
      <c r="F16" s="152" t="s">
        <v>251</v>
      </c>
      <c r="G16" s="148"/>
      <c r="H16" s="148"/>
      <c r="I16" s="148"/>
      <c r="J16" s="148"/>
      <c r="K16" s="148"/>
    </row>
    <row r="17" spans="1:11" ht="26.4" x14ac:dyDescent="0.25">
      <c r="A17" s="201" t="s">
        <v>86</v>
      </c>
      <c r="B17" s="201" t="s">
        <v>86</v>
      </c>
      <c r="C17" s="146" t="s">
        <v>228</v>
      </c>
      <c r="D17" s="150" t="s">
        <v>87</v>
      </c>
      <c r="E17" s="155" t="s">
        <v>116</v>
      </c>
      <c r="F17" s="152" t="s">
        <v>281</v>
      </c>
      <c r="G17" s="153"/>
      <c r="H17" s="153"/>
      <c r="I17" s="153"/>
      <c r="J17" s="153"/>
      <c r="K17" s="153"/>
    </row>
    <row r="18" spans="1:11" ht="26.4" x14ac:dyDescent="0.25">
      <c r="A18" s="201" t="s">
        <v>86</v>
      </c>
      <c r="B18" s="201" t="s">
        <v>86</v>
      </c>
      <c r="C18" s="146" t="s">
        <v>229</v>
      </c>
      <c r="D18" s="150" t="s">
        <v>87</v>
      </c>
      <c r="E18" s="155" t="s">
        <v>118</v>
      </c>
      <c r="F18" s="147" t="s">
        <v>292</v>
      </c>
      <c r="G18" s="153"/>
      <c r="H18" s="146"/>
      <c r="I18" s="146"/>
      <c r="J18" s="146"/>
      <c r="K18" s="146"/>
    </row>
    <row r="19" spans="1:11" x14ac:dyDescent="0.25">
      <c r="A19" s="201" t="s">
        <v>86</v>
      </c>
      <c r="B19" s="201" t="s">
        <v>86</v>
      </c>
      <c r="C19" s="146" t="s">
        <v>232</v>
      </c>
      <c r="D19" s="150" t="s">
        <v>87</v>
      </c>
      <c r="E19" s="151" t="s">
        <v>121</v>
      </c>
      <c r="F19" s="152" t="s">
        <v>241</v>
      </c>
      <c r="G19" s="153"/>
      <c r="H19" s="146"/>
      <c r="I19" s="146"/>
      <c r="J19" s="146"/>
      <c r="K19" s="146"/>
    </row>
    <row r="20" spans="1:11" ht="26.4" x14ac:dyDescent="0.25">
      <c r="A20" s="201" t="s">
        <v>86</v>
      </c>
      <c r="B20" s="201" t="s">
        <v>86</v>
      </c>
      <c r="C20" s="149" t="s">
        <v>230</v>
      </c>
      <c r="D20" s="150" t="s">
        <v>87</v>
      </c>
      <c r="E20" s="154" t="s">
        <v>124</v>
      </c>
      <c r="F20" s="147" t="s">
        <v>294</v>
      </c>
      <c r="G20" s="153"/>
      <c r="H20" s="153"/>
      <c r="I20" s="153"/>
      <c r="J20" s="153"/>
      <c r="K20" s="153"/>
    </row>
    <row r="21" spans="1:11" x14ac:dyDescent="0.25">
      <c r="A21" s="201" t="s">
        <v>86</v>
      </c>
      <c r="B21" s="201" t="s">
        <v>86</v>
      </c>
      <c r="C21" s="146" t="s">
        <v>231</v>
      </c>
      <c r="D21" s="150" t="s">
        <v>87</v>
      </c>
      <c r="E21" s="154" t="s">
        <v>127</v>
      </c>
      <c r="F21" s="152" t="s">
        <v>240</v>
      </c>
      <c r="G21" s="153"/>
      <c r="H21" s="153"/>
      <c r="I21" s="153"/>
      <c r="J21" s="153"/>
      <c r="K21" s="153"/>
    </row>
    <row r="22" spans="1:11" x14ac:dyDescent="0.25">
      <c r="A22" s="201" t="s">
        <v>86</v>
      </c>
      <c r="B22" s="201" t="s">
        <v>86</v>
      </c>
      <c r="C22" s="245" t="s">
        <v>233</v>
      </c>
      <c r="D22" s="246" t="s">
        <v>87</v>
      </c>
      <c r="E22" s="249" t="s">
        <v>285</v>
      </c>
      <c r="F22" s="250" t="s">
        <v>286</v>
      </c>
      <c r="G22" s="153"/>
      <c r="H22" s="153"/>
      <c r="I22" s="153"/>
      <c r="J22" s="153"/>
      <c r="K22" s="153"/>
    </row>
    <row r="23" spans="1:11" x14ac:dyDescent="0.25">
      <c r="A23" s="201" t="s">
        <v>86</v>
      </c>
      <c r="B23" s="201" t="s">
        <v>86</v>
      </c>
      <c r="C23" s="251" t="s">
        <v>283</v>
      </c>
      <c r="D23" s="246" t="s">
        <v>87</v>
      </c>
      <c r="E23" s="252" t="s">
        <v>130</v>
      </c>
      <c r="F23" s="250" t="s">
        <v>296</v>
      </c>
      <c r="G23" s="153"/>
      <c r="H23" s="153"/>
      <c r="I23" s="153"/>
      <c r="J23" s="153"/>
      <c r="K23" s="153"/>
    </row>
    <row r="24" spans="1:11" x14ac:dyDescent="0.25">
      <c r="A24" s="201" t="s">
        <v>86</v>
      </c>
      <c r="B24" s="201" t="s">
        <v>86</v>
      </c>
      <c r="C24" s="251" t="s">
        <v>284</v>
      </c>
      <c r="D24" s="246" t="s">
        <v>87</v>
      </c>
      <c r="E24" s="252" t="s">
        <v>278</v>
      </c>
      <c r="F24" s="250" t="s">
        <v>280</v>
      </c>
      <c r="G24" s="153"/>
      <c r="H24" s="153"/>
      <c r="I24" s="153"/>
      <c r="J24" s="153"/>
      <c r="K24" s="153"/>
    </row>
    <row r="25" spans="1:11" x14ac:dyDescent="0.25">
      <c r="A25" s="201" t="s">
        <v>86</v>
      </c>
      <c r="B25" s="201" t="s">
        <v>86</v>
      </c>
      <c r="C25" s="146" t="s">
        <v>234</v>
      </c>
      <c r="D25" s="147" t="s">
        <v>87</v>
      </c>
      <c r="E25" s="147" t="s">
        <v>132</v>
      </c>
      <c r="F25" s="147" t="s">
        <v>288</v>
      </c>
      <c r="G25" s="202"/>
      <c r="H25" s="202"/>
      <c r="I25" s="202"/>
      <c r="J25" s="202"/>
      <c r="K25" s="202"/>
    </row>
  </sheetData>
  <mergeCells count="12">
    <mergeCell ref="A1:K1"/>
    <mergeCell ref="A2:B3"/>
    <mergeCell ref="C2:C4"/>
    <mergeCell ref="D2:D4"/>
    <mergeCell ref="H2:K2"/>
    <mergeCell ref="H3:H4"/>
    <mergeCell ref="I3:I4"/>
    <mergeCell ref="J3:J4"/>
    <mergeCell ref="K3:K4"/>
    <mergeCell ref="E2:E4"/>
    <mergeCell ref="F2:F4"/>
    <mergeCell ref="G2:G4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шапка</vt:lpstr>
      <vt:lpstr>Р1 (общий)</vt:lpstr>
      <vt:lpstr>Р2 (для Правительства)</vt:lpstr>
      <vt:lpstr>Р3 (подробный)</vt:lpstr>
      <vt:lpstr>Показатели</vt:lpstr>
      <vt:lpstr>Показатели!Область_печати</vt:lpstr>
      <vt:lpstr>'Р1 (общий)'!Область_печати</vt:lpstr>
      <vt:lpstr>'Р2 (для Правительства)'!Область_печати</vt:lpstr>
      <vt:lpstr>'Р3 (подробный)'!Область_печати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ЗАГАЙНОВА НАДЕЖДА ВАСИЛЬЕВНА</cp:lastModifiedBy>
  <cp:lastPrinted>2015-04-29T17:48:29Z</cp:lastPrinted>
  <dcterms:created xsi:type="dcterms:W3CDTF">2014-07-30T12:10:50Z</dcterms:created>
  <dcterms:modified xsi:type="dcterms:W3CDTF">2015-06-02T13:16:51Z</dcterms:modified>
</cp:coreProperties>
</file>