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 tabRatio="866" activeTab="3"/>
  </bookViews>
  <sheets>
    <sheet name="шапка" sheetId="32" r:id="rId1"/>
    <sheet name="Р1 (общий)" sheetId="38" r:id="rId2"/>
    <sheet name="Р2 (источники)" sheetId="15" r:id="rId3"/>
    <sheet name="Р3 (платежи) текущий" sheetId="42" r:id="rId4"/>
    <sheet name="Р3 (платежи) плановые" sheetId="40" r:id="rId5"/>
    <sheet name="Показатели" sheetId="41" r:id="rId6"/>
  </sheets>
  <definedNames>
    <definedName name="_xlnm.Print_Titles" localSheetId="5">Показатели!$3:$4</definedName>
    <definedName name="_xlnm.Print_Area" localSheetId="5">Показатели!$A$1:$G$29</definedName>
    <definedName name="_xlnm.Print_Area" localSheetId="1">'Р1 (общий)'!$A$1:$H$41</definedName>
    <definedName name="_xlnm.Print_Area" localSheetId="2">'Р2 (источники)'!$A$1:$S$26</definedName>
    <definedName name="_xlnm.Print_Area" localSheetId="4">'Р3 (платежи) плановые'!$A$1:$K$100</definedName>
    <definedName name="_xlnm.Print_Area" localSheetId="3">'Р3 (платежи) текущий'!$A$1:$J$68</definedName>
  </definedNames>
  <calcPr calcId="145621"/>
</workbook>
</file>

<file path=xl/calcChain.xml><?xml version="1.0" encoding="utf-8"?>
<calcChain xmlns="http://schemas.openxmlformats.org/spreadsheetml/2006/main">
  <c r="A90" i="40" l="1"/>
  <c r="J19" i="15" l="1"/>
  <c r="J20" i="15"/>
  <c r="J21" i="15"/>
  <c r="I19" i="15"/>
  <c r="I20" i="15"/>
  <c r="I21" i="15"/>
  <c r="D20" i="15"/>
  <c r="D21" i="15"/>
  <c r="D19" i="15"/>
  <c r="C19" i="15"/>
  <c r="B19" i="15" s="1"/>
  <c r="C20" i="15"/>
  <c r="B20" i="15" s="1"/>
  <c r="C21" i="15"/>
  <c r="B21" i="15" s="1"/>
  <c r="C18" i="15"/>
  <c r="B18" i="15" s="1"/>
  <c r="A19" i="15"/>
  <c r="A20" i="15"/>
  <c r="A21" i="15"/>
  <c r="A18" i="15"/>
  <c r="B42" i="42" l="1"/>
  <c r="B43" i="42"/>
  <c r="B44" i="42"/>
  <c r="B41" i="42"/>
  <c r="G31" i="42"/>
  <c r="D78" i="40"/>
  <c r="I18" i="15" s="1"/>
  <c r="C91" i="40"/>
  <c r="C92" i="40"/>
  <c r="C90" i="40"/>
  <c r="A91" i="40"/>
  <c r="A92" i="40"/>
  <c r="A89" i="40"/>
  <c r="F78" i="40"/>
  <c r="J18" i="15" s="1"/>
  <c r="I80" i="40"/>
  <c r="K20" i="15" s="1"/>
  <c r="I81" i="40"/>
  <c r="K21" i="15" s="1"/>
  <c r="I79" i="40"/>
  <c r="K19" i="15" s="1"/>
  <c r="F34" i="42"/>
  <c r="F33" i="42"/>
  <c r="I33" i="42" s="1"/>
  <c r="H20" i="15" s="1"/>
  <c r="F32" i="42"/>
  <c r="I32" i="42" s="1"/>
  <c r="H19" i="15" s="1"/>
  <c r="B32" i="42"/>
  <c r="B33" i="42"/>
  <c r="B34" i="42"/>
  <c r="B31" i="42"/>
  <c r="B79" i="40"/>
  <c r="B90" i="40" s="1"/>
  <c r="B80" i="40"/>
  <c r="B91" i="40" s="1"/>
  <c r="B81" i="40"/>
  <c r="B92" i="40" s="1"/>
  <c r="B78" i="40"/>
  <c r="B89" i="40" s="1"/>
  <c r="G81" i="40" l="1"/>
  <c r="F21" i="15"/>
  <c r="E21" i="15"/>
  <c r="G79" i="40"/>
  <c r="F19" i="15"/>
  <c r="E19" i="15"/>
  <c r="D31" i="42"/>
  <c r="D18" i="15" s="1"/>
  <c r="H34" i="42"/>
  <c r="G21" i="15" s="1"/>
  <c r="F31" i="42"/>
  <c r="E18" i="15" s="1"/>
  <c r="H32" i="42"/>
  <c r="G80" i="40"/>
  <c r="F20" i="15"/>
  <c r="E20" i="15"/>
  <c r="I34" i="42"/>
  <c r="H21" i="15" s="1"/>
  <c r="H33" i="42"/>
  <c r="G20" i="15" s="1"/>
  <c r="I78" i="40"/>
  <c r="K18" i="15" s="1"/>
  <c r="G78" i="40" l="1"/>
  <c r="I31" i="42"/>
  <c r="H18" i="15" s="1"/>
  <c r="F18" i="15"/>
  <c r="G19" i="15"/>
  <c r="H31" i="42"/>
  <c r="G18" i="15" s="1"/>
</calcChain>
</file>

<file path=xl/sharedStrings.xml><?xml version="1.0" encoding="utf-8"?>
<sst xmlns="http://schemas.openxmlformats.org/spreadsheetml/2006/main" count="881" uniqueCount="288">
  <si>
    <t>количество на &lt;ДД.ММ.ГГГГ&gt;, ед.</t>
  </si>
  <si>
    <t>ИсточникРазмСрТек</t>
  </si>
  <si>
    <t>ПлатежРазмСрТек</t>
  </si>
  <si>
    <t>период актуальности порядка расчета</t>
  </si>
  <si>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</si>
  <si>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</si>
  <si>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</si>
  <si>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</si>
  <si>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</si>
  <si>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</si>
  <si>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</si>
  <si>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</si>
  <si>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</si>
  <si>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</si>
  <si>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</si>
  <si>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</si>
  <si>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</si>
  <si>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</si>
  <si>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</si>
  <si>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</si>
  <si>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</si>
  <si>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</si>
  <si>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</si>
  <si>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</si>
  <si>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</si>
  <si>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</si>
  <si>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</si>
  <si>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</si>
  <si>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</si>
  <si>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</si>
  <si>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</si>
  <si>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13</t>
  </si>
  <si>
    <t>14</t>
  </si>
  <si>
    <t>15</t>
  </si>
  <si>
    <t>16</t>
  </si>
  <si>
    <t>010</t>
  </si>
  <si>
    <t>020</t>
  </si>
  <si>
    <t>030</t>
  </si>
  <si>
    <t>Характеристика факторов, учтенных в экспертной оценке</t>
  </si>
  <si>
    <t>17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</si>
  <si>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</si>
  <si>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</si>
  <si>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</si>
  <si>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</si>
  <si>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</si>
  <si>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</si>
  <si>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</si>
  <si>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</si>
  <si>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количество, ед.</t>
  </si>
  <si>
    <t>011</t>
  </si>
  <si>
    <t>012</t>
  </si>
  <si>
    <t>Сведения о платеже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</si>
  <si>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</si>
  <si>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</si>
  <si>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</si>
  <si>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</si>
  <si>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</si>
  <si>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</si>
  <si>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 xml:space="preserve"> количественные показатели</t>
  </si>
  <si>
    <t>объем поступления доходов в бюджет</t>
  </si>
  <si>
    <t>на &lt;очередной финансовый год&gt; год и плановый период &lt;первый год планового периода&gt; и &lt;второй год планового периода&gt; годов</t>
  </si>
  <si>
    <t>&lt;Наименование ГАДБ&gt;</t>
  </si>
  <si>
    <t>&lt;Наименование КБК (с подвидом) &gt;</t>
  </si>
  <si>
    <t>&lt;Код ОКПО&gt;</t>
  </si>
  <si>
    <t>&lt;Код главы&gt;</t>
  </si>
  <si>
    <t>&lt;Код КБК (с подвидом) (отображение по разрядам)&gt;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</si>
  <si>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</si>
  <si>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</si>
  <si>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</si>
  <si>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</si>
  <si>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</si>
  <si>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</si>
  <si>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</si>
  <si>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</si>
  <si>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</si>
  <si>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</si>
  <si>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</si>
  <si>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</si>
  <si>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</si>
  <si>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</si>
  <si>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</si>
  <si>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</si>
  <si>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</si>
  <si>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</si>
  <si>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</si>
  <si>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</si>
  <si>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</si>
  <si>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</si>
  <si>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</si>
  <si>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ПлатежКолСум</t>
  </si>
  <si>
    <t>ПлатежДоход</t>
  </si>
  <si>
    <t>пояснение к изменению количества</t>
  </si>
  <si>
    <t>ПлатежРазмСр</t>
  </si>
  <si>
    <t>ИсточникРазмСр</t>
  </si>
  <si>
    <t>ИсточникНаим</t>
  </si>
  <si>
    <t>ИсточникКод</t>
  </si>
  <si>
    <t>ИсточникДоход</t>
  </si>
  <si>
    <t>назначение</t>
  </si>
  <si>
    <t>код</t>
  </si>
  <si>
    <t>Прогноз поступления доходов на 20__ год (очередной финансовый год)</t>
  </si>
  <si>
    <t>Прогноз поступления доходов на 20__ год (первый год планового периода)</t>
  </si>
  <si>
    <t>Анализ изменения показателей прогноза на 20__ год (очередной финансовый год) в сравнении с показателями прогноза на 20__ год (текущий финансовый год)</t>
  </si>
  <si>
    <t>ИсточникКолСум</t>
  </si>
  <si>
    <t>пояснение к изменению количества в сравнении с 20__ годом (текущим финансовым годом)</t>
  </si>
  <si>
    <t>пояснение к изменению количества в сравнении с 20__ годом  (первым годом планового периода)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</si>
  <si>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</si>
  <si>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</si>
  <si>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</si>
  <si>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</si>
  <si>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</si>
  <si>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</si>
  <si>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</si>
  <si>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</si>
  <si>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</si>
  <si>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</si>
  <si>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</si>
  <si>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</si>
  <si>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</si>
  <si>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</si>
  <si>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Условное обозначение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</si>
  <si>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</si>
  <si>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</si>
  <si>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</si>
  <si>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</si>
  <si>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</si>
  <si>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</si>
  <si>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</si>
  <si>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</si>
  <si>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</si>
  <si>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х</t>
  </si>
  <si>
    <t>тыс. руб</t>
  </si>
  <si>
    <t>ПлатежКолСумИзмТек</t>
  </si>
  <si>
    <t>ПлатежКолСумТек</t>
  </si>
  <si>
    <t>ПлатежДоходТек</t>
  </si>
  <si>
    <t>ИсточникДоходТек</t>
  </si>
  <si>
    <t>ИсточникКолСумТек</t>
  </si>
  <si>
    <t>ИсточникКолСумИзмТек</t>
  </si>
  <si>
    <t>Разделы и подразделы формы</t>
  </si>
  <si>
    <t>Р3 (платежи) текущий</t>
  </si>
  <si>
    <t>Р3 (платежи) плановые</t>
  </si>
  <si>
    <t>Да</t>
  </si>
  <si>
    <t>-</t>
  </si>
  <si>
    <t>Р2 (источники)</t>
  </si>
  <si>
    <t>нормативный правовой (правовой) акт, устанавливающий порядок расчета</t>
  </si>
  <si>
    <t>Анализ показателей, применяемых при формировании оценки 20__ года (текущий финансовый год)</t>
  </si>
  <si>
    <t xml:space="preserve">раздел, глава, статья, часть, пункт, подпункт, абзац нормативного правового (правового) акта 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</si>
  <si>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</si>
  <si>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</si>
  <si>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</si>
  <si>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</si>
  <si>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</si>
  <si>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</si>
  <si>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</si>
  <si>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</si>
  <si>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</si>
  <si>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</si>
  <si>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</si>
  <si>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</si>
  <si>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</si>
  <si>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</si>
  <si>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</si>
  <si>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</si>
  <si>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</si>
  <si>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ПлатежДоходПлан</t>
  </si>
  <si>
    <t>ПлатежКолСумИзмПлан</t>
  </si>
  <si>
    <t>ИсточникДоходПлан</t>
  </si>
  <si>
    <t>ИсточникКолСумИзмПлан</t>
  </si>
  <si>
    <t>Анализ и оценка поступления доходов в 20__ году 
(текущий финансовый год)</t>
  </si>
  <si>
    <t>исполнено на &lt;ДД.ММ.ГГГГ&gt;</t>
  </si>
  <si>
    <t>(должность)</t>
  </si>
  <si>
    <t>(подпись)</t>
  </si>
  <si>
    <t>(фамилия, инициалы)</t>
  </si>
  <si>
    <t>(телефон)</t>
  </si>
  <si>
    <t>(расшифровка подписи)</t>
  </si>
  <si>
    <t>Бюджеты субъектов Российской Федерации</t>
  </si>
  <si>
    <t>оценка изменения количества, ед.</t>
  </si>
  <si>
    <t>изменение количества, ед.</t>
  </si>
  <si>
    <t xml:space="preserve">                                               Руководитель</t>
  </si>
  <si>
    <t xml:space="preserve">                                               (уполномоченное лицо)</t>
  </si>
  <si>
    <t xml:space="preserve">                                               Исполнитель</t>
  </si>
  <si>
    <t>Местные бюджеты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</si>
  <si>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</si>
  <si>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</si>
  <si>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</si>
  <si>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</si>
  <si>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&lt;(стр.010, гр.7) * (подраздел 1.2, стр.010, гр.3)/100&gt;</t>
  </si>
  <si>
    <t>ПлатежКолСумТек+ПлатежКолСумИзмТек</t>
  </si>
  <si>
    <t>прогнозируемый объем поступления</t>
  </si>
  <si>
    <t>объем поступления</t>
  </si>
  <si>
    <t>Анализ исполнения и оценка поступления доходов в 20__ году (текущий финансовый год)</t>
  </si>
  <si>
    <t>3.1. Анализ исполнения и оценка поступления доходов в текущем финансовом году</t>
  </si>
  <si>
    <t>01000</t>
  </si>
  <si>
    <t>01100</t>
  </si>
  <si>
    <t>ПлПорядокРасчНПА</t>
  </si>
  <si>
    <t>01200</t>
  </si>
  <si>
    <t>Наименование источника доходов</t>
  </si>
  <si>
    <t>количество на 01.06.2015, ед.</t>
  </si>
  <si>
    <t>Прогноз поступления доходов на 2016 год (очередной финансовый год)</t>
  </si>
  <si>
    <t>пояснение к изменению количества в сравнении с 2015 годом (текущим финансовым годом)</t>
  </si>
  <si>
    <t>Анализ и оценка поступления доходов в 2015 году 
(текущий финансовый год)</t>
  </si>
  <si>
    <t>на  2016 год (очередной финансовый год)</t>
  </si>
  <si>
    <t>на  2017 год (первый год планового периода)</t>
  </si>
  <si>
    <t>на  2018 год (второй год планового периода)</t>
  </si>
  <si>
    <t>исполнено на 01.06.2015</t>
  </si>
  <si>
    <t>&lt;раздел 2, сумма по гр.11&gt;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</si>
  <si>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</si>
  <si>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</si>
  <si>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t>Анализ показателей, применяемых при формировании оценки 2015 года (текущий финансовый год)</t>
  </si>
  <si>
    <t>Форма № 113.20</t>
  </si>
  <si>
    <t>Обоснование прогноза поступлений доходов от компенсации затрат государства</t>
  </si>
  <si>
    <t>2. Расчет прогноза поступления доходов от компенсации затрат государства</t>
  </si>
  <si>
    <t>3. Расчет и факторный анализ прогноза поступления доходов от компенсации затрат государства</t>
  </si>
  <si>
    <t>ПлатежПорядРасчИзмПоясн</t>
  </si>
  <si>
    <t>прогнозируемый</t>
  </si>
  <si>
    <t>на &lt;ДД.ММ.ГГГГ&gt;</t>
  </si>
  <si>
    <t>ПРИМЕР для  1 13 02991 01 6000 130</t>
  </si>
  <si>
    <t>на 01.06.2015</t>
  </si>
  <si>
    <t>ПлатежКолИзмПоясн</t>
  </si>
  <si>
    <t>Прогноз поступления доходов на 20__ год второй год планового периода)</t>
  </si>
  <si>
    <t>Анализ изменения показателей прогноза на 20__ год (второй год планового периода) в сравнении с показателями прогноза на 20__ год (первый год планового периода)</t>
  </si>
  <si>
    <t>пояснение к изменению количества в сравнении с 20__ годом  (очередным финансовым годом)</t>
  </si>
  <si>
    <t>3.3. Расчет прогноза поступления доходов на очередной финансовый год</t>
  </si>
  <si>
    <t>3.4. Справочные данные к расчету прогноза поступления доходов на очередной финансовый год</t>
  </si>
  <si>
    <t>3.5. Расчет прогноза поступления доходов на первый год планового периода</t>
  </si>
  <si>
    <t>3.6. Справочные данные к расчету прогноза поступления доходов на первый год планового периода</t>
  </si>
  <si>
    <t>3.7. Расчет прогноза поступления доходов на второй год планового периода</t>
  </si>
  <si>
    <t>3.8. Справочные данные к расчету прогноза поступления доходов на второй год планового периода</t>
  </si>
  <si>
    <t>3.1. Справочные данные к расчету прогноза поступления доходов на текущий финансовый год</t>
  </si>
  <si>
    <t>&lt;раздел 2, сумма по гр.7&gt;</t>
  </si>
  <si>
    <t>&lt;раздел 2, сумма по гр.8&gt;</t>
  </si>
  <si>
    <t>&lt;раздел 2, сумма по гр.14&gt;</t>
  </si>
  <si>
    <t>&lt;раздел 2, сумма по гр.17&gt;</t>
  </si>
  <si>
    <t>сумма(ПлатежКолСум)</t>
  </si>
  <si>
    <t>сумма(ПлатежКолСумИзмПлан)</t>
  </si>
  <si>
    <t>ПлатежКолСум-(ПлатежКолСумТек+ПлатежКолСумИзмТек)</t>
  </si>
  <si>
    <t>сумма(ПлатежДоходПлан)</t>
  </si>
  <si>
    <t>ОКРУГЛ((ПлатежРазмСр*ПлатежКолСум)/1000;2)</t>
  </si>
  <si>
    <t>ПлПорядокРасч</t>
  </si>
  <si>
    <t>ПлПорядокРасчНПАПункт</t>
  </si>
  <si>
    <t>ПлПорядокРасчПериод</t>
  </si>
  <si>
    <t>ПлКолИзмПоясн</t>
  </si>
  <si>
    <t>сумма(ПлатежКолСумТек)</t>
  </si>
  <si>
    <t>сумма(ПлатежКолСумИзмТек)</t>
  </si>
  <si>
    <t>сумм(ПлатежДоходТек)</t>
  </si>
  <si>
    <t>ОКРУГЛ((ПлатежРазмСрТек*ПлатежКолСумТек)/1000;2)</t>
  </si>
  <si>
    <t>сумма(ПлатежДоход)</t>
  </si>
  <si>
    <t>ОКРУГЛ((ПлатежРазмСрТек*(ПлатежКолСумТек+ПлатежКолСумИзмТек))/1000;2)</t>
  </si>
  <si>
    <t>Справочник113-20.ИсточникиДоходов.Наименование</t>
  </si>
  <si>
    <t>Справочник113-20.ИсточникиДоходов.Код</t>
  </si>
  <si>
    <t>Справочник113-20.Платеж.Наименование</t>
  </si>
  <si>
    <t>Справочник113-20.Платеж.Код</t>
  </si>
  <si>
    <t>Справочник113-20.ИсточникиДоходов.Платежи.ПорядокРасчета</t>
  </si>
  <si>
    <t>Справочник113-20.ИсточникиДоходов.Платежи.ПорядокРасчетаНПА</t>
  </si>
  <si>
    <t>Справочник113-20.ИсточникиДоходов.Платежи.ПорядокРасчетаПунктНПА</t>
  </si>
  <si>
    <t>Справочник113-20.ИсточникиДоходов.Платежи.ПорядокРасчетаДатаНач, "-", Справочник113-20.ИсточникиДоходов.Платежи.ПорядокРасчетаДатаКон</t>
  </si>
  <si>
    <t>сумма(ПлатежКолСум*ПлатежРазмСр)/сумма(ПлатежКолСум)</t>
  </si>
  <si>
    <t>сумма(ПлатежРазмСрТек*(ПлатежКолСумТек+ПлатежКолСумИзмТек))/сумма(ПлатежКолСумИзмТек+ПлатежКолСумТек)</t>
  </si>
  <si>
    <t>ПРИМЕР для 1 13 02991 01 6000 130</t>
  </si>
  <si>
    <t>Поступления от иных компенсаций затрат федерального бюджета</t>
  </si>
  <si>
    <t>01300</t>
  </si>
  <si>
    <t>Плата за бланки трудовых книжек</t>
  </si>
  <si>
    <t>Плата за бланки вкладышей к трудовым книжкам</t>
  </si>
  <si>
    <t>01400</t>
  </si>
  <si>
    <t>Прочие доходы от компенсации затрат федерального бюджета</t>
  </si>
  <si>
    <t>Указ Президента РФ от 14.01.2011 №38</t>
  </si>
  <si>
    <t>ст. 7</t>
  </si>
  <si>
    <t>с 15.01.2011</t>
  </si>
  <si>
    <t>с 15.01.2012</t>
  </si>
  <si>
    <t>с 15.01.2013</t>
  </si>
  <si>
    <t>69 рублей</t>
  </si>
  <si>
    <t>51 рубль</t>
  </si>
  <si>
    <t>в среднем 15 000 рублей</t>
  </si>
  <si>
    <t>Анализ изменения показателей прогноза на 2016 год (очередной финансовый год) в сравнении с показателями прогноза на 2015 год (текущий финансовый год)</t>
  </si>
  <si>
    <t>объем поступления доходов в бюджет прогнозируемый</t>
  </si>
  <si>
    <r>
      <t>Анализ изменения показателей прогноза на 20__ год  (первый год планового периода) в сравнении с показателями прогноза на 20__ год (очередной финансовый год</t>
    </r>
    <r>
      <rPr>
        <sz val="10"/>
        <color theme="5"/>
        <rFont val="Times New Roman"/>
        <family val="1"/>
        <charset val="204"/>
      </rPr>
      <t>)</t>
    </r>
  </si>
  <si>
    <t>объем поступления доходов в бюджет
прогнозируемый</t>
  </si>
  <si>
    <t>"______" ______________ 2________ г. &lt;дата подписания&gt;</t>
  </si>
  <si>
    <t>размер компенсации, руб.</t>
  </si>
  <si>
    <t>размер компенсации</t>
  </si>
  <si>
    <t>порядок расчета компенсации</t>
  </si>
  <si>
    <t>описание расчета</t>
  </si>
  <si>
    <t>пояснение к изменению порядка расчета в сравнении с 20__ годом (текущим финансовым годом)</t>
  </si>
  <si>
    <t>пояснение к изменению порядка расчета в сравнении с 20__ годом (очередным финансовым годом)</t>
  </si>
  <si>
    <t>пояснение к изменению порядка расчета в сравнении с 20__ годом (первым годом планового периода)</t>
  </si>
  <si>
    <t>пояснение к изменению порядка расчета в сравнении с 2015 годом (текущим финансовым годом)</t>
  </si>
  <si>
    <t>руб.</t>
  </si>
  <si>
    <t>пояснение к изменению порядка расчета</t>
  </si>
  <si>
    <t>Анализ исполнения и оценка поступления доходов в 2015 году (текущий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</si>
</sst>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8"/>
      <name val="Tahoma"/>
      <family val="2"/>
      <charset val="204"/>
    </font>
    <font>
      <sz val="11"/>
      <color indexed="18"/>
      <name val="Calibri"/>
      <family val="2"/>
      <charset val="204"/>
    </font>
    <font>
      <sz val="11"/>
      <color indexed="41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9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color indexed="8"/>
      <name val="Cambria"/>
      <family val="2"/>
      <charset val="204"/>
    </font>
    <font>
      <sz val="11"/>
      <color indexed="4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5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99">
    <xf numFmtId="0" fontId="0" fillId="0" borderId="0"/>
    <xf numFmtId="0" fontId="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2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1" fillId="0" borderId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7" borderId="0" applyNumberFormat="0" applyBorder="0" applyAlignment="0" applyProtection="0"/>
    <xf numFmtId="0" fontId="19" fillId="9" borderId="0" applyNumberFormat="0" applyBorder="0" applyAlignment="0" applyProtection="0"/>
    <xf numFmtId="0" fontId="1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0" borderId="0" applyNumberFormat="0" applyBorder="0" applyAlignment="0" applyProtection="0"/>
    <xf numFmtId="0" fontId="19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5" borderId="0" applyNumberFormat="0" applyBorder="0" applyAlignment="0" applyProtection="0"/>
    <xf numFmtId="0" fontId="19" fillId="9" borderId="0" applyNumberFormat="0" applyBorder="0" applyAlignment="0" applyProtection="0"/>
    <xf numFmtId="0" fontId="1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8" borderId="0" applyNumberFormat="0" applyBorder="0" applyAlignment="0" applyProtection="0"/>
    <xf numFmtId="0" fontId="19" fillId="17" borderId="0" applyNumberFormat="0" applyBorder="0" applyAlignment="0" applyProtection="0"/>
    <xf numFmtId="0" fontId="1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20" borderId="0" applyNumberFormat="0" applyBorder="0" applyAlignment="0" applyProtection="0"/>
    <xf numFmtId="0" fontId="19" fillId="12" borderId="0" applyNumberFormat="0" applyBorder="0" applyAlignment="0" applyProtection="0"/>
    <xf numFmtId="0" fontId="1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21" borderId="0" applyNumberFormat="0" applyBorder="0" applyAlignment="0" applyProtection="0"/>
    <xf numFmtId="0" fontId="41" fillId="22" borderId="0" applyNumberFormat="0" applyBorder="0" applyAlignment="0" applyProtection="0"/>
    <xf numFmtId="0" fontId="23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3" fillId="11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24" borderId="0" applyNumberFormat="0" applyBorder="0" applyAlignment="0" applyProtection="0"/>
    <xf numFmtId="0" fontId="41" fillId="17" borderId="0" applyNumberFormat="0" applyBorder="0" applyAlignment="0" applyProtection="0"/>
    <xf numFmtId="0" fontId="23" fillId="2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25" borderId="0" applyNumberFormat="0" applyBorder="0" applyAlignment="0" applyProtection="0"/>
    <xf numFmtId="0" fontId="41" fillId="12" borderId="0" applyNumberFormat="0" applyBorder="0" applyAlignment="0" applyProtection="0"/>
    <xf numFmtId="0" fontId="23" fillId="2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3" fillId="26" borderId="0" applyNumberFormat="0" applyBorder="0" applyAlignment="0" applyProtection="0"/>
    <xf numFmtId="0" fontId="41" fillId="22" borderId="0" applyNumberFormat="0" applyBorder="0" applyAlignment="0" applyProtection="0"/>
    <xf numFmtId="0" fontId="23" fillId="26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3" fillId="28" borderId="0" applyNumberFormat="0" applyBorder="0" applyAlignment="0" applyProtection="0"/>
    <xf numFmtId="0" fontId="41" fillId="28" borderId="0" applyNumberFormat="0" applyBorder="0" applyAlignment="0" applyProtection="0"/>
    <xf numFmtId="0" fontId="23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29" borderId="0" applyNumberFormat="0" applyBorder="0" applyAlignment="0" applyProtection="0"/>
    <xf numFmtId="0" fontId="41" fillId="29" borderId="0" applyNumberFormat="0" applyBorder="0" applyAlignment="0" applyProtection="0"/>
    <xf numFmtId="0" fontId="23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3" fillId="24" borderId="0" applyNumberFormat="0" applyBorder="0" applyAlignment="0" applyProtection="0"/>
    <xf numFmtId="0" fontId="41" fillId="30" borderId="0" applyNumberFormat="0" applyBorder="0" applyAlignment="0" applyProtection="0"/>
    <xf numFmtId="0" fontId="23" fillId="24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3" fillId="23" borderId="0" applyNumberFormat="0" applyBorder="0" applyAlignment="0" applyProtection="0"/>
    <xf numFmtId="0" fontId="41" fillId="23" borderId="0" applyNumberFormat="0" applyBorder="0" applyAlignment="0" applyProtection="0"/>
    <xf numFmtId="0" fontId="23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4" fillId="12" borderId="38" applyNumberFormat="0" applyAlignment="0" applyProtection="0"/>
    <xf numFmtId="0" fontId="25" fillId="17" borderId="39" applyNumberFormat="0" applyAlignment="0" applyProtection="0"/>
    <xf numFmtId="0" fontId="25" fillId="17" borderId="39" applyNumberFormat="0" applyAlignment="0" applyProtection="0"/>
    <xf numFmtId="0" fontId="25" fillId="17" borderId="39" applyNumberFormat="0" applyAlignment="0" applyProtection="0"/>
    <xf numFmtId="0" fontId="25" fillId="9" borderId="39" applyNumberFormat="0" applyAlignment="0" applyProtection="0"/>
    <xf numFmtId="0" fontId="25" fillId="9" borderId="39" applyNumberFormat="0" applyAlignment="0" applyProtection="0"/>
    <xf numFmtId="0" fontId="25" fillId="9" borderId="39" applyNumberFormat="0" applyAlignment="0" applyProtection="0"/>
    <xf numFmtId="0" fontId="25" fillId="9" borderId="39" applyNumberFormat="0" applyAlignment="0" applyProtection="0"/>
    <xf numFmtId="0" fontId="25" fillId="17" borderId="39" applyNumberFormat="0" applyAlignment="0" applyProtection="0"/>
    <xf numFmtId="0" fontId="25" fillId="17" borderId="39" applyNumberFormat="0" applyAlignment="0" applyProtection="0"/>
    <xf numFmtId="0" fontId="26" fillId="17" borderId="38" applyNumberFormat="0" applyAlignment="0" applyProtection="0"/>
    <xf numFmtId="0" fontId="26" fillId="17" borderId="38" applyNumberFormat="0" applyAlignment="0" applyProtection="0"/>
    <xf numFmtId="0" fontId="26" fillId="17" borderId="38" applyNumberFormat="0" applyAlignment="0" applyProtection="0"/>
    <xf numFmtId="0" fontId="26" fillId="9" borderId="38" applyNumberFormat="0" applyAlignment="0" applyProtection="0"/>
    <xf numFmtId="0" fontId="26" fillId="9" borderId="38" applyNumberFormat="0" applyAlignment="0" applyProtection="0"/>
    <xf numFmtId="0" fontId="26" fillId="9" borderId="38" applyNumberFormat="0" applyAlignment="0" applyProtection="0"/>
    <xf numFmtId="0" fontId="26" fillId="9" borderId="38" applyNumberFormat="0" applyAlignment="0" applyProtection="0"/>
    <xf numFmtId="0" fontId="26" fillId="17" borderId="38" applyNumberFormat="0" applyAlignment="0" applyProtection="0"/>
    <xf numFmtId="0" fontId="26" fillId="17" borderId="38" applyNumberFormat="0" applyAlignment="0" applyProtection="0"/>
    <xf numFmtId="44" fontId="11" fillId="0" borderId="0" applyFont="0" applyFill="0" applyBorder="0" applyAlignment="0" applyProtection="0"/>
    <xf numFmtId="0" fontId="27" fillId="0" borderId="40" applyNumberFormat="0" applyFill="0" applyAlignment="0" applyProtection="0"/>
    <xf numFmtId="0" fontId="27" fillId="0" borderId="40" applyNumberFormat="0" applyFill="0" applyAlignment="0" applyProtection="0"/>
    <xf numFmtId="0" fontId="27" fillId="0" borderId="40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27" fillId="0" borderId="40" applyNumberFormat="0" applyFill="0" applyAlignment="0" applyProtection="0"/>
    <xf numFmtId="0" fontId="27" fillId="0" borderId="40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44" fillId="0" borderId="44" applyNumberFormat="0" applyFill="0" applyAlignment="0" applyProtection="0"/>
    <xf numFmtId="0" fontId="44" fillId="0" borderId="44" applyNumberFormat="0" applyFill="0" applyAlignment="0" applyProtection="0"/>
    <xf numFmtId="0" fontId="44" fillId="0" borderId="44" applyNumberFormat="0" applyFill="0" applyAlignment="0" applyProtection="0"/>
    <xf numFmtId="0" fontId="44" fillId="0" borderId="44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5" applyNumberFormat="0" applyFill="0" applyAlignment="0" applyProtection="0"/>
    <xf numFmtId="0" fontId="21" fillId="0" borderId="46" applyNumberFormat="0" applyFill="0" applyAlignment="0" applyProtection="0"/>
    <xf numFmtId="0" fontId="21" fillId="0" borderId="46" applyNumberFormat="0" applyFill="0" applyAlignment="0" applyProtection="0"/>
    <xf numFmtId="0" fontId="30" fillId="0" borderId="45" applyNumberFormat="0" applyFill="0" applyAlignment="0" applyProtection="0"/>
    <xf numFmtId="0" fontId="21" fillId="0" borderId="47" applyNumberFormat="0" applyFill="0" applyAlignment="0" applyProtection="0"/>
    <xf numFmtId="0" fontId="30" fillId="0" borderId="45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30" fillId="0" borderId="45" applyNumberFormat="0" applyFill="0" applyAlignment="0" applyProtection="0"/>
    <xf numFmtId="0" fontId="30" fillId="0" borderId="45" applyNumberFormat="0" applyFill="0" applyAlignment="0" applyProtection="0"/>
    <xf numFmtId="0" fontId="31" fillId="31" borderId="48" applyNumberFormat="0" applyAlignment="0" applyProtection="0"/>
    <xf numFmtId="0" fontId="22" fillId="31" borderId="48" applyNumberFormat="0" applyAlignment="0" applyProtection="0"/>
    <xf numFmtId="0" fontId="22" fillId="31" borderId="48" applyNumberFormat="0" applyAlignment="0" applyProtection="0"/>
    <xf numFmtId="0" fontId="31" fillId="31" borderId="48" applyNumberFormat="0" applyAlignment="0" applyProtection="0"/>
    <xf numFmtId="0" fontId="45" fillId="31" borderId="48" applyNumberFormat="0" applyAlignment="0" applyProtection="0"/>
    <xf numFmtId="0" fontId="31" fillId="31" borderId="48" applyNumberFormat="0" applyAlignment="0" applyProtection="0"/>
    <xf numFmtId="0" fontId="45" fillId="31" borderId="48" applyNumberFormat="0" applyAlignment="0" applyProtection="0"/>
    <xf numFmtId="0" fontId="45" fillId="31" borderId="48" applyNumberFormat="0" applyAlignment="0" applyProtection="0"/>
    <xf numFmtId="0" fontId="45" fillId="31" borderId="48" applyNumberFormat="0" applyAlignment="0" applyProtection="0"/>
    <xf numFmtId="0" fontId="31" fillId="31" borderId="48" applyNumberFormat="0" applyAlignment="0" applyProtection="0"/>
    <xf numFmtId="0" fontId="31" fillId="31" borderId="4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4" fillId="0" borderId="0"/>
    <xf numFmtId="0" fontId="34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4" fillId="0" borderId="0"/>
    <xf numFmtId="0" fontId="11" fillId="0" borderId="0"/>
    <xf numFmtId="0" fontId="11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2" fillId="0" borderId="0"/>
    <xf numFmtId="0" fontId="3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14" borderId="49" applyNumberFormat="0" applyFont="0" applyAlignment="0" applyProtection="0"/>
    <xf numFmtId="0" fontId="1" fillId="14" borderId="49" applyNumberFormat="0" applyFont="0" applyAlignment="0" applyProtection="0"/>
    <xf numFmtId="0" fontId="12" fillId="14" borderId="49" applyNumberFormat="0" applyFont="0" applyAlignment="0" applyProtection="0"/>
    <xf numFmtId="0" fontId="39" fillId="14" borderId="49" applyNumberFormat="0" applyFont="0" applyAlignment="0" applyProtection="0"/>
    <xf numFmtId="0" fontId="39" fillId="14" borderId="49" applyNumberFormat="0" applyFont="0" applyAlignment="0" applyProtection="0"/>
    <xf numFmtId="0" fontId="39" fillId="14" borderId="49" applyNumberFormat="0" applyFont="0" applyAlignment="0" applyProtection="0"/>
    <xf numFmtId="0" fontId="39" fillId="14" borderId="49" applyNumberFormat="0" applyFont="0" applyAlignment="0" applyProtection="0"/>
    <xf numFmtId="0" fontId="11" fillId="14" borderId="49" applyNumberFormat="0" applyFont="0" applyAlignment="0" applyProtection="0"/>
    <xf numFmtId="0" fontId="11" fillId="14" borderId="49" applyNumberFormat="0" applyFont="0" applyAlignment="0" applyProtection="0"/>
    <xf numFmtId="0" fontId="11" fillId="14" borderId="49" applyNumberFormat="0" applyFont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37" fillId="0" borderId="50" applyNumberFormat="0" applyFill="0" applyAlignment="0" applyProtection="0"/>
    <xf numFmtId="0" fontId="18" fillId="0" borderId="0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9" fontId="17" fillId="0" borderId="0" applyFont="0" applyFill="0" applyBorder="0" applyAlignment="0" applyProtection="0"/>
  </cellStyleXfs>
  <cellXfs count="298">
    <xf numFmtId="0" fontId="0" fillId="0" borderId="0" xfId="0"/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3" fillId="2" borderId="0" xfId="14" applyNumberFormat="1" applyFont="1" applyFill="1" applyBorder="1" applyAlignment="1">
      <alignment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3" fontId="5" fillId="5" borderId="5" xfId="0" applyNumberFormat="1" applyFont="1" applyFill="1" applyBorder="1" applyAlignment="1">
      <alignment horizontal="center" wrapText="1"/>
    </xf>
    <xf numFmtId="3" fontId="5" fillId="5" borderId="12" xfId="0" applyNumberFormat="1" applyFont="1" applyFill="1" applyBorder="1" applyAlignment="1">
      <alignment horizontal="center" wrapText="1"/>
    </xf>
    <xf numFmtId="3" fontId="5" fillId="5" borderId="9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 wrapText="1"/>
    </xf>
    <xf numFmtId="49" fontId="5" fillId="4" borderId="6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3" fontId="5" fillId="0" borderId="2" xfId="15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48" fillId="5" borderId="5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3" fontId="48" fillId="5" borderId="5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wrapText="1" shrinkToFit="1"/>
    </xf>
    <xf numFmtId="0" fontId="5" fillId="6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2" xfId="0" applyNumberFormat="1" applyFont="1" applyFill="1" applyBorder="1" applyAlignment="1">
      <alignment horizontal="right" wrapText="1"/>
    </xf>
    <xf numFmtId="4" fontId="48" fillId="4" borderId="5" xfId="0" applyNumberFormat="1" applyFont="1" applyFill="1" applyBorder="1" applyAlignment="1">
      <alignment horizontal="right" wrapText="1"/>
    </xf>
    <xf numFmtId="4" fontId="5" fillId="4" borderId="20" xfId="0" applyNumberFormat="1" applyFont="1" applyFill="1" applyBorder="1" applyAlignment="1">
      <alignment horizontal="right" wrapText="1"/>
    </xf>
    <xf numFmtId="4" fontId="5" fillId="4" borderId="13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 wrapText="1"/>
    </xf>
    <xf numFmtId="4" fontId="5" fillId="4" borderId="5" xfId="0" applyNumberFormat="1" applyFont="1" applyFill="1" applyBorder="1" applyAlignment="1">
      <alignment horizontal="right" wrapText="1"/>
    </xf>
    <xf numFmtId="4" fontId="5" fillId="4" borderId="12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 wrapText="1" indent="1"/>
    </xf>
    <xf numFmtId="3" fontId="5" fillId="4" borderId="2" xfId="15" applyNumberFormat="1" applyFont="1" applyFill="1" applyBorder="1" applyAlignment="1">
      <alignment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vertical="top" wrapText="1"/>
    </xf>
    <xf numFmtId="3" fontId="48" fillId="5" borderId="9" xfId="0" applyNumberFormat="1" applyFont="1" applyFill="1" applyBorder="1" applyAlignment="1">
      <alignment horizontal="center" wrapText="1"/>
    </xf>
    <xf numFmtId="3" fontId="48" fillId="5" borderId="13" xfId="0" applyNumberFormat="1" applyFont="1" applyFill="1" applyBorder="1" applyAlignment="1">
      <alignment horizontal="center" wrapText="1"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wrapText="1"/>
    </xf>
    <xf numFmtId="4" fontId="48" fillId="4" borderId="9" xfId="0" applyNumberFormat="1" applyFont="1" applyFill="1" applyBorder="1" applyAlignment="1">
      <alignment horizontal="right" wrapText="1"/>
    </xf>
    <xf numFmtId="0" fontId="52" fillId="2" borderId="0" xfId="0" applyFont="1" applyFill="1" applyAlignment="1">
      <alignment horizontal="right" vertical="center" wrapText="1"/>
    </xf>
    <xf numFmtId="0" fontId="52" fillId="2" borderId="0" xfId="0" applyFont="1" applyFill="1" applyAlignment="1">
      <alignment horizontal="center" vertical="center" wrapText="1"/>
    </xf>
    <xf numFmtId="0" fontId="51" fillId="2" borderId="0" xfId="0" applyFont="1" applyFill="1" applyAlignment="1">
      <alignment horizontal="right" vertical="center"/>
    </xf>
    <xf numFmtId="0" fontId="51" fillId="2" borderId="0" xfId="0" applyFont="1" applyFill="1" applyAlignment="1">
      <alignment vertical="center"/>
    </xf>
    <xf numFmtId="164" fontId="49" fillId="2" borderId="0" xfId="14" applyNumberFormat="1" applyFont="1" applyFill="1" applyBorder="1" applyAlignment="1">
      <alignment horizontal="center" wrapText="1"/>
    </xf>
    <xf numFmtId="164" fontId="53" fillId="2" borderId="0" xfId="14" applyNumberFormat="1" applyFont="1" applyFill="1" applyBorder="1" applyAlignment="1">
      <alignment horizontal="right" wrapText="1"/>
    </xf>
    <xf numFmtId="164" fontId="53" fillId="2" borderId="9" xfId="14" applyNumberFormat="1" applyFont="1" applyFill="1" applyBorder="1" applyAlignment="1">
      <alignment horizontal="center" wrapText="1"/>
    </xf>
    <xf numFmtId="49" fontId="53" fillId="3" borderId="24" xfId="14" applyNumberFormat="1" applyFont="1" applyFill="1" applyBorder="1" applyAlignment="1">
      <alignment horizontal="center" wrapText="1"/>
    </xf>
    <xf numFmtId="49" fontId="53" fillId="6" borderId="25" xfId="14" applyNumberFormat="1" applyFont="1" applyFill="1" applyBorder="1" applyAlignment="1">
      <alignment horizontal="center" wrapText="1"/>
    </xf>
    <xf numFmtId="164" fontId="53" fillId="2" borderId="0" xfId="14" applyNumberFormat="1" applyFont="1" applyFill="1" applyBorder="1" applyAlignment="1">
      <alignment horizontal="center" wrapText="1"/>
    </xf>
    <xf numFmtId="164" fontId="53" fillId="2" borderId="1" xfId="14" applyNumberFormat="1" applyFont="1" applyFill="1" applyBorder="1" applyAlignment="1">
      <alignment horizontal="left" wrapText="1"/>
    </xf>
    <xf numFmtId="164" fontId="49" fillId="6" borderId="1" xfId="14" applyNumberFormat="1" applyFont="1" applyFill="1" applyBorder="1" applyAlignment="1">
      <alignment horizontal="left" wrapText="1"/>
    </xf>
    <xf numFmtId="49" fontId="53" fillId="6" borderId="26" xfId="14" applyNumberFormat="1" applyFont="1" applyFill="1" applyBorder="1" applyAlignment="1">
      <alignment horizontal="center" wrapText="1"/>
    </xf>
    <xf numFmtId="164" fontId="53" fillId="2" borderId="27" xfId="14" applyNumberFormat="1" applyFont="1" applyFill="1" applyBorder="1" applyAlignment="1">
      <alignment horizontal="left" wrapText="1"/>
    </xf>
    <xf numFmtId="164" fontId="49" fillId="6" borderId="17" xfId="14" applyNumberFormat="1" applyFont="1" applyFill="1" applyBorder="1" applyAlignment="1">
      <alignment horizontal="left" wrapText="1"/>
    </xf>
    <xf numFmtId="49" fontId="53" fillId="6" borderId="28" xfId="14" applyNumberFormat="1" applyFont="1" applyFill="1" applyBorder="1" applyAlignment="1">
      <alignment horizontal="center" wrapText="1"/>
    </xf>
    <xf numFmtId="0" fontId="53" fillId="2" borderId="17" xfId="0" applyFont="1" applyFill="1" applyBorder="1" applyAlignment="1"/>
    <xf numFmtId="0" fontId="49" fillId="6" borderId="17" xfId="0" applyFont="1" applyFill="1" applyBorder="1" applyAlignment="1"/>
    <xf numFmtId="49" fontId="53" fillId="6" borderId="29" xfId="14" applyNumberFormat="1" applyFont="1" applyFill="1" applyBorder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49" fontId="48" fillId="0" borderId="3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0" borderId="31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left" wrapText="1"/>
    </xf>
    <xf numFmtId="49" fontId="48" fillId="0" borderId="6" xfId="0" applyNumberFormat="1" applyFont="1" applyFill="1" applyBorder="1" applyAlignment="1">
      <alignment horizontal="center"/>
    </xf>
    <xf numFmtId="0" fontId="48" fillId="6" borderId="12" xfId="0" applyFont="1" applyFill="1" applyBorder="1" applyAlignment="1">
      <alignment horizontal="center" wrapText="1"/>
    </xf>
    <xf numFmtId="49" fontId="48" fillId="0" borderId="17" xfId="0" applyNumberFormat="1" applyFont="1" applyFill="1" applyBorder="1" applyAlignment="1">
      <alignment horizontal="left" wrapText="1" indent="1"/>
    </xf>
    <xf numFmtId="49" fontId="48" fillId="0" borderId="7" xfId="0" applyNumberFormat="1" applyFont="1" applyFill="1" applyBorder="1" applyAlignment="1">
      <alignment horizontal="center"/>
    </xf>
    <xf numFmtId="0" fontId="48" fillId="5" borderId="20" xfId="0" applyFont="1" applyFill="1" applyBorder="1" applyAlignment="1">
      <alignment horizontal="center" wrapText="1"/>
    </xf>
    <xf numFmtId="0" fontId="48" fillId="5" borderId="2" xfId="0" applyFont="1" applyFill="1" applyBorder="1" applyAlignment="1">
      <alignment horizontal="center"/>
    </xf>
    <xf numFmtId="0" fontId="48" fillId="5" borderId="20" xfId="0" applyFont="1" applyFill="1" applyBorder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48" fillId="3" borderId="20" xfId="0" applyFont="1" applyFill="1" applyBorder="1" applyAlignment="1">
      <alignment horizontal="center"/>
    </xf>
    <xf numFmtId="49" fontId="48" fillId="0" borderId="35" xfId="0" applyNumberFormat="1" applyFont="1" applyFill="1" applyBorder="1" applyAlignment="1">
      <alignment horizontal="center"/>
    </xf>
    <xf numFmtId="0" fontId="48" fillId="5" borderId="36" xfId="0" applyFont="1" applyFill="1" applyBorder="1" applyAlignment="1">
      <alignment horizontal="center" wrapText="1"/>
    </xf>
    <xf numFmtId="0" fontId="48" fillId="5" borderId="37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top" wrapText="1"/>
    </xf>
    <xf numFmtId="49" fontId="48" fillId="0" borderId="23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/>
    </xf>
    <xf numFmtId="0" fontId="48" fillId="6" borderId="21" xfId="0" applyFont="1" applyFill="1" applyBorder="1" applyAlignment="1">
      <alignment horizontal="center" wrapText="1"/>
    </xf>
    <xf numFmtId="0" fontId="48" fillId="6" borderId="22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/>
    </xf>
    <xf numFmtId="0" fontId="48" fillId="3" borderId="2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49" fontId="48" fillId="0" borderId="3" xfId="0" applyNumberFormat="1" applyFont="1" applyBorder="1" applyAlignment="1">
      <alignment horizontal="center" wrapText="1"/>
    </xf>
    <xf numFmtId="49" fontId="48" fillId="0" borderId="17" xfId="0" applyNumberFormat="1" applyFont="1" applyFill="1" applyBorder="1" applyAlignment="1">
      <alignment horizontal="left" wrapText="1"/>
    </xf>
    <xf numFmtId="49" fontId="48" fillId="2" borderId="6" xfId="0" applyNumberFormat="1" applyFont="1" applyFill="1" applyBorder="1" applyAlignment="1">
      <alignment horizontal="center" wrapText="1"/>
    </xf>
    <xf numFmtId="0" fontId="48" fillId="2" borderId="12" xfId="0" applyFont="1" applyFill="1" applyBorder="1" applyAlignment="1">
      <alignment horizontal="center" wrapText="1"/>
    </xf>
    <xf numFmtId="49" fontId="48" fillId="2" borderId="18" xfId="0" applyNumberFormat="1" applyFont="1" applyFill="1" applyBorder="1" applyAlignment="1">
      <alignment horizontal="center" wrapText="1"/>
    </xf>
    <xf numFmtId="0" fontId="55" fillId="6" borderId="19" xfId="0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49" fontId="48" fillId="2" borderId="7" xfId="0" applyNumberFormat="1" applyFont="1" applyFill="1" applyBorder="1" applyAlignment="1">
      <alignment horizontal="center" wrapText="1"/>
    </xf>
    <xf numFmtId="0" fontId="48" fillId="2" borderId="2" xfId="0" applyFont="1" applyFill="1" applyBorder="1" applyAlignment="1">
      <alignment horizontal="center" wrapText="1"/>
    </xf>
    <xf numFmtId="49" fontId="48" fillId="5" borderId="2" xfId="0" applyNumberFormat="1" applyFont="1" applyFill="1" applyBorder="1" applyAlignment="1">
      <alignment horizontal="center" wrapText="1"/>
    </xf>
    <xf numFmtId="49" fontId="48" fillId="2" borderId="2" xfId="0" applyNumberFormat="1" applyFont="1" applyFill="1" applyBorder="1" applyAlignment="1">
      <alignment horizontal="center" wrapText="1"/>
    </xf>
    <xf numFmtId="49" fontId="48" fillId="2" borderId="8" xfId="0" applyNumberFormat="1" applyFont="1" applyFill="1" applyBorder="1" applyAlignment="1">
      <alignment horizontal="center" wrapText="1"/>
    </xf>
    <xf numFmtId="0" fontId="48" fillId="2" borderId="9" xfId="0" applyFont="1" applyFill="1" applyBorder="1" applyAlignment="1">
      <alignment horizontal="center" wrapText="1"/>
    </xf>
    <xf numFmtId="49" fontId="48" fillId="5" borderId="13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1" fontId="48" fillId="0" borderId="0" xfId="0" applyNumberFormat="1" applyFont="1" applyAlignment="1">
      <alignment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left" vertical="center"/>
    </xf>
    <xf numFmtId="4" fontId="48" fillId="4" borderId="2" xfId="0" applyNumberFormat="1" applyFont="1" applyFill="1" applyBorder="1" applyAlignment="1">
      <alignment horizontal="right" wrapText="1"/>
    </xf>
    <xf numFmtId="0" fontId="48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wrapText="1"/>
    </xf>
    <xf numFmtId="49" fontId="48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9" xfId="0" applyNumberFormat="1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right" wrapText="1"/>
    </xf>
    <xf numFmtId="4" fontId="5" fillId="2" borderId="0" xfId="0" applyNumberFormat="1" applyFont="1" applyFill="1" applyAlignment="1">
      <alignment vertic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wrapText="1"/>
    </xf>
    <xf numFmtId="3" fontId="5" fillId="6" borderId="9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6" borderId="12" xfId="0" applyNumberFormat="1" applyFont="1" applyFill="1" applyBorder="1" applyAlignment="1">
      <alignment horizontal="center" wrapText="1"/>
    </xf>
    <xf numFmtId="3" fontId="5" fillId="6" borderId="13" xfId="0" applyNumberFormat="1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4" borderId="51" xfId="0" applyNumberFormat="1" applyFont="1" applyFill="1" applyBorder="1" applyAlignment="1">
      <alignment horizontal="center" wrapText="1"/>
    </xf>
    <xf numFmtId="49" fontId="5" fillId="4" borderId="52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3" fontId="5" fillId="4" borderId="2" xfId="15" applyNumberFormat="1" applyFont="1" applyFill="1" applyBorder="1" applyAlignment="1">
      <alignment horizontal="center" wrapText="1"/>
    </xf>
    <xf numFmtId="3" fontId="5" fillId="4" borderId="2" xfId="15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4" fontId="5" fillId="2" borderId="20" xfId="0" applyNumberFormat="1" applyFont="1" applyFill="1" applyBorder="1" applyAlignment="1">
      <alignment horizontal="right" wrapText="1"/>
    </xf>
    <xf numFmtId="4" fontId="5" fillId="2" borderId="13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" fontId="5" fillId="4" borderId="9" xfId="0" applyNumberFormat="1" applyFont="1" applyFill="1" applyBorder="1" applyAlignment="1">
      <alignment horizontal="right"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4" fontId="5" fillId="4" borderId="13" xfId="0" applyNumberFormat="1" applyFont="1" applyFill="1" applyBorder="1" applyAlignment="1">
      <alignment horizontal="right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 indent="1"/>
    </xf>
    <xf numFmtId="0" fontId="48" fillId="0" borderId="10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8" fillId="6" borderId="9" xfId="0" applyFont="1" applyFill="1" applyBorder="1" applyAlignment="1">
      <alignment horizontal="center" wrapText="1"/>
    </xf>
    <xf numFmtId="0" fontId="48" fillId="6" borderId="15" xfId="0" applyFont="1" applyFill="1" applyBorder="1" applyAlignment="1">
      <alignment horizont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wrapText="1"/>
    </xf>
    <xf numFmtId="0" fontId="48" fillId="6" borderId="3" xfId="0" applyFont="1" applyFill="1" applyBorder="1" applyAlignment="1">
      <alignment horizontal="center" wrapText="1"/>
    </xf>
    <xf numFmtId="0" fontId="48" fillId="2" borderId="0" xfId="0" applyFont="1" applyFill="1" applyBorder="1" applyAlignment="1">
      <alignment horizontal="left" vertical="center" wrapText="1"/>
    </xf>
    <xf numFmtId="0" fontId="48" fillId="3" borderId="13" xfId="0" applyFont="1" applyFill="1" applyBorder="1" applyAlignment="1">
      <alignment horizontal="center" wrapText="1"/>
    </xf>
    <xf numFmtId="0" fontId="48" fillId="4" borderId="2" xfId="0" applyFont="1" applyFill="1" applyBorder="1" applyAlignment="1">
      <alignment wrapText="1"/>
    </xf>
    <xf numFmtId="0" fontId="48" fillId="4" borderId="9" xfId="0" applyFont="1" applyFill="1" applyBorder="1" applyAlignment="1">
      <alignment wrapText="1"/>
    </xf>
    <xf numFmtId="0" fontId="48" fillId="2" borderId="0" xfId="0" applyFont="1" applyFill="1" applyBorder="1" applyAlignment="1">
      <alignment horizontal="right" wrapText="1"/>
    </xf>
    <xf numFmtId="0" fontId="48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top" wrapText="1"/>
    </xf>
    <xf numFmtId="0" fontId="48" fillId="2" borderId="0" xfId="0" applyFont="1" applyFill="1" applyBorder="1" applyAlignment="1">
      <alignment horizontal="center" wrapText="1"/>
    </xf>
    <xf numFmtId="49" fontId="48" fillId="0" borderId="0" xfId="19" applyNumberFormat="1" applyFont="1" applyBorder="1" applyAlignment="1">
      <alignment horizontal="right"/>
    </xf>
    <xf numFmtId="49" fontId="48" fillId="0" borderId="0" xfId="19" applyNumberFormat="1" applyFont="1" applyBorder="1" applyAlignment="1">
      <alignment horizontal="center" vertical="center"/>
    </xf>
    <xf numFmtId="164" fontId="3" fillId="2" borderId="0" xfId="14" applyNumberFormat="1" applyFont="1" applyFill="1" applyBorder="1" applyAlignment="1">
      <alignment horizontal="center" wrapText="1"/>
    </xf>
    <xf numFmtId="164" fontId="49" fillId="2" borderId="0" xfId="14" applyNumberFormat="1" applyFont="1" applyFill="1" applyBorder="1" applyAlignment="1">
      <alignment horizontal="center" wrapText="1"/>
    </xf>
    <xf numFmtId="164" fontId="53" fillId="2" borderId="0" xfId="14" applyNumberFormat="1" applyFont="1" applyFill="1" applyBorder="1" applyAlignment="1">
      <alignment horizontal="center" wrapText="1"/>
    </xf>
    <xf numFmtId="0" fontId="51" fillId="2" borderId="0" xfId="0" applyFont="1" applyFill="1" applyAlignment="1">
      <alignment horizontal="center" vertical="center" wrapText="1"/>
    </xf>
    <xf numFmtId="0" fontId="51" fillId="6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48" fillId="0" borderId="1" xfId="19" applyNumberFormat="1" applyFont="1" applyBorder="1" applyAlignment="1">
      <alignment horizontal="center" vertical="center"/>
    </xf>
    <xf numFmtId="49" fontId="48" fillId="0" borderId="27" xfId="19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0" fontId="48" fillId="4" borderId="2" xfId="0" applyFont="1" applyFill="1" applyBorder="1" applyAlignment="1">
      <alignment wrapText="1"/>
    </xf>
    <xf numFmtId="0" fontId="48" fillId="4" borderId="9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 shrinkToFi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</cellXfs>
  <cellStyles count="699">
    <cellStyle name="20% - Акцент1 2" xfId="21"/>
    <cellStyle name="20% - Акцент1 2 2" xfId="22"/>
    <cellStyle name="20% - Акцент1 2 3" xfId="23"/>
    <cellStyle name="20% - Акцент1 2 4" xfId="24"/>
    <cellStyle name="20% - Акцент1 3" xfId="25"/>
    <cellStyle name="20% - Акцент1 3 2" xfId="26"/>
    <cellStyle name="20% - Акцент1 4" xfId="27"/>
    <cellStyle name="20% - Акцент1 5" xfId="28"/>
    <cellStyle name="20% - Акцент1 6" xfId="29"/>
    <cellStyle name="20% - Акцент1 7" xfId="30"/>
    <cellStyle name="20% - Акцент1 8" xfId="20"/>
    <cellStyle name="20% - Акцент2 2" xfId="32"/>
    <cellStyle name="20% - Акцент2 2 2" xfId="33"/>
    <cellStyle name="20% - Акцент2 2 3" xfId="34"/>
    <cellStyle name="20% - Акцент2 2 4" xfId="35"/>
    <cellStyle name="20% - Акцент2 3" xfId="36"/>
    <cellStyle name="20% - Акцент2 3 2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31"/>
    <cellStyle name="20% - Акцент3 2" xfId="43"/>
    <cellStyle name="20% - Акцент3 2 2" xfId="44"/>
    <cellStyle name="20% - Акцент3 2 3" xfId="45"/>
    <cellStyle name="20% - Акцент3 3" xfId="46"/>
    <cellStyle name="20% - Акцент3 3 2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42"/>
    <cellStyle name="20% - Акцент4 2" xfId="53"/>
    <cellStyle name="20% - Акцент4 2 2" xfId="54"/>
    <cellStyle name="20% - Акцент4 2 3" xfId="55"/>
    <cellStyle name="20% - Акцент4 2 4" xfId="56"/>
    <cellStyle name="20% - Акцент4 3" xfId="57"/>
    <cellStyle name="20% - Акцент4 3 2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52"/>
    <cellStyle name="20% - Акцент5 2" xfId="64"/>
    <cellStyle name="20% - Акцент5 2 2" xfId="65"/>
    <cellStyle name="20% - Акцент5 2 3" xfId="66"/>
    <cellStyle name="20% - Акцент5 3" xfId="67"/>
    <cellStyle name="20% - Акцент5 3 2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63"/>
    <cellStyle name="20% - Акцент6 2" xfId="74"/>
    <cellStyle name="20% - Акцент6 2 2" xfId="75"/>
    <cellStyle name="20% - Акцент6 2 3" xfId="76"/>
    <cellStyle name="20% - Акцент6 2 4" xfId="77"/>
    <cellStyle name="20% - Акцент6 3" xfId="78"/>
    <cellStyle name="20% - Акцент6 3 2" xfId="79"/>
    <cellStyle name="20% - Акцент6 4" xfId="80"/>
    <cellStyle name="20% - Акцент6 5" xfId="81"/>
    <cellStyle name="20% - Акцент6 6" xfId="82"/>
    <cellStyle name="20% - Акцент6 7" xfId="83"/>
    <cellStyle name="20% - Акцент6 8" xfId="73"/>
    <cellStyle name="40% - Акцент1 2" xfId="85"/>
    <cellStyle name="40% - Акцент1 2 2" xfId="86"/>
    <cellStyle name="40% - Акцент1 2 3" xfId="87"/>
    <cellStyle name="40% - Акцент1 2 4" xfId="88"/>
    <cellStyle name="40% - Акцент1 3" xfId="89"/>
    <cellStyle name="40% - Акцент1 3 2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84"/>
    <cellStyle name="40% - Акцент2 2" xfId="96"/>
    <cellStyle name="40% - Акцент2 2 2" xfId="97"/>
    <cellStyle name="40% - Акцент2 2 3" xfId="98"/>
    <cellStyle name="40% - Акцент2 3" xfId="99"/>
    <cellStyle name="40% - Акцент2 3 2" xfId="100"/>
    <cellStyle name="40% - Акцент2 4" xfId="101"/>
    <cellStyle name="40% - Акцент2 5" xfId="102"/>
    <cellStyle name="40% - Акцент2 6" xfId="103"/>
    <cellStyle name="40% - Акцент2 7" xfId="104"/>
    <cellStyle name="40% - Акцент2 8" xfId="95"/>
    <cellStyle name="40% - Акцент3 2" xfId="106"/>
    <cellStyle name="40% - Акцент3 2 2" xfId="107"/>
    <cellStyle name="40% - Акцент3 2 3" xfId="108"/>
    <cellStyle name="40% - Акцент3 3" xfId="109"/>
    <cellStyle name="40% - Акцент3 3 2" xfId="110"/>
    <cellStyle name="40% - Акцент3 4" xfId="111"/>
    <cellStyle name="40% - Акцент3 5" xfId="112"/>
    <cellStyle name="40% - Акцент3 6" xfId="113"/>
    <cellStyle name="40% - Акцент3 7" xfId="114"/>
    <cellStyle name="40% - Акцент3 8" xfId="105"/>
    <cellStyle name="40% - Акцент4 2" xfId="116"/>
    <cellStyle name="40% - Акцент4 2 2" xfId="117"/>
    <cellStyle name="40% - Акцент4 2 3" xfId="118"/>
    <cellStyle name="40% - Акцент4 2 4" xfId="119"/>
    <cellStyle name="40% - Акцент4 3" xfId="120"/>
    <cellStyle name="40% - Акцент4 3 2" xfId="121"/>
    <cellStyle name="40% - Акцент4 4" xfId="122"/>
    <cellStyle name="40% - Акцент4 5" xfId="123"/>
    <cellStyle name="40% - Акцент4 6" xfId="124"/>
    <cellStyle name="40% - Акцент4 7" xfId="125"/>
    <cellStyle name="40% - Акцент4 8" xfId="115"/>
    <cellStyle name="40% - Акцент5 2" xfId="127"/>
    <cellStyle name="40% - Акцент5 2 2" xfId="128"/>
    <cellStyle name="40% - Акцент5 2 3" xfId="129"/>
    <cellStyle name="40% - Акцент5 2 4" xfId="130"/>
    <cellStyle name="40% - Акцент5 3" xfId="131"/>
    <cellStyle name="40% - Акцент5 3 2" xfId="132"/>
    <cellStyle name="40% - Акцент5 4" xfId="133"/>
    <cellStyle name="40% - Акцент5 5" xfId="134"/>
    <cellStyle name="40% - Акцент5 6" xfId="135"/>
    <cellStyle name="40% - Акцент5 7" xfId="136"/>
    <cellStyle name="40% - Акцент5 8" xfId="126"/>
    <cellStyle name="40% - Акцент6 2" xfId="138"/>
    <cellStyle name="40% - Акцент6 2 2" xfId="139"/>
    <cellStyle name="40% - Акцент6 2 3" xfId="140"/>
    <cellStyle name="40% - Акцент6 2 4" xfId="141"/>
    <cellStyle name="40% - Акцент6 3" xfId="142"/>
    <cellStyle name="40% - Акцент6 3 2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37"/>
    <cellStyle name="60% - Акцент1 2" xfId="149"/>
    <cellStyle name="60% - Акцент1 2 2" xfId="150"/>
    <cellStyle name="60% - Акцент1 2 3" xfId="151"/>
    <cellStyle name="60% - Акцент1 2 4" xfId="152"/>
    <cellStyle name="60% - Акцент1 3" xfId="153"/>
    <cellStyle name="60% - Акцент1 3 2" xfId="154"/>
    <cellStyle name="60% - Акцент1 4" xfId="155"/>
    <cellStyle name="60% - Акцент1 5" xfId="156"/>
    <cellStyle name="60% - Акцент1 6" xfId="157"/>
    <cellStyle name="60% - Акцент1 7" xfId="158"/>
    <cellStyle name="60% - Акцент1 8" xfId="148"/>
    <cellStyle name="60% - Акцент2 2" xfId="160"/>
    <cellStyle name="60% - Акцент2 2 2" xfId="161"/>
    <cellStyle name="60% - Акцент2 2 3" xfId="162"/>
    <cellStyle name="60% - Акцент2 2 4" xfId="163"/>
    <cellStyle name="60% - Акцент2 3" xfId="164"/>
    <cellStyle name="60% - Акцент2 3 2" xfId="165"/>
    <cellStyle name="60% - Акцент2 4" xfId="166"/>
    <cellStyle name="60% - Акцент2 5" xfId="167"/>
    <cellStyle name="60% - Акцент2 6" xfId="168"/>
    <cellStyle name="60% - Акцент2 7" xfId="169"/>
    <cellStyle name="60% - Акцент2 8" xfId="159"/>
    <cellStyle name="60% - Акцент3 2" xfId="171"/>
    <cellStyle name="60% - Акцент3 2 2" xfId="172"/>
    <cellStyle name="60% - Акцент3 2 3" xfId="173"/>
    <cellStyle name="60% - Акцент3 2 4" xfId="174"/>
    <cellStyle name="60% - Акцент3 3" xfId="175"/>
    <cellStyle name="60% - Акцент3 3 2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70"/>
    <cellStyle name="60% - Акцент4 2" xfId="182"/>
    <cellStyle name="60% - Акцент4 2 2" xfId="183"/>
    <cellStyle name="60% - Акцент4 2 3" xfId="184"/>
    <cellStyle name="60% - Акцент4 2 4" xfId="185"/>
    <cellStyle name="60% - Акцент4 3" xfId="186"/>
    <cellStyle name="60% - Акцент4 3 2" xfId="187"/>
    <cellStyle name="60% - Акцент4 4" xfId="188"/>
    <cellStyle name="60% - Акцент4 5" xfId="189"/>
    <cellStyle name="60% - Акцент4 6" xfId="190"/>
    <cellStyle name="60% - Акцент4 7" xfId="191"/>
    <cellStyle name="60% - Акцент4 8" xfId="181"/>
    <cellStyle name="60% - Акцент5 2" xfId="193"/>
    <cellStyle name="60% - Акцент5 2 2" xfId="194"/>
    <cellStyle name="60% - Акцент5 2 3" xfId="195"/>
    <cellStyle name="60% - Акцент5 2 4" xfId="196"/>
    <cellStyle name="60% - Акцент5 3" xfId="197"/>
    <cellStyle name="60% - Акцент5 3 2" xfId="198"/>
    <cellStyle name="60% - Акцент5 4" xfId="199"/>
    <cellStyle name="60% - Акцент5 5" xfId="200"/>
    <cellStyle name="60% - Акцент5 6" xfId="201"/>
    <cellStyle name="60% - Акцент5 7" xfId="202"/>
    <cellStyle name="60% - Акцент5 8" xfId="192"/>
    <cellStyle name="60% - Акцент6 2" xfId="204"/>
    <cellStyle name="60% - Акцент6 2 2" xfId="205"/>
    <cellStyle name="60% - Акцент6 2 3" xfId="206"/>
    <cellStyle name="60% - Акцент6 2 4" xfId="207"/>
    <cellStyle name="60% - Акцент6 3" xfId="208"/>
    <cellStyle name="60% - Акцент6 3 2" xfId="209"/>
    <cellStyle name="60% - Акцент6 4" xfId="210"/>
    <cellStyle name="60% - Акцент6 5" xfId="211"/>
    <cellStyle name="60% - Акцент6 6" xfId="212"/>
    <cellStyle name="60% - Акцент6 7" xfId="213"/>
    <cellStyle name="60% - Акцент6 8" xfId="203"/>
    <cellStyle name="Акцент1 2" xfId="215"/>
    <cellStyle name="Акцент1 2 2" xfId="216"/>
    <cellStyle name="Акцент1 2 3" xfId="217"/>
    <cellStyle name="Акцент1 2 4" xfId="218"/>
    <cellStyle name="Акцент1 3" xfId="219"/>
    <cellStyle name="Акцент1 3 2" xfId="220"/>
    <cellStyle name="Акцент1 4" xfId="221"/>
    <cellStyle name="Акцент1 5" xfId="222"/>
    <cellStyle name="Акцент1 6" xfId="223"/>
    <cellStyle name="Акцент1 7" xfId="224"/>
    <cellStyle name="Акцент1 8" xfId="214"/>
    <cellStyle name="Акцент2 2" xfId="226"/>
    <cellStyle name="Акцент2 2 2" xfId="227"/>
    <cellStyle name="Акцент2 2 3" xfId="228"/>
    <cellStyle name="Акцент2 2 4" xfId="229"/>
    <cellStyle name="Акцент2 3" xfId="230"/>
    <cellStyle name="Акцент2 3 2" xfId="231"/>
    <cellStyle name="Акцент2 4" xfId="232"/>
    <cellStyle name="Акцент2 5" xfId="233"/>
    <cellStyle name="Акцент2 6" xfId="234"/>
    <cellStyle name="Акцент2 7" xfId="235"/>
    <cellStyle name="Акцент2 8" xfId="225"/>
    <cellStyle name="Акцент3 2" xfId="237"/>
    <cellStyle name="Акцент3 2 2" xfId="238"/>
    <cellStyle name="Акцент3 2 3" xfId="239"/>
    <cellStyle name="Акцент3 2 4" xfId="240"/>
    <cellStyle name="Акцент3 3" xfId="241"/>
    <cellStyle name="Акцент3 3 2" xfId="242"/>
    <cellStyle name="Акцент3 4" xfId="243"/>
    <cellStyle name="Акцент3 5" xfId="244"/>
    <cellStyle name="Акцент3 6" xfId="245"/>
    <cellStyle name="Акцент3 7" xfId="246"/>
    <cellStyle name="Акцент3 8" xfId="236"/>
    <cellStyle name="Акцент4 2" xfId="248"/>
    <cellStyle name="Акцент4 2 2" xfId="249"/>
    <cellStyle name="Акцент4 2 3" xfId="250"/>
    <cellStyle name="Акцент4 2 4" xfId="251"/>
    <cellStyle name="Акцент4 3" xfId="252"/>
    <cellStyle name="Акцент4 3 2" xfId="253"/>
    <cellStyle name="Акцент4 4" xfId="254"/>
    <cellStyle name="Акцент4 5" xfId="255"/>
    <cellStyle name="Акцент4 6" xfId="256"/>
    <cellStyle name="Акцент4 7" xfId="257"/>
    <cellStyle name="Акцент4 8" xfId="247"/>
    <cellStyle name="Акцент5 2" xfId="259"/>
    <cellStyle name="Акцент5 2 2" xfId="260"/>
    <cellStyle name="Акцент5 2 3" xfId="261"/>
    <cellStyle name="Акцент5 2 4" xfId="262"/>
    <cellStyle name="Акцент5 3" xfId="263"/>
    <cellStyle name="Акцент5 3 2" xfId="264"/>
    <cellStyle name="Акцент5 4" xfId="265"/>
    <cellStyle name="Акцент5 5" xfId="266"/>
    <cellStyle name="Акцент5 6" xfId="267"/>
    <cellStyle name="Акцент5 7" xfId="268"/>
    <cellStyle name="Акцент5 8" xfId="258"/>
    <cellStyle name="Акцент6 2" xfId="270"/>
    <cellStyle name="Акцент6 2 2" xfId="271"/>
    <cellStyle name="Акцент6 2 3" xfId="272"/>
    <cellStyle name="Акцент6 2 4" xfId="273"/>
    <cellStyle name="Акцент6 3" xfId="274"/>
    <cellStyle name="Акцент6 3 2" xfId="275"/>
    <cellStyle name="Акцент6 4" xfId="276"/>
    <cellStyle name="Акцент6 5" xfId="277"/>
    <cellStyle name="Акцент6 6" xfId="278"/>
    <cellStyle name="Акцент6 7" xfId="279"/>
    <cellStyle name="Акцент6 8" xfId="269"/>
    <cellStyle name="Ввод  2" xfId="281"/>
    <cellStyle name="Ввод  3" xfId="282"/>
    <cellStyle name="Ввод  4" xfId="283"/>
    <cellStyle name="Ввод  5" xfId="284"/>
    <cellStyle name="Ввод  6" xfId="285"/>
    <cellStyle name="Ввод  7" xfId="286"/>
    <cellStyle name="Ввод  8" xfId="280"/>
    <cellStyle name="Вывод 2" xfId="288"/>
    <cellStyle name="Вывод 2 2" xfId="289"/>
    <cellStyle name="Вывод 2 3" xfId="290"/>
    <cellStyle name="Вывод 3" xfId="291"/>
    <cellStyle name="Вывод 4" xfId="292"/>
    <cellStyle name="Вывод 5" xfId="293"/>
    <cellStyle name="Вывод 6" xfId="294"/>
    <cellStyle name="Вывод 7" xfId="295"/>
    <cellStyle name="Вывод 8" xfId="287"/>
    <cellStyle name="Вычисление 2" xfId="297"/>
    <cellStyle name="Вычисление 2 2" xfId="298"/>
    <cellStyle name="Вычисление 2 3" xfId="299"/>
    <cellStyle name="Вычисление 3" xfId="300"/>
    <cellStyle name="Вычисление 4" xfId="301"/>
    <cellStyle name="Вычисление 5" xfId="302"/>
    <cellStyle name="Вычисление 6" xfId="303"/>
    <cellStyle name="Вычисление 7" xfId="304"/>
    <cellStyle name="Вычисление 8" xfId="296"/>
    <cellStyle name="Денежный 2" xfId="305"/>
    <cellStyle name="Заголовок 1 2" xfId="307"/>
    <cellStyle name="Заголовок 1 2 2" xfId="308"/>
    <cellStyle name="Заголовок 1 2 3" xfId="309"/>
    <cellStyle name="Заголовок 1 3" xfId="310"/>
    <cellStyle name="Заголовок 1 4" xfId="311"/>
    <cellStyle name="Заголовок 1 5" xfId="312"/>
    <cellStyle name="Заголовок 1 6" xfId="313"/>
    <cellStyle name="Заголовок 1 7" xfId="314"/>
    <cellStyle name="Заголовок 1 8" xfId="306"/>
    <cellStyle name="Заголовок 2 2" xfId="316"/>
    <cellStyle name="Заголовок 2 2 2" xfId="317"/>
    <cellStyle name="Заголовок 2 2 3" xfId="318"/>
    <cellStyle name="Заголовок 2 3" xfId="319"/>
    <cellStyle name="Заголовок 2 4" xfId="320"/>
    <cellStyle name="Заголовок 2 5" xfId="321"/>
    <cellStyle name="Заголовок 2 6" xfId="322"/>
    <cellStyle name="Заголовок 2 7" xfId="323"/>
    <cellStyle name="Заголовок 2 8" xfId="315"/>
    <cellStyle name="Заголовок 3 2" xfId="325"/>
    <cellStyle name="Заголовок 3 2 2" xfId="326"/>
    <cellStyle name="Заголовок 3 2 3" xfId="327"/>
    <cellStyle name="Заголовок 3 3" xfId="328"/>
    <cellStyle name="Заголовок 3 4" xfId="329"/>
    <cellStyle name="Заголовок 3 5" xfId="330"/>
    <cellStyle name="Заголовок 3 6" xfId="331"/>
    <cellStyle name="Заголовок 3 7" xfId="332"/>
    <cellStyle name="Заголовок 3 8" xfId="324"/>
    <cellStyle name="Заголовок 4 2" xfId="334"/>
    <cellStyle name="Заголовок 4 2 2" xfId="335"/>
    <cellStyle name="Заголовок 4 2 3" xfId="336"/>
    <cellStyle name="Заголовок 4 3" xfId="337"/>
    <cellStyle name="Заголовок 4 4" xfId="338"/>
    <cellStyle name="Заголовок 4 5" xfId="339"/>
    <cellStyle name="Заголовок 4 6" xfId="340"/>
    <cellStyle name="Заголовок 4 7" xfId="341"/>
    <cellStyle name="Заголовок 4 8" xfId="333"/>
    <cellStyle name="Итог 2" xfId="343"/>
    <cellStyle name="Итог 2 2" xfId="344"/>
    <cellStyle name="Итог 2 3" xfId="345"/>
    <cellStyle name="Итог 2 4" xfId="346"/>
    <cellStyle name="Итог 3" xfId="347"/>
    <cellStyle name="Итог 3 2" xfId="348"/>
    <cellStyle name="Итог 4" xfId="349"/>
    <cellStyle name="Итог 5" xfId="350"/>
    <cellStyle name="Итог 6" xfId="351"/>
    <cellStyle name="Итог 7" xfId="352"/>
    <cellStyle name="Итог 8" xfId="342"/>
    <cellStyle name="Контрольная ячейка 2" xfId="354"/>
    <cellStyle name="Контрольная ячейка 2 2" xfId="355"/>
    <cellStyle name="Контрольная ячейка 2 3" xfId="356"/>
    <cellStyle name="Контрольная ячейка 2 4" xfId="357"/>
    <cellStyle name="Контрольная ячейка 3" xfId="358"/>
    <cellStyle name="Контрольная ячейка 3 2" xfId="359"/>
    <cellStyle name="Контрольная ячейка 4" xfId="360"/>
    <cellStyle name="Контрольная ячейка 5" xfId="361"/>
    <cellStyle name="Контрольная ячейка 6" xfId="362"/>
    <cellStyle name="Контрольная ячейка 7" xfId="363"/>
    <cellStyle name="Контрольная ячейка 8" xfId="353"/>
    <cellStyle name="Название 2" xfId="365"/>
    <cellStyle name="Название 2 2" xfId="366"/>
    <cellStyle name="Название 2 3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64"/>
    <cellStyle name="Нейтральный 2" xfId="374"/>
    <cellStyle name="Нейтральный 3" xfId="375"/>
    <cellStyle name="Нейтральный 4" xfId="376"/>
    <cellStyle name="Нейтральный 5" xfId="377"/>
    <cellStyle name="Нейтральный 6" xfId="378"/>
    <cellStyle name="Нейтральный 7" xfId="379"/>
    <cellStyle name="Нейтральный 8" xfId="373"/>
    <cellStyle name="Обычный" xfId="0" builtinId="0"/>
    <cellStyle name="Обычный 10" xfId="380"/>
    <cellStyle name="Обычный 11" xfId="381"/>
    <cellStyle name="Обычный 12" xfId="382"/>
    <cellStyle name="Обычный 13" xfId="383"/>
    <cellStyle name="Обычный 14" xfId="384"/>
    <cellStyle name="Обычный 15" xfId="385"/>
    <cellStyle name="Обычный 16" xfId="386"/>
    <cellStyle name="Обычный 17" xfId="387"/>
    <cellStyle name="Обычный 18" xfId="388"/>
    <cellStyle name="Обычный 19" xfId="389"/>
    <cellStyle name="Обычный 2" xfId="1"/>
    <cellStyle name="Обычный 2 10" xfId="390"/>
    <cellStyle name="Обычный 2 10 2" xfId="391"/>
    <cellStyle name="Обычный 2 10 3" xfId="392"/>
    <cellStyle name="Обычный 2 11" xfId="393"/>
    <cellStyle name="Обычный 2 11 2" xfId="394"/>
    <cellStyle name="Обычный 2 11 3" xfId="395"/>
    <cellStyle name="Обычный 2 12" xfId="396"/>
    <cellStyle name="Обычный 2 12 2" xfId="397"/>
    <cellStyle name="Обычный 2 12 3" xfId="398"/>
    <cellStyle name="Обычный 2 13" xfId="399"/>
    <cellStyle name="Обычный 2 13 2" xfId="400"/>
    <cellStyle name="Обычный 2 13 3" xfId="401"/>
    <cellStyle name="Обычный 2 14" xfId="402"/>
    <cellStyle name="Обычный 2 14 2" xfId="403"/>
    <cellStyle name="Обычный 2 14 3" xfId="404"/>
    <cellStyle name="Обычный 2 15" xfId="405"/>
    <cellStyle name="Обычный 2 15 2" xfId="406"/>
    <cellStyle name="Обычный 2 15 3" xfId="407"/>
    <cellStyle name="Обычный 2 16" xfId="408"/>
    <cellStyle name="Обычный 2 17" xfId="409"/>
    <cellStyle name="Обычный 2 18" xfId="410"/>
    <cellStyle name="Обычный 2 19" xfId="411"/>
    <cellStyle name="Обычный 2 2" xfId="2"/>
    <cellStyle name="Обычный 2 2 2" xfId="3"/>
    <cellStyle name="Обычный 2 2 2 2" xfId="413"/>
    <cellStyle name="Обычный 2 2 2 3" xfId="414"/>
    <cellStyle name="Обычный 2 2 2 4" xfId="415"/>
    <cellStyle name="Обычный 2 2 2 5" xfId="412"/>
    <cellStyle name="Обычный 2 2 3" xfId="4"/>
    <cellStyle name="Обычный 2 20" xfId="416"/>
    <cellStyle name="Обычный 2 21" xfId="417"/>
    <cellStyle name="Обычный 2 22" xfId="418"/>
    <cellStyle name="Обычный 2 22 2" xfId="419"/>
    <cellStyle name="Обычный 2 22 3" xfId="420"/>
    <cellStyle name="Обычный 2 23" xfId="421"/>
    <cellStyle name="Обычный 2 24" xfId="422"/>
    <cellStyle name="Обычный 2 24 2" xfId="423"/>
    <cellStyle name="Обычный 2 25" xfId="424"/>
    <cellStyle name="Обычный 2 3" xfId="5"/>
    <cellStyle name="Обычный 2 3 2" xfId="425"/>
    <cellStyle name="Обычный 2 3 2 2" xfId="426"/>
    <cellStyle name="Обычный 2 3 2 3" xfId="427"/>
    <cellStyle name="Обычный 2 3 2 4" xfId="428"/>
    <cellStyle name="Обычный 2 4" xfId="6"/>
    <cellStyle name="Обычный 2 4 2" xfId="430"/>
    <cellStyle name="Обычный 2 4 3" xfId="429"/>
    <cellStyle name="Обычный 2 5" xfId="431"/>
    <cellStyle name="Обычный 2 5 2" xfId="432"/>
    <cellStyle name="Обычный 2 5 2 2" xfId="433"/>
    <cellStyle name="Обычный 2 5 3" xfId="434"/>
    <cellStyle name="Обычный 2 5 4" xfId="435"/>
    <cellStyle name="Обычный 2 6" xfId="436"/>
    <cellStyle name="Обычный 2 6 2" xfId="437"/>
    <cellStyle name="Обычный 2 6 3" xfId="438"/>
    <cellStyle name="Обычный 2 6 4" xfId="439"/>
    <cellStyle name="Обычный 2 7" xfId="440"/>
    <cellStyle name="Обычный 2 7 2" xfId="441"/>
    <cellStyle name="Обычный 2 7 3" xfId="442"/>
    <cellStyle name="Обычный 2 8" xfId="443"/>
    <cellStyle name="Обычный 2 8 2" xfId="444"/>
    <cellStyle name="Обычный 2 8 3" xfId="445"/>
    <cellStyle name="Обычный 2 9" xfId="446"/>
    <cellStyle name="Обычный 2 9 2" xfId="447"/>
    <cellStyle name="Обычный 2 9 3" xfId="448"/>
    <cellStyle name="Обычный 2_101.30 хвостик" xfId="7"/>
    <cellStyle name="Обычный 20" xfId="449"/>
    <cellStyle name="Обычный 21" xfId="450"/>
    <cellStyle name="Обычный 22" xfId="451"/>
    <cellStyle name="Обычный 23" xfId="452"/>
    <cellStyle name="Обычный 24" xfId="453"/>
    <cellStyle name="Обычный 25" xfId="454"/>
    <cellStyle name="Обычный 25 2" xfId="455"/>
    <cellStyle name="Обычный 26" xfId="456"/>
    <cellStyle name="Обычный 27" xfId="457"/>
    <cellStyle name="Обычный 27 2" xfId="458"/>
    <cellStyle name="Обычный 27 3" xfId="459"/>
    <cellStyle name="Обычный 27 4" xfId="460"/>
    <cellStyle name="Обычный 28" xfId="461"/>
    <cellStyle name="Обычный 28 2" xfId="462"/>
    <cellStyle name="Обычный 29" xfId="463"/>
    <cellStyle name="Обычный 3" xfId="8"/>
    <cellStyle name="Обычный 3 2" xfId="9"/>
    <cellStyle name="Обычный 3 2 2" xfId="466"/>
    <cellStyle name="Обычный 3 2 3" xfId="467"/>
    <cellStyle name="Обычный 3 2 4" xfId="465"/>
    <cellStyle name="Обычный 3 3" xfId="468"/>
    <cellStyle name="Обычный 3 3 2" xfId="469"/>
    <cellStyle name="Обычный 3 3 3" xfId="470"/>
    <cellStyle name="Обычный 3 3 4" xfId="471"/>
    <cellStyle name="Обычный 3 3 5" xfId="472"/>
    <cellStyle name="Обычный 3 4" xfId="473"/>
    <cellStyle name="Обычный 3 4 2" xfId="474"/>
    <cellStyle name="Обычный 3 4 3" xfId="475"/>
    <cellStyle name="Обычный 3 4 4" xfId="476"/>
    <cellStyle name="Обычный 3 5" xfId="477"/>
    <cellStyle name="Обычный 3 5 2" xfId="478"/>
    <cellStyle name="Обычный 3 5 3" xfId="479"/>
    <cellStyle name="Обычный 3 6" xfId="480"/>
    <cellStyle name="Обычный 3 6 2" xfId="481"/>
    <cellStyle name="Обычный 3 7" xfId="464"/>
    <cellStyle name="Обычный 3_Шапка" xfId="482"/>
    <cellStyle name="Обычный 30" xfId="483"/>
    <cellStyle name="Обычный 31" xfId="484"/>
    <cellStyle name="Обычный 32" xfId="485"/>
    <cellStyle name="Обычный 33" xfId="486"/>
    <cellStyle name="Обычный 33 2" xfId="487"/>
    <cellStyle name="Обычный 34" xfId="488"/>
    <cellStyle name="Обычный 34 2" xfId="489"/>
    <cellStyle name="Обычный 35" xfId="490"/>
    <cellStyle name="Обычный 36" xfId="491"/>
    <cellStyle name="Обычный 37" xfId="492"/>
    <cellStyle name="Обычный 38" xfId="493"/>
    <cellStyle name="Обычный 39" xfId="494"/>
    <cellStyle name="Обычный 4" xfId="10"/>
    <cellStyle name="Обычный 4 2" xfId="496"/>
    <cellStyle name="Обычный 4 2 2" xfId="497"/>
    <cellStyle name="Обычный 4 2 3" xfId="498"/>
    <cellStyle name="Обычный 4 2 4" xfId="499"/>
    <cellStyle name="Обычный 4 2 5" xfId="500"/>
    <cellStyle name="Обычный 4 3" xfId="501"/>
    <cellStyle name="Обычный 4 3 2" xfId="502"/>
    <cellStyle name="Обычный 4 4" xfId="503"/>
    <cellStyle name="Обычный 4 5" xfId="495"/>
    <cellStyle name="Обычный 40" xfId="504"/>
    <cellStyle name="Обычный 41" xfId="505"/>
    <cellStyle name="Обычный 42" xfId="506"/>
    <cellStyle name="Обычный 43" xfId="507"/>
    <cellStyle name="Обычный 44" xfId="508"/>
    <cellStyle name="Обычный 45" xfId="509"/>
    <cellStyle name="Обычный 46" xfId="510"/>
    <cellStyle name="Обычный 47" xfId="511"/>
    <cellStyle name="Обычный 48" xfId="512"/>
    <cellStyle name="Обычный 49" xfId="513"/>
    <cellStyle name="Обычный 5" xfId="11"/>
    <cellStyle name="Обычный 5 10" xfId="515"/>
    <cellStyle name="Обычный 5 10 2" xfId="516"/>
    <cellStyle name="Обычный 5 10 3" xfId="517"/>
    <cellStyle name="Обычный 5 11" xfId="518"/>
    <cellStyle name="Обычный 5 11 2" xfId="519"/>
    <cellStyle name="Обычный 5 11 3" xfId="520"/>
    <cellStyle name="Обычный 5 12" xfId="521"/>
    <cellStyle name="Обычный 5 12 2" xfId="522"/>
    <cellStyle name="Обычный 5 12 3" xfId="523"/>
    <cellStyle name="Обычный 5 13" xfId="524"/>
    <cellStyle name="Обычный 5 14" xfId="525"/>
    <cellStyle name="Обычный 5 15" xfId="526"/>
    <cellStyle name="Обычный 5 16" xfId="527"/>
    <cellStyle name="Обычный 5 17" xfId="528"/>
    <cellStyle name="Обычный 5 18" xfId="529"/>
    <cellStyle name="Обычный 5 19" xfId="530"/>
    <cellStyle name="Обычный 5 2" xfId="12"/>
    <cellStyle name="Обычный 5 2 2" xfId="532"/>
    <cellStyle name="Обычный 5 2 3" xfId="533"/>
    <cellStyle name="Обычный 5 2 4" xfId="534"/>
    <cellStyle name="Обычный 5 2 5" xfId="531"/>
    <cellStyle name="Обычный 5 20" xfId="535"/>
    <cellStyle name="Обычный 5 21" xfId="514"/>
    <cellStyle name="Обычный 5 3" xfId="13"/>
    <cellStyle name="Обычный 5 3 2" xfId="537"/>
    <cellStyle name="Обычный 5 3 3" xfId="538"/>
    <cellStyle name="Обычный 5 3 4" xfId="536"/>
    <cellStyle name="Обычный 5 4" xfId="539"/>
    <cellStyle name="Обычный 5 4 2" xfId="540"/>
    <cellStyle name="Обычный 5 4 3" xfId="541"/>
    <cellStyle name="Обычный 5 5" xfId="542"/>
    <cellStyle name="Обычный 5 5 2" xfId="543"/>
    <cellStyle name="Обычный 5 5 3" xfId="544"/>
    <cellStyle name="Обычный 5 6" xfId="545"/>
    <cellStyle name="Обычный 5 6 2" xfId="546"/>
    <cellStyle name="Обычный 5 6 3" xfId="547"/>
    <cellStyle name="Обычный 5 7" xfId="548"/>
    <cellStyle name="Обычный 5 7 2" xfId="549"/>
    <cellStyle name="Обычный 5 7 3" xfId="550"/>
    <cellStyle name="Обычный 5 8" xfId="551"/>
    <cellStyle name="Обычный 5 8 2" xfId="552"/>
    <cellStyle name="Обычный 5 8 3" xfId="553"/>
    <cellStyle name="Обычный 5 9" xfId="554"/>
    <cellStyle name="Обычный 5 9 2" xfId="555"/>
    <cellStyle name="Обычный 5 9 3" xfId="556"/>
    <cellStyle name="Обычный 5_Шапка" xfId="557"/>
    <cellStyle name="Обычный 50" xfId="558"/>
    <cellStyle name="Обычный 51" xfId="559"/>
    <cellStyle name="Обычный 52" xfId="560"/>
    <cellStyle name="Обычный 53" xfId="561"/>
    <cellStyle name="Обычный 54" xfId="562"/>
    <cellStyle name="Обычный 55" xfId="563"/>
    <cellStyle name="Обычный 56" xfId="564"/>
    <cellStyle name="Обычный 57" xfId="565"/>
    <cellStyle name="Обычный 58" xfId="566"/>
    <cellStyle name="Обычный 59" xfId="567"/>
    <cellStyle name="Обычный 6" xfId="568"/>
    <cellStyle name="Обычный 6 10" xfId="569"/>
    <cellStyle name="Обычный 6 10 2" xfId="570"/>
    <cellStyle name="Обычный 6 10 3" xfId="571"/>
    <cellStyle name="Обычный 6 11" xfId="572"/>
    <cellStyle name="Обычный 6 11 2" xfId="573"/>
    <cellStyle name="Обычный 6 11 3" xfId="574"/>
    <cellStyle name="Обычный 6 12" xfId="575"/>
    <cellStyle name="Обычный 6 12 2" xfId="576"/>
    <cellStyle name="Обычный 6 12 3" xfId="577"/>
    <cellStyle name="Обычный 6 13" xfId="578"/>
    <cellStyle name="Обычный 6 14" xfId="579"/>
    <cellStyle name="Обычный 6 15" xfId="580"/>
    <cellStyle name="Обычный 6 16" xfId="581"/>
    <cellStyle name="Обычный 6 17" xfId="582"/>
    <cellStyle name="Обычный 6 18" xfId="583"/>
    <cellStyle name="Обычный 6 19" xfId="584"/>
    <cellStyle name="Обычный 6 2" xfId="585"/>
    <cellStyle name="Обычный 6 2 2" xfId="586"/>
    <cellStyle name="Обычный 6 2 3" xfId="587"/>
    <cellStyle name="Обычный 6 2 4" xfId="588"/>
    <cellStyle name="Обычный 6 20" xfId="589"/>
    <cellStyle name="Обычный 6 3" xfId="590"/>
    <cellStyle name="Обычный 6 3 2" xfId="591"/>
    <cellStyle name="Обычный 6 3 3" xfId="592"/>
    <cellStyle name="Обычный 6 4" xfId="593"/>
    <cellStyle name="Обычный 6 4 2" xfId="594"/>
    <cellStyle name="Обычный 6 4 3" xfId="595"/>
    <cellStyle name="Обычный 6 5" xfId="596"/>
    <cellStyle name="Обычный 6 5 2" xfId="597"/>
    <cellStyle name="Обычный 6 5 3" xfId="598"/>
    <cellStyle name="Обычный 6 6" xfId="599"/>
    <cellStyle name="Обычный 6 6 2" xfId="600"/>
    <cellStyle name="Обычный 6 6 3" xfId="601"/>
    <cellStyle name="Обычный 6 7" xfId="602"/>
    <cellStyle name="Обычный 6 7 2" xfId="603"/>
    <cellStyle name="Обычный 6 7 3" xfId="604"/>
    <cellStyle name="Обычный 6 8" xfId="605"/>
    <cellStyle name="Обычный 6 8 2" xfId="606"/>
    <cellStyle name="Обычный 6 8 3" xfId="607"/>
    <cellStyle name="Обычный 6 9" xfId="608"/>
    <cellStyle name="Обычный 6 9 2" xfId="609"/>
    <cellStyle name="Обычный 6 9 3" xfId="610"/>
    <cellStyle name="Обычный 6_Шапка" xfId="611"/>
    <cellStyle name="Обычный 60" xfId="612"/>
    <cellStyle name="Обычный 61" xfId="19"/>
    <cellStyle name="Обычный 7" xfId="613"/>
    <cellStyle name="Обычный 7 2" xfId="614"/>
    <cellStyle name="Обычный 7 3" xfId="615"/>
    <cellStyle name="Обычный 7 4" xfId="616"/>
    <cellStyle name="Обычный 7 5" xfId="617"/>
    <cellStyle name="Обычный 7 6" xfId="618"/>
    <cellStyle name="Обычный 7 7" xfId="619"/>
    <cellStyle name="Обычный 8" xfId="620"/>
    <cellStyle name="Обычный 8 2" xfId="621"/>
    <cellStyle name="Обычный 8 2 2" xfId="622"/>
    <cellStyle name="Обычный 8 3" xfId="623"/>
    <cellStyle name="Обычный 9" xfId="624"/>
    <cellStyle name="Обычный 9 2" xfId="625"/>
    <cellStyle name="Обычный 9 2 2" xfId="626"/>
    <cellStyle name="Обычный_2002год" xfId="14"/>
    <cellStyle name="Обычный_NDC-CVOD 2003" xfId="15"/>
    <cellStyle name="Плохой 2" xfId="628"/>
    <cellStyle name="Плохой 3" xfId="629"/>
    <cellStyle name="Плохой 4" xfId="630"/>
    <cellStyle name="Плохой 5" xfId="631"/>
    <cellStyle name="Плохой 6" xfId="632"/>
    <cellStyle name="Плохой 7" xfId="633"/>
    <cellStyle name="Плохой 8" xfId="627"/>
    <cellStyle name="Пояснение 2" xfId="635"/>
    <cellStyle name="Пояснение 3" xfId="636"/>
    <cellStyle name="Пояснение 4" xfId="637"/>
    <cellStyle name="Пояснение 5" xfId="638"/>
    <cellStyle name="Пояснение 6" xfId="639"/>
    <cellStyle name="Пояснение 7" xfId="640"/>
    <cellStyle name="Пояснение 8" xfId="634"/>
    <cellStyle name="Примечание 2" xfId="642"/>
    <cellStyle name="Примечание 2 2" xfId="643"/>
    <cellStyle name="Примечание 2 3" xfId="644"/>
    <cellStyle name="Примечание 3" xfId="645"/>
    <cellStyle name="Примечание 4" xfId="646"/>
    <cellStyle name="Примечание 5" xfId="647"/>
    <cellStyle name="Примечание 6" xfId="648"/>
    <cellStyle name="Примечание 6 2" xfId="649"/>
    <cellStyle name="Примечание 7" xfId="650"/>
    <cellStyle name="Примечание 8" xfId="641"/>
    <cellStyle name="Процентный 2" xfId="16"/>
    <cellStyle name="Процентный 3" xfId="17"/>
    <cellStyle name="Процентный 3 2" xfId="698"/>
    <cellStyle name="Связанная ячейка 2" xfId="652"/>
    <cellStyle name="Связанная ячейка 3" xfId="653"/>
    <cellStyle name="Связанная ячейка 4" xfId="654"/>
    <cellStyle name="Связанная ячейка 5" xfId="655"/>
    <cellStyle name="Связанная ячейка 6" xfId="656"/>
    <cellStyle name="Связанная ячейка 7" xfId="657"/>
    <cellStyle name="Связанная ячейка 8" xfId="651"/>
    <cellStyle name="Стиль 1" xfId="18"/>
    <cellStyle name="Стиль 1 2" xfId="658"/>
    <cellStyle name="Текст предупреждения 10" xfId="660"/>
    <cellStyle name="Текст предупреждения 10 2" xfId="661"/>
    <cellStyle name="Текст предупреждения 10 3" xfId="662"/>
    <cellStyle name="Текст предупреждения 11" xfId="663"/>
    <cellStyle name="Текст предупреждения 11 2" xfId="664"/>
    <cellStyle name="Текст предупреждения 11 3" xfId="665"/>
    <cellStyle name="Текст предупреждения 12" xfId="666"/>
    <cellStyle name="Текст предупреждения 13" xfId="667"/>
    <cellStyle name="Текст предупреждения 14" xfId="668"/>
    <cellStyle name="Текст предупреждения 15" xfId="659"/>
    <cellStyle name="Текст предупреждения 2" xfId="669"/>
    <cellStyle name="Текст предупреждения 2 2" xfId="670"/>
    <cellStyle name="Текст предупреждения 3" xfId="671"/>
    <cellStyle name="Текст предупреждения 4" xfId="672"/>
    <cellStyle name="Текст предупреждения 4 2" xfId="673"/>
    <cellStyle name="Текст предупреждения 4 3" xfId="674"/>
    <cellStyle name="Текст предупреждения 5" xfId="675"/>
    <cellStyle name="Текст предупреждения 5 2" xfId="676"/>
    <cellStyle name="Текст предупреждения 5 3" xfId="677"/>
    <cellStyle name="Текст предупреждения 6" xfId="678"/>
    <cellStyle name="Текст предупреждения 6 2" xfId="679"/>
    <cellStyle name="Текст предупреждения 6 3" xfId="680"/>
    <cellStyle name="Текст предупреждения 7" xfId="681"/>
    <cellStyle name="Текст предупреждения 7 2" xfId="682"/>
    <cellStyle name="Текст предупреждения 7 3" xfId="683"/>
    <cellStyle name="Текст предупреждения 8" xfId="684"/>
    <cellStyle name="Текст предупреждения 8 2" xfId="685"/>
    <cellStyle name="Текст предупреждения 8 3" xfId="686"/>
    <cellStyle name="Текст предупреждения 9" xfId="687"/>
    <cellStyle name="Текст предупреждения 9 2" xfId="688"/>
    <cellStyle name="Текст предупреждения 9 3" xfId="689"/>
    <cellStyle name="Финансовый 2" xfId="690"/>
    <cellStyle name="Хороший 2" xfId="692"/>
    <cellStyle name="Хороший 3" xfId="693"/>
    <cellStyle name="Хороший 4" xfId="694"/>
    <cellStyle name="Хороший 5" xfId="695"/>
    <cellStyle name="Хороший 6" xfId="696"/>
    <cellStyle name="Хороший 7" xfId="697"/>
    <cellStyle name="Хороший 8" xfId="691"/>
  </cellStyles>
  <dxfs count="0"/>
  <tableStyles count="0" defaultTableStyle="TableStyleMedium2" defaultPivotStyle="PivotStyleLight16"/>
  <colors>
    <mruColors>
      <color rgb="FF66CCFF"/>
      <color rgb="FFCCECFF"/>
      <color rgb="FF99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view="pageBreakPreview" zoomScale="85" zoomScaleNormal="85" zoomScaleSheetLayoutView="85" workbookViewId="0">
      <selection activeCell="A3" sqref="A3:B3"/>
    </sheetView>
  </sheetViews>
  <sheetFormatPr defaultRowHeight="15" x14ac:dyDescent="0.25"/>
  <cols>
    <col min="1" max="1" width="38.28515625" customWidth="1"/>
    <col min="2" max="2" width="104.28515625" customWidth="1"/>
    <col min="3" max="3" width="16" bestFit="1" customWidth="1"/>
    <col min="4" max="4" width="27" customWidth="1"/>
  </cols>
  <sheetData>
    <row r="1" spans="1:4" ht="42.75" customHeight="1" x14ac:dyDescent="0.25">
      <c r="A1" s="236"/>
      <c r="B1" s="236"/>
      <c r="C1" s="236"/>
      <c r="D1" s="236"/>
    </row>
    <row r="2" spans="1:4" ht="30.75" customHeight="1" x14ac:dyDescent="0.25">
      <c r="A2" s="239" t="s">
        <v>209</v>
      </c>
      <c r="B2" s="239"/>
      <c r="C2" s="64"/>
      <c r="D2" s="65" t="s">
        <v>208</v>
      </c>
    </row>
    <row r="3" spans="1:4" ht="15.75" x14ac:dyDescent="0.25">
      <c r="A3" s="240" t="s">
        <v>60</v>
      </c>
      <c r="B3" s="240"/>
      <c r="C3" s="66"/>
      <c r="D3" s="67"/>
    </row>
    <row r="4" spans="1:4" ht="15.75" thickBot="1" x14ac:dyDescent="0.3">
      <c r="A4" s="68"/>
      <c r="B4" s="68"/>
      <c r="C4" s="69"/>
      <c r="D4" s="70" t="s">
        <v>4</v>
      </c>
    </row>
    <row r="5" spans="1:4" ht="30" x14ac:dyDescent="0.25">
      <c r="A5" s="237"/>
      <c r="B5" s="237"/>
      <c r="C5" s="69" t="s">
        <v>15</v>
      </c>
      <c r="D5" s="71"/>
    </row>
    <row r="6" spans="1:4" ht="45" x14ac:dyDescent="0.25">
      <c r="A6" s="238" t="s">
        <v>40</v>
      </c>
      <c r="B6" s="238"/>
      <c r="C6" s="69" t="s">
        <v>13</v>
      </c>
      <c r="D6" s="72" t="s">
        <v>41</v>
      </c>
    </row>
    <row r="7" spans="1:4" x14ac:dyDescent="0.25">
      <c r="A7" s="73"/>
      <c r="B7" s="73"/>
      <c r="C7" s="69" t="s">
        <v>42</v>
      </c>
      <c r="D7" s="72" t="s">
        <v>63</v>
      </c>
    </row>
    <row r="8" spans="1:4" ht="30" x14ac:dyDescent="0.25">
      <c r="A8" s="74" t="s">
        <v>5</v>
      </c>
      <c r="B8" s="75" t="s">
        <v>61</v>
      </c>
      <c r="C8" s="69" t="s">
        <v>14</v>
      </c>
      <c r="D8" s="76" t="s">
        <v>64</v>
      </c>
    </row>
    <row r="9" spans="1:4" ht="45" x14ac:dyDescent="0.25">
      <c r="A9" s="77" t="s">
        <v>43</v>
      </c>
      <c r="B9" s="78" t="s">
        <v>62</v>
      </c>
      <c r="C9" s="69" t="s">
        <v>16</v>
      </c>
      <c r="D9" s="79" t="s">
        <v>65</v>
      </c>
    </row>
    <row r="10" spans="1:4" ht="15.75" thickBot="1" x14ac:dyDescent="0.3">
      <c r="A10" s="80" t="s">
        <v>10</v>
      </c>
      <c r="B10" s="81" t="s">
        <v>130</v>
      </c>
      <c r="C10" s="69" t="s">
        <v>17</v>
      </c>
      <c r="D10" s="82" t="s">
        <v>11</v>
      </c>
    </row>
    <row r="11" spans="1:4" x14ac:dyDescent="0.25">
      <c r="A11" s="236"/>
      <c r="B11" s="236"/>
      <c r="C11" s="236"/>
      <c r="D11" s="236"/>
    </row>
    <row r="12" spans="1:4" x14ac:dyDescent="0.25">
      <c r="A12" s="236"/>
      <c r="B12" s="236"/>
      <c r="C12" s="236"/>
      <c r="D12" s="236"/>
    </row>
    <row r="13" spans="1:4" x14ac:dyDescent="0.25">
      <c r="A13" s="236"/>
      <c r="B13" s="236"/>
      <c r="C13" s="10"/>
      <c r="D13" s="10"/>
    </row>
    <row r="14" spans="1:4" x14ac:dyDescent="0.25">
      <c r="A14" s="11"/>
      <c r="B14" s="11"/>
      <c r="C14" s="12"/>
      <c r="D14" s="13"/>
    </row>
    <row r="15" spans="1:4" x14ac:dyDescent="0.25">
      <c r="A15" s="11"/>
      <c r="B15" s="11"/>
      <c r="C15" s="12"/>
      <c r="D15" s="13"/>
    </row>
  </sheetData>
  <mergeCells count="11">
    <mergeCell ref="A13:B13"/>
    <mergeCell ref="A2:B2"/>
    <mergeCell ref="A3:B3"/>
    <mergeCell ref="A1:B1"/>
    <mergeCell ref="A12:B12"/>
    <mergeCell ref="C12:D12"/>
    <mergeCell ref="C1:D1"/>
    <mergeCell ref="A5:B5"/>
    <mergeCell ref="A6:B6"/>
    <mergeCell ref="A11:B11"/>
    <mergeCell ref="C11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topLeftCell="A10" zoomScale="85" zoomScaleNormal="90" zoomScaleSheetLayoutView="85" workbookViewId="0">
      <selection activeCell="G11" sqref="G11"/>
    </sheetView>
  </sheetViews>
  <sheetFormatPr defaultColWidth="8.85546875" defaultRowHeight="12.75" x14ac:dyDescent="0.25"/>
  <cols>
    <col min="1" max="1" width="40.7109375" style="139" customWidth="1"/>
    <col min="2" max="2" width="6.7109375" style="139" customWidth="1"/>
    <col min="3" max="7" width="31.42578125" style="139" customWidth="1"/>
    <col min="8" max="8" width="16.28515625" style="86" customWidth="1"/>
    <col min="9" max="9" width="37.7109375" style="86" customWidth="1"/>
    <col min="10" max="10" width="35.5703125" style="86" customWidth="1"/>
    <col min="11" max="11" width="27.85546875" style="86" customWidth="1"/>
    <col min="12" max="12" width="25.7109375" style="86" customWidth="1"/>
    <col min="13" max="13" width="22.7109375" style="86" customWidth="1"/>
    <col min="14" max="14" width="32" style="86" customWidth="1"/>
    <col min="15" max="15" width="26.140625" style="86" customWidth="1"/>
    <col min="16" max="17" width="22.7109375" style="86" customWidth="1"/>
    <col min="18" max="18" width="30.7109375" style="86" customWidth="1"/>
    <col min="19" max="21" width="22.7109375" style="86" customWidth="1"/>
    <col min="22" max="22" width="32.85546875" style="86" customWidth="1"/>
    <col min="23" max="23" width="22.7109375" style="86" customWidth="1"/>
    <col min="24" max="16384" width="8.85546875" style="86"/>
  </cols>
  <sheetData>
    <row r="1" spans="1:17" ht="13.9" customHeight="1" x14ac:dyDescent="0.25">
      <c r="A1" s="241" t="s">
        <v>54</v>
      </c>
      <c r="B1" s="241"/>
      <c r="C1" s="241"/>
      <c r="D1" s="241"/>
      <c r="E1" s="241"/>
      <c r="F1" s="241"/>
      <c r="G1" s="241"/>
      <c r="H1" s="83"/>
      <c r="I1" s="83"/>
      <c r="J1" s="83"/>
      <c r="K1" s="83"/>
      <c r="L1" s="83"/>
      <c r="M1" s="83"/>
      <c r="N1" s="84"/>
      <c r="O1" s="85"/>
    </row>
    <row r="2" spans="1:17" x14ac:dyDescent="0.25">
      <c r="A2" s="59"/>
      <c r="B2" s="59"/>
      <c r="C2" s="59"/>
      <c r="D2" s="59"/>
      <c r="E2" s="59"/>
      <c r="F2" s="59"/>
      <c r="G2" s="59"/>
      <c r="H2" s="83"/>
      <c r="I2" s="83"/>
      <c r="J2" s="83"/>
      <c r="K2" s="83"/>
      <c r="L2" s="83"/>
      <c r="M2" s="83"/>
      <c r="N2" s="84"/>
      <c r="O2" s="85"/>
    </row>
    <row r="3" spans="1:17" ht="14.25" x14ac:dyDescent="0.25">
      <c r="A3" s="241" t="s">
        <v>55</v>
      </c>
      <c r="B3" s="241"/>
      <c r="C3" s="241"/>
      <c r="D3" s="241"/>
      <c r="E3" s="241"/>
      <c r="F3" s="241"/>
      <c r="G3" s="241"/>
      <c r="H3" s="83"/>
      <c r="I3" s="83"/>
      <c r="J3" s="83"/>
      <c r="K3" s="83"/>
      <c r="L3" s="83"/>
      <c r="M3" s="83"/>
      <c r="N3" s="84"/>
      <c r="O3" s="85"/>
    </row>
    <row r="4" spans="1:17" x14ac:dyDescent="0.25">
      <c r="A4" s="59"/>
      <c r="B4" s="59"/>
      <c r="C4" s="59"/>
      <c r="D4" s="59"/>
      <c r="E4" s="59"/>
      <c r="F4" s="59"/>
      <c r="G4" s="59"/>
      <c r="H4" s="83"/>
      <c r="I4" s="83"/>
      <c r="J4" s="83"/>
      <c r="K4" s="83"/>
      <c r="L4" s="83"/>
      <c r="M4" s="83"/>
      <c r="N4" s="84"/>
      <c r="O4" s="85"/>
    </row>
    <row r="5" spans="1:17" ht="14.45" customHeight="1" x14ac:dyDescent="0.25">
      <c r="A5" s="242" t="s">
        <v>18</v>
      </c>
      <c r="B5" s="244" t="s">
        <v>19</v>
      </c>
      <c r="C5" s="246" t="s">
        <v>66</v>
      </c>
      <c r="D5" s="248" t="s">
        <v>44</v>
      </c>
      <c r="E5" s="249" t="s">
        <v>45</v>
      </c>
      <c r="F5" s="250"/>
      <c r="G5" s="250"/>
      <c r="H5" s="60"/>
      <c r="I5" s="60"/>
      <c r="L5" s="87"/>
      <c r="M5" s="87"/>
      <c r="N5" s="87"/>
      <c r="O5" s="87"/>
      <c r="P5" s="87"/>
      <c r="Q5" s="87"/>
    </row>
    <row r="6" spans="1:17" ht="26.45" customHeight="1" x14ac:dyDescent="0.25">
      <c r="A6" s="243"/>
      <c r="B6" s="245"/>
      <c r="C6" s="247"/>
      <c r="D6" s="248"/>
      <c r="E6" s="144" t="s">
        <v>67</v>
      </c>
      <c r="F6" s="144" t="s">
        <v>68</v>
      </c>
      <c r="G6" s="144" t="s">
        <v>69</v>
      </c>
      <c r="H6" s="87"/>
      <c r="I6" s="87"/>
    </row>
    <row r="7" spans="1:17" ht="13.9" customHeight="1" thickBot="1" x14ac:dyDescent="0.3">
      <c r="A7" s="88" t="s">
        <v>6</v>
      </c>
      <c r="B7" s="88" t="s">
        <v>8</v>
      </c>
      <c r="C7" s="88" t="s">
        <v>7</v>
      </c>
      <c r="D7" s="88" t="s">
        <v>9</v>
      </c>
      <c r="E7" s="89" t="s">
        <v>12</v>
      </c>
      <c r="F7" s="90" t="s">
        <v>23</v>
      </c>
      <c r="G7" s="91" t="s">
        <v>24</v>
      </c>
      <c r="H7" s="87"/>
    </row>
    <row r="8" spans="1:17" ht="38.25" x14ac:dyDescent="0.2">
      <c r="A8" s="92" t="s">
        <v>70</v>
      </c>
      <c r="B8" s="93" t="s">
        <v>35</v>
      </c>
      <c r="C8" s="147" t="s">
        <v>228</v>
      </c>
      <c r="D8" s="147" t="s">
        <v>229</v>
      </c>
      <c r="E8" s="147" t="s">
        <v>204</v>
      </c>
      <c r="F8" s="147" t="s">
        <v>230</v>
      </c>
      <c r="G8" s="94" t="s">
        <v>231</v>
      </c>
    </row>
    <row r="9" spans="1:17" ht="25.5" x14ac:dyDescent="0.2">
      <c r="A9" s="95" t="s">
        <v>46</v>
      </c>
      <c r="B9" s="96" t="s">
        <v>49</v>
      </c>
      <c r="C9" s="62" t="s">
        <v>181</v>
      </c>
      <c r="D9" s="62" t="s">
        <v>182</v>
      </c>
      <c r="E9" s="62" t="s">
        <v>183</v>
      </c>
      <c r="F9" s="62" t="s">
        <v>184</v>
      </c>
      <c r="G9" s="97" t="s">
        <v>185</v>
      </c>
    </row>
    <row r="10" spans="1:17" ht="38.25" x14ac:dyDescent="0.2">
      <c r="A10" s="95" t="s">
        <v>47</v>
      </c>
      <c r="B10" s="96" t="s">
        <v>50</v>
      </c>
      <c r="C10" s="62" t="s">
        <v>105</v>
      </c>
      <c r="D10" s="62" t="s">
        <v>106</v>
      </c>
      <c r="E10" s="62" t="s">
        <v>124</v>
      </c>
      <c r="F10" s="62" t="s">
        <v>125</v>
      </c>
      <c r="G10" s="97" t="s">
        <v>126</v>
      </c>
    </row>
    <row r="11" spans="1:17" ht="25.5" x14ac:dyDescent="0.2">
      <c r="A11" s="92" t="s">
        <v>71</v>
      </c>
      <c r="B11" s="96" t="s">
        <v>36</v>
      </c>
      <c r="C11" s="98" t="s">
        <v>107</v>
      </c>
      <c r="D11" s="98" t="s">
        <v>108</v>
      </c>
      <c r="E11" s="98" t="s">
        <v>109</v>
      </c>
      <c r="F11" s="98" t="s">
        <v>110</v>
      </c>
      <c r="G11" s="99" t="s">
        <v>111</v>
      </c>
    </row>
    <row r="12" spans="1:17" x14ac:dyDescent="0.2">
      <c r="A12" s="95" t="s">
        <v>46</v>
      </c>
      <c r="B12" s="96" t="s">
        <v>72</v>
      </c>
      <c r="C12" s="100"/>
      <c r="D12" s="100"/>
      <c r="E12" s="100"/>
      <c r="F12" s="100"/>
      <c r="G12" s="101"/>
    </row>
    <row r="13" spans="1:17" ht="25.5" x14ac:dyDescent="0.2">
      <c r="A13" s="95" t="s">
        <v>47</v>
      </c>
      <c r="B13" s="96" t="s">
        <v>73</v>
      </c>
      <c r="C13" s="100"/>
      <c r="D13" s="100"/>
      <c r="E13" s="100"/>
      <c r="F13" s="100"/>
      <c r="G13" s="101"/>
    </row>
    <row r="14" spans="1:17" x14ac:dyDescent="0.2">
      <c r="A14" s="92" t="s">
        <v>53</v>
      </c>
      <c r="B14" s="96" t="s">
        <v>37</v>
      </c>
      <c r="C14" s="62" t="s">
        <v>146</v>
      </c>
      <c r="D14" s="62" t="s">
        <v>147</v>
      </c>
      <c r="E14" s="62" t="s">
        <v>148</v>
      </c>
      <c r="F14" s="62" t="s">
        <v>149</v>
      </c>
      <c r="G14" s="97" t="s">
        <v>150</v>
      </c>
    </row>
    <row r="15" spans="1:17" x14ac:dyDescent="0.2">
      <c r="A15" s="95" t="s">
        <v>46</v>
      </c>
      <c r="B15" s="96" t="s">
        <v>151</v>
      </c>
      <c r="C15" s="62" t="s">
        <v>152</v>
      </c>
      <c r="D15" s="62" t="s">
        <v>153</v>
      </c>
      <c r="E15" s="62" t="s">
        <v>154</v>
      </c>
      <c r="F15" s="62" t="s">
        <v>155</v>
      </c>
      <c r="G15" s="97" t="s">
        <v>156</v>
      </c>
    </row>
    <row r="16" spans="1:17" ht="26.25" thickBot="1" x14ac:dyDescent="0.25">
      <c r="A16" s="95" t="s">
        <v>47</v>
      </c>
      <c r="B16" s="102" t="s">
        <v>157</v>
      </c>
      <c r="C16" s="103" t="s">
        <v>158</v>
      </c>
      <c r="D16" s="103" t="s">
        <v>159</v>
      </c>
      <c r="E16" s="103" t="s">
        <v>160</v>
      </c>
      <c r="F16" s="103" t="s">
        <v>161</v>
      </c>
      <c r="G16" s="104" t="s">
        <v>162</v>
      </c>
    </row>
    <row r="18" spans="1:16" ht="14.25" x14ac:dyDescent="0.25">
      <c r="A18" s="241" t="s">
        <v>74</v>
      </c>
      <c r="B18" s="241"/>
      <c r="C18" s="241"/>
      <c r="D18" s="241"/>
      <c r="E18" s="241"/>
      <c r="F18" s="241"/>
      <c r="G18" s="241"/>
      <c r="H18" s="83"/>
      <c r="I18" s="83"/>
      <c r="J18" s="83"/>
      <c r="K18" s="83"/>
      <c r="L18" s="83"/>
      <c r="M18" s="83"/>
      <c r="N18" s="84"/>
      <c r="O18" s="85"/>
    </row>
    <row r="19" spans="1:16" x14ac:dyDescent="0.25">
      <c r="A19" s="59"/>
      <c r="B19" s="59"/>
      <c r="C19" s="59"/>
      <c r="D19" s="59"/>
      <c r="E19" s="59"/>
      <c r="F19" s="59"/>
      <c r="G19" s="59"/>
      <c r="H19" s="83"/>
      <c r="I19" s="83"/>
      <c r="J19" s="83"/>
      <c r="K19" s="83"/>
      <c r="L19" s="83"/>
      <c r="M19" s="83"/>
      <c r="N19" s="84"/>
      <c r="O19" s="85"/>
    </row>
    <row r="20" spans="1:16" ht="39" customHeight="1" x14ac:dyDescent="0.25">
      <c r="A20" s="141" t="s">
        <v>18</v>
      </c>
      <c r="B20" s="143" t="s">
        <v>19</v>
      </c>
      <c r="C20" s="145" t="s">
        <v>75</v>
      </c>
      <c r="D20" s="105" t="s">
        <v>174</v>
      </c>
      <c r="E20" s="105" t="s">
        <v>180</v>
      </c>
      <c r="F20" s="59"/>
      <c r="G20" s="83"/>
    </row>
    <row r="21" spans="1:16" ht="13.5" thickBot="1" x14ac:dyDescent="0.3">
      <c r="A21" s="88" t="s">
        <v>6</v>
      </c>
      <c r="B21" s="106">
        <v>2</v>
      </c>
      <c r="C21" s="107" t="s">
        <v>7</v>
      </c>
      <c r="D21" s="89" t="s">
        <v>9</v>
      </c>
      <c r="E21" s="108" t="s">
        <v>12</v>
      </c>
      <c r="F21" s="59"/>
      <c r="G21" s="83"/>
    </row>
    <row r="22" spans="1:16" ht="39" thickBot="1" x14ac:dyDescent="0.25">
      <c r="A22" s="92" t="s">
        <v>76</v>
      </c>
      <c r="B22" s="109" t="s">
        <v>35</v>
      </c>
      <c r="C22" s="110" t="s">
        <v>56</v>
      </c>
      <c r="D22" s="110" t="s">
        <v>56</v>
      </c>
      <c r="E22" s="111" t="s">
        <v>56</v>
      </c>
      <c r="F22" s="59"/>
      <c r="G22" s="83"/>
    </row>
    <row r="24" spans="1:16" ht="13.9" customHeight="1" x14ac:dyDescent="0.25">
      <c r="A24" s="241" t="s">
        <v>77</v>
      </c>
      <c r="B24" s="241"/>
      <c r="C24" s="241"/>
      <c r="D24" s="241"/>
      <c r="E24" s="241"/>
      <c r="F24" s="241"/>
      <c r="G24" s="241"/>
      <c r="H24" s="83"/>
      <c r="I24" s="83"/>
      <c r="J24" s="83"/>
      <c r="K24" s="83"/>
      <c r="L24" s="83"/>
      <c r="M24" s="83"/>
      <c r="N24" s="84"/>
      <c r="O24" s="85"/>
    </row>
    <row r="26" spans="1:16" ht="14.45" customHeight="1" x14ac:dyDescent="0.25">
      <c r="A26" s="242" t="s">
        <v>18</v>
      </c>
      <c r="B26" s="244" t="s">
        <v>19</v>
      </c>
      <c r="C26" s="246" t="s">
        <v>44</v>
      </c>
      <c r="D26" s="249" t="s">
        <v>45</v>
      </c>
      <c r="E26" s="250"/>
      <c r="F26" s="250"/>
      <c r="G26" s="60"/>
      <c r="I26" s="87"/>
      <c r="J26" s="87"/>
      <c r="K26" s="87"/>
      <c r="L26" s="87"/>
      <c r="M26" s="87"/>
      <c r="N26" s="87"/>
    </row>
    <row r="27" spans="1:16" ht="42" customHeight="1" x14ac:dyDescent="0.25">
      <c r="A27" s="243"/>
      <c r="B27" s="245"/>
      <c r="C27" s="254"/>
      <c r="D27" s="144" t="s">
        <v>20</v>
      </c>
      <c r="E27" s="144" t="s">
        <v>21</v>
      </c>
      <c r="F27" s="144" t="s">
        <v>22</v>
      </c>
      <c r="G27" s="87"/>
    </row>
    <row r="28" spans="1:16" ht="15" customHeight="1" thickBot="1" x14ac:dyDescent="0.3">
      <c r="A28" s="88" t="s">
        <v>6</v>
      </c>
      <c r="B28" s="107" t="s">
        <v>8</v>
      </c>
      <c r="C28" s="91" t="s">
        <v>7</v>
      </c>
      <c r="D28" s="91" t="s">
        <v>9</v>
      </c>
      <c r="E28" s="91" t="s">
        <v>12</v>
      </c>
      <c r="F28" s="91" t="s">
        <v>23</v>
      </c>
      <c r="G28" s="87"/>
    </row>
    <row r="29" spans="1:16" ht="27.6" customHeight="1" thickBot="1" x14ac:dyDescent="0.25">
      <c r="A29" s="92" t="s">
        <v>38</v>
      </c>
      <c r="B29" s="109" t="s">
        <v>35</v>
      </c>
      <c r="C29" s="112"/>
      <c r="D29" s="112"/>
      <c r="E29" s="112"/>
      <c r="F29" s="113"/>
      <c r="G29" s="86"/>
    </row>
    <row r="31" spans="1:16" s="60" customFormat="1" ht="14.25" x14ac:dyDescent="0.25">
      <c r="A31" s="255" t="s">
        <v>78</v>
      </c>
      <c r="B31" s="255"/>
      <c r="C31" s="255"/>
      <c r="D31" s="255"/>
      <c r="E31" s="114"/>
      <c r="F31" s="59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s="60" customFormat="1" x14ac:dyDescent="0.25">
      <c r="A32" s="59"/>
      <c r="B32" s="146"/>
      <c r="C32" s="59"/>
      <c r="D32" s="59"/>
      <c r="E32" s="59"/>
      <c r="F32" s="59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4" s="116" customFormat="1" x14ac:dyDescent="0.25">
      <c r="A33" s="251" t="s">
        <v>18</v>
      </c>
      <c r="B33" s="252" t="s">
        <v>19</v>
      </c>
      <c r="C33" s="252" t="s">
        <v>79</v>
      </c>
      <c r="D33" s="252"/>
      <c r="E33" s="252"/>
      <c r="F33" s="142" t="s">
        <v>80</v>
      </c>
      <c r="G33" s="142" t="s">
        <v>81</v>
      </c>
      <c r="H33" s="253" t="s">
        <v>82</v>
      </c>
      <c r="I33" s="115"/>
      <c r="J33" s="115"/>
      <c r="K33" s="115"/>
      <c r="L33" s="115"/>
      <c r="M33" s="115"/>
      <c r="N33" s="115"/>
    </row>
    <row r="34" spans="1:14" s="116" customFormat="1" x14ac:dyDescent="0.25">
      <c r="A34" s="251"/>
      <c r="B34" s="252"/>
      <c r="C34" s="142" t="s">
        <v>83</v>
      </c>
      <c r="D34" s="142" t="s">
        <v>83</v>
      </c>
      <c r="E34" s="142" t="s">
        <v>83</v>
      </c>
      <c r="F34" s="142" t="s">
        <v>84</v>
      </c>
      <c r="G34" s="142" t="s">
        <v>84</v>
      </c>
      <c r="H34" s="253"/>
      <c r="I34" s="115"/>
      <c r="J34" s="115"/>
      <c r="K34" s="115"/>
      <c r="L34" s="115"/>
      <c r="M34" s="115"/>
      <c r="N34" s="115"/>
    </row>
    <row r="35" spans="1:14" s="116" customFormat="1" ht="13.5" thickBot="1" x14ac:dyDescent="0.25">
      <c r="A35" s="117" t="s">
        <v>6</v>
      </c>
      <c r="B35" s="148" t="s">
        <v>8</v>
      </c>
      <c r="C35" s="148" t="s">
        <v>7</v>
      </c>
      <c r="D35" s="148" t="s">
        <v>9</v>
      </c>
      <c r="E35" s="148" t="s">
        <v>12</v>
      </c>
      <c r="F35" s="148" t="s">
        <v>23</v>
      </c>
      <c r="G35" s="148" t="s">
        <v>24</v>
      </c>
      <c r="H35" s="61" t="s">
        <v>25</v>
      </c>
      <c r="I35" s="115"/>
      <c r="J35" s="115"/>
      <c r="K35" s="115"/>
      <c r="L35" s="115"/>
      <c r="M35" s="115"/>
      <c r="N35" s="115"/>
    </row>
    <row r="36" spans="1:14" s="116" customFormat="1" ht="28.5" x14ac:dyDescent="0.2">
      <c r="A36" s="118" t="s">
        <v>205</v>
      </c>
      <c r="B36" s="119" t="s">
        <v>35</v>
      </c>
      <c r="C36" s="34" t="s">
        <v>112</v>
      </c>
      <c r="D36" s="34" t="s">
        <v>113</v>
      </c>
      <c r="E36" s="34" t="s">
        <v>114</v>
      </c>
      <c r="F36" s="34" t="s">
        <v>115</v>
      </c>
      <c r="G36" s="34" t="s">
        <v>116</v>
      </c>
      <c r="H36" s="120" t="s">
        <v>29</v>
      </c>
      <c r="I36" s="115"/>
      <c r="J36" s="115"/>
      <c r="K36" s="115"/>
      <c r="L36" s="115"/>
      <c r="M36" s="115"/>
      <c r="N36" s="115"/>
    </row>
    <row r="37" spans="1:14" s="116" customFormat="1" x14ac:dyDescent="0.2">
      <c r="A37" s="95" t="s">
        <v>46</v>
      </c>
      <c r="B37" s="121" t="s">
        <v>49</v>
      </c>
      <c r="C37" s="122"/>
      <c r="D37" s="122"/>
      <c r="E37" s="122"/>
      <c r="F37" s="122"/>
      <c r="G37" s="122"/>
      <c r="H37" s="123" t="s">
        <v>29</v>
      </c>
      <c r="I37" s="115"/>
      <c r="J37" s="115"/>
      <c r="K37" s="115"/>
      <c r="L37" s="115"/>
      <c r="M37" s="115"/>
      <c r="N37" s="115"/>
    </row>
    <row r="38" spans="1:14" s="116" customFormat="1" ht="25.5" x14ac:dyDescent="0.2">
      <c r="A38" s="95" t="s">
        <v>47</v>
      </c>
      <c r="B38" s="121" t="s">
        <v>50</v>
      </c>
      <c r="C38" s="122"/>
      <c r="D38" s="122"/>
      <c r="E38" s="122"/>
      <c r="F38" s="122"/>
      <c r="G38" s="122"/>
      <c r="H38" s="123" t="s">
        <v>29</v>
      </c>
      <c r="I38" s="115"/>
      <c r="J38" s="115"/>
      <c r="K38" s="115"/>
      <c r="L38" s="115"/>
      <c r="M38" s="115"/>
      <c r="N38" s="115"/>
    </row>
    <row r="39" spans="1:14" s="116" customFormat="1" ht="29.25" customHeight="1" x14ac:dyDescent="0.2">
      <c r="A39" s="118" t="s">
        <v>85</v>
      </c>
      <c r="B39" s="124" t="s">
        <v>36</v>
      </c>
      <c r="C39" s="125" t="s">
        <v>29</v>
      </c>
      <c r="D39" s="126" t="s">
        <v>117</v>
      </c>
      <c r="E39" s="126" t="s">
        <v>118</v>
      </c>
      <c r="F39" s="126" t="s">
        <v>127</v>
      </c>
      <c r="G39" s="127" t="s">
        <v>29</v>
      </c>
      <c r="H39" s="123" t="s">
        <v>29</v>
      </c>
      <c r="I39" s="115"/>
      <c r="J39" s="115"/>
      <c r="K39" s="115"/>
      <c r="L39" s="115"/>
      <c r="M39" s="115"/>
      <c r="N39" s="115"/>
    </row>
    <row r="40" spans="1:14" s="116" customFormat="1" ht="39" thickBot="1" x14ac:dyDescent="0.25">
      <c r="A40" s="118" t="s">
        <v>86</v>
      </c>
      <c r="B40" s="128" t="s">
        <v>37</v>
      </c>
      <c r="C40" s="129" t="s">
        <v>29</v>
      </c>
      <c r="D40" s="129" t="s">
        <v>29</v>
      </c>
      <c r="E40" s="129" t="s">
        <v>29</v>
      </c>
      <c r="F40" s="129" t="s">
        <v>29</v>
      </c>
      <c r="G40" s="129" t="s">
        <v>29</v>
      </c>
      <c r="H40" s="130" t="s">
        <v>128</v>
      </c>
      <c r="I40" s="115"/>
      <c r="J40" s="115"/>
      <c r="K40" s="115"/>
      <c r="L40" s="115"/>
      <c r="M40" s="115"/>
      <c r="N40" s="115"/>
    </row>
    <row r="41" spans="1:14" s="116" customFormat="1" ht="15.75" x14ac:dyDescent="0.2">
      <c r="A41" s="131" t="s">
        <v>206</v>
      </c>
      <c r="B41" s="132"/>
      <c r="C41" s="133"/>
      <c r="D41" s="134"/>
      <c r="E41" s="135"/>
    </row>
    <row r="42" spans="1:14" s="116" customFormat="1" x14ac:dyDescent="0.25">
      <c r="A42" s="136"/>
      <c r="B42" s="137"/>
      <c r="C42" s="136"/>
      <c r="E42" s="138"/>
    </row>
  </sheetData>
  <mergeCells count="18">
    <mergeCell ref="A33:A34"/>
    <mergeCell ref="B33:B34"/>
    <mergeCell ref="C33:E33"/>
    <mergeCell ref="H33:H34"/>
    <mergeCell ref="A18:G18"/>
    <mergeCell ref="A24:G24"/>
    <mergeCell ref="A26:A27"/>
    <mergeCell ref="B26:B27"/>
    <mergeCell ref="C26:C27"/>
    <mergeCell ref="D26:F26"/>
    <mergeCell ref="A31:D31"/>
    <mergeCell ref="A1:G1"/>
    <mergeCell ref="A3:G3"/>
    <mergeCell ref="A5:A6"/>
    <mergeCell ref="B5:B6"/>
    <mergeCell ref="C5:C6"/>
    <mergeCell ref="D5:D6"/>
    <mergeCell ref="E5:G5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showGridLines="0" view="pageBreakPreview" zoomScale="85" zoomScaleNormal="85" zoomScaleSheetLayoutView="85" workbookViewId="0">
      <selection activeCell="Q21" sqref="Q21"/>
    </sheetView>
  </sheetViews>
  <sheetFormatPr defaultColWidth="8.85546875" defaultRowHeight="12.75" x14ac:dyDescent="0.25"/>
  <cols>
    <col min="1" max="1" width="42.7109375" style="23" customWidth="1"/>
    <col min="2" max="2" width="12.140625" style="40" customWidth="1"/>
    <col min="3" max="3" width="13.28515625" style="40" customWidth="1"/>
    <col min="4" max="4" width="13.140625" style="40" bestFit="1" customWidth="1"/>
    <col min="5" max="5" width="14.42578125" style="24" customWidth="1"/>
    <col min="6" max="6" width="14.42578125" style="6" customWidth="1"/>
    <col min="7" max="7" width="17.42578125" style="24" customWidth="1"/>
    <col min="8" max="8" width="13.140625" style="24" customWidth="1"/>
    <col min="9" max="9" width="17.42578125" style="24" customWidth="1"/>
    <col min="10" max="10" width="17.85546875" style="24" customWidth="1"/>
    <col min="11" max="12" width="11" style="24" customWidth="1"/>
    <col min="13" max="13" width="19.140625" style="24" customWidth="1"/>
    <col min="14" max="15" width="11" style="24" customWidth="1"/>
    <col min="16" max="16" width="18.85546875" style="24" customWidth="1"/>
    <col min="17" max="18" width="11" style="24" customWidth="1"/>
    <col min="19" max="19" width="20.140625" style="24" customWidth="1"/>
    <col min="20" max="16384" width="8.85546875" style="24"/>
  </cols>
  <sheetData>
    <row r="1" spans="1:25" s="3" customFormat="1" ht="14.25" customHeight="1" x14ac:dyDescent="0.25">
      <c r="A1" s="256" t="s">
        <v>210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64"/>
      <c r="S1" s="164"/>
    </row>
    <row r="2" spans="1:25" s="3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5" s="3" customFormat="1" x14ac:dyDescent="0.25">
      <c r="A3" s="257" t="s">
        <v>195</v>
      </c>
      <c r="B3" s="258"/>
      <c r="C3" s="258" t="s">
        <v>19</v>
      </c>
      <c r="D3" s="258" t="s">
        <v>167</v>
      </c>
      <c r="E3" s="258"/>
      <c r="F3" s="259"/>
      <c r="G3" s="259"/>
      <c r="H3" s="259"/>
      <c r="I3" s="259" t="s">
        <v>45</v>
      </c>
      <c r="J3" s="260"/>
      <c r="K3" s="260"/>
      <c r="L3" s="260"/>
      <c r="M3" s="260"/>
      <c r="N3" s="260"/>
      <c r="O3" s="260"/>
      <c r="P3" s="260"/>
      <c r="Q3" s="260"/>
      <c r="R3" s="2"/>
    </row>
    <row r="4" spans="1:25" s="3" customFormat="1" x14ac:dyDescent="0.25">
      <c r="A4" s="257"/>
      <c r="B4" s="258"/>
      <c r="C4" s="258"/>
      <c r="D4" s="258"/>
      <c r="E4" s="258"/>
      <c r="F4" s="259"/>
      <c r="G4" s="259"/>
      <c r="H4" s="259"/>
      <c r="I4" s="259" t="s">
        <v>20</v>
      </c>
      <c r="J4" s="260"/>
      <c r="K4" s="260"/>
      <c r="L4" s="259" t="s">
        <v>21</v>
      </c>
      <c r="M4" s="260"/>
      <c r="N4" s="260"/>
      <c r="O4" s="259" t="s">
        <v>22</v>
      </c>
      <c r="P4" s="260"/>
      <c r="Q4" s="260"/>
      <c r="R4" s="2"/>
    </row>
    <row r="5" spans="1:25" s="3" customFormat="1" ht="38.25" x14ac:dyDescent="0.25">
      <c r="A5" s="183" t="s">
        <v>52</v>
      </c>
      <c r="B5" s="174" t="s">
        <v>57</v>
      </c>
      <c r="C5" s="258"/>
      <c r="D5" s="174" t="s">
        <v>277</v>
      </c>
      <c r="E5" s="149" t="s">
        <v>0</v>
      </c>
      <c r="F5" s="150" t="s">
        <v>48</v>
      </c>
      <c r="G5" s="150" t="s">
        <v>168</v>
      </c>
      <c r="H5" s="150" t="s">
        <v>187</v>
      </c>
      <c r="I5" s="174" t="s">
        <v>277</v>
      </c>
      <c r="J5" s="149" t="s">
        <v>48</v>
      </c>
      <c r="K5" s="149" t="s">
        <v>188</v>
      </c>
      <c r="L5" s="174" t="s">
        <v>277</v>
      </c>
      <c r="M5" s="149" t="s">
        <v>48</v>
      </c>
      <c r="N5" s="149" t="s">
        <v>188</v>
      </c>
      <c r="O5" s="174" t="s">
        <v>277</v>
      </c>
      <c r="P5" s="149" t="s">
        <v>48</v>
      </c>
      <c r="Q5" s="150" t="s">
        <v>188</v>
      </c>
      <c r="R5" s="2"/>
    </row>
    <row r="6" spans="1:25" s="4" customFormat="1" ht="13.5" thickBot="1" x14ac:dyDescent="0.3">
      <c r="A6" s="20" t="s">
        <v>6</v>
      </c>
      <c r="B6" s="27" t="s">
        <v>8</v>
      </c>
      <c r="C6" s="160" t="s">
        <v>7</v>
      </c>
      <c r="D6" s="160" t="s">
        <v>9</v>
      </c>
      <c r="E6" s="160" t="s">
        <v>12</v>
      </c>
      <c r="F6" s="160" t="s">
        <v>23</v>
      </c>
      <c r="G6" s="160" t="s">
        <v>24</v>
      </c>
      <c r="H6" s="160" t="s">
        <v>25</v>
      </c>
      <c r="I6" s="160" t="s">
        <v>26</v>
      </c>
      <c r="J6" s="160" t="s">
        <v>27</v>
      </c>
      <c r="K6" s="160" t="s">
        <v>28</v>
      </c>
      <c r="L6" s="160" t="s">
        <v>30</v>
      </c>
      <c r="M6" s="160" t="s">
        <v>31</v>
      </c>
      <c r="N6" s="160" t="s">
        <v>32</v>
      </c>
      <c r="O6" s="160" t="s">
        <v>33</v>
      </c>
      <c r="P6" s="160" t="s">
        <v>34</v>
      </c>
      <c r="Q6" s="218" t="s">
        <v>39</v>
      </c>
      <c r="R6" s="2"/>
      <c r="S6" s="3"/>
      <c r="T6" s="3"/>
      <c r="U6" s="3"/>
      <c r="V6" s="3"/>
      <c r="W6" s="3"/>
      <c r="X6" s="3"/>
      <c r="Y6" s="3"/>
    </row>
    <row r="7" spans="1:25" s="3" customFormat="1" ht="25.5" x14ac:dyDescent="0.2">
      <c r="A7" s="39" t="s">
        <v>94</v>
      </c>
      <c r="B7" s="22" t="s">
        <v>95</v>
      </c>
      <c r="C7" s="19" t="s">
        <v>191</v>
      </c>
      <c r="D7" s="184" t="s">
        <v>1</v>
      </c>
      <c r="E7" s="184" t="s">
        <v>135</v>
      </c>
      <c r="F7" s="36" t="s">
        <v>135</v>
      </c>
      <c r="G7" s="184" t="s">
        <v>134</v>
      </c>
      <c r="H7" s="184" t="s">
        <v>96</v>
      </c>
      <c r="I7" s="184" t="s">
        <v>93</v>
      </c>
      <c r="J7" s="184" t="s">
        <v>102</v>
      </c>
      <c r="K7" s="184" t="s">
        <v>165</v>
      </c>
      <c r="L7" s="184" t="s">
        <v>93</v>
      </c>
      <c r="M7" s="184" t="s">
        <v>102</v>
      </c>
      <c r="N7" s="184" t="s">
        <v>165</v>
      </c>
      <c r="O7" s="184" t="s">
        <v>93</v>
      </c>
      <c r="P7" s="184" t="s">
        <v>102</v>
      </c>
      <c r="Q7" s="190" t="s">
        <v>165</v>
      </c>
    </row>
    <row r="8" spans="1:25" s="3" customFormat="1" ht="26.25" thickBot="1" x14ac:dyDescent="0.25">
      <c r="A8" s="39" t="s">
        <v>87</v>
      </c>
      <c r="B8" s="22" t="s">
        <v>88</v>
      </c>
      <c r="C8" s="18" t="s">
        <v>192</v>
      </c>
      <c r="D8" s="151" t="s">
        <v>2</v>
      </c>
      <c r="E8" s="185" t="s">
        <v>132</v>
      </c>
      <c r="F8" s="57" t="s">
        <v>132</v>
      </c>
      <c r="G8" s="185" t="s">
        <v>133</v>
      </c>
      <c r="H8" s="185" t="s">
        <v>90</v>
      </c>
      <c r="I8" s="185" t="s">
        <v>92</v>
      </c>
      <c r="J8" s="185" t="s">
        <v>89</v>
      </c>
      <c r="K8" s="185" t="s">
        <v>163</v>
      </c>
      <c r="L8" s="185" t="s">
        <v>92</v>
      </c>
      <c r="M8" s="185" t="s">
        <v>89</v>
      </c>
      <c r="N8" s="185" t="s">
        <v>163</v>
      </c>
      <c r="O8" s="185" t="s">
        <v>92</v>
      </c>
      <c r="P8" s="185" t="s">
        <v>89</v>
      </c>
      <c r="Q8" s="191" t="s">
        <v>163</v>
      </c>
    </row>
    <row r="9" spans="1:25" x14ac:dyDescent="0.25">
      <c r="A9" s="173"/>
      <c r="B9" s="23"/>
      <c r="C9" s="23"/>
      <c r="D9" s="23"/>
      <c r="F9" s="40"/>
      <c r="G9" s="40"/>
      <c r="H9" s="40"/>
      <c r="I9" s="40"/>
      <c r="K9" s="5"/>
      <c r="L9" s="5"/>
    </row>
    <row r="10" spans="1:25" x14ac:dyDescent="0.25">
      <c r="A10" s="201" t="s">
        <v>215</v>
      </c>
      <c r="B10" s="23"/>
      <c r="C10" s="23"/>
      <c r="D10" s="23"/>
      <c r="F10" s="40"/>
      <c r="G10" s="40"/>
      <c r="H10" s="40"/>
      <c r="I10" s="40"/>
      <c r="K10" s="5"/>
      <c r="L10" s="5"/>
    </row>
    <row r="12" spans="1:25" s="3" customFormat="1" ht="14.25" customHeight="1" x14ac:dyDescent="0.25">
      <c r="A12" s="256" t="s">
        <v>210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164"/>
      <c r="S12" s="164"/>
    </row>
    <row r="13" spans="1:25" s="3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5" s="3" customFormat="1" x14ac:dyDescent="0.25">
      <c r="A14" s="257" t="s">
        <v>195</v>
      </c>
      <c r="B14" s="258"/>
      <c r="C14" s="258" t="s">
        <v>19</v>
      </c>
      <c r="D14" s="258" t="s">
        <v>199</v>
      </c>
      <c r="E14" s="258"/>
      <c r="F14" s="259"/>
      <c r="G14" s="259"/>
      <c r="H14" s="259"/>
      <c r="I14" s="259" t="s">
        <v>45</v>
      </c>
      <c r="J14" s="260"/>
      <c r="K14" s="260"/>
      <c r="L14" s="260"/>
      <c r="M14" s="260"/>
      <c r="N14" s="260"/>
      <c r="O14" s="260"/>
      <c r="P14" s="260"/>
      <c r="Q14" s="260"/>
      <c r="R14" s="2"/>
    </row>
    <row r="15" spans="1:25" s="3" customFormat="1" x14ac:dyDescent="0.25">
      <c r="A15" s="257"/>
      <c r="B15" s="258"/>
      <c r="C15" s="258"/>
      <c r="D15" s="258"/>
      <c r="E15" s="258"/>
      <c r="F15" s="259"/>
      <c r="G15" s="259"/>
      <c r="H15" s="259"/>
      <c r="I15" s="259" t="s">
        <v>200</v>
      </c>
      <c r="J15" s="260"/>
      <c r="K15" s="260"/>
      <c r="L15" s="259" t="s">
        <v>201</v>
      </c>
      <c r="M15" s="260"/>
      <c r="N15" s="260"/>
      <c r="O15" s="259" t="s">
        <v>202</v>
      </c>
      <c r="P15" s="260"/>
      <c r="Q15" s="260"/>
      <c r="R15" s="2"/>
    </row>
    <row r="16" spans="1:25" s="3" customFormat="1" ht="38.25" x14ac:dyDescent="0.25">
      <c r="A16" s="183" t="s">
        <v>52</v>
      </c>
      <c r="B16" s="174" t="s">
        <v>57</v>
      </c>
      <c r="C16" s="258"/>
      <c r="D16" s="174" t="s">
        <v>277</v>
      </c>
      <c r="E16" s="149" t="s">
        <v>196</v>
      </c>
      <c r="F16" s="150" t="s">
        <v>48</v>
      </c>
      <c r="G16" s="150" t="s">
        <v>203</v>
      </c>
      <c r="H16" s="150" t="s">
        <v>187</v>
      </c>
      <c r="I16" s="174" t="s">
        <v>277</v>
      </c>
      <c r="J16" s="149" t="s">
        <v>48</v>
      </c>
      <c r="K16" s="149" t="s">
        <v>188</v>
      </c>
      <c r="L16" s="174" t="s">
        <v>277</v>
      </c>
      <c r="M16" s="149" t="s">
        <v>48</v>
      </c>
      <c r="N16" s="149" t="s">
        <v>188</v>
      </c>
      <c r="O16" s="174" t="s">
        <v>277</v>
      </c>
      <c r="P16" s="149" t="s">
        <v>48</v>
      </c>
      <c r="Q16" s="150" t="s">
        <v>188</v>
      </c>
      <c r="R16" s="2"/>
    </row>
    <row r="17" spans="1:25" s="4" customFormat="1" ht="13.5" thickBot="1" x14ac:dyDescent="0.3">
      <c r="A17" s="20" t="s">
        <v>6</v>
      </c>
      <c r="B17" s="154" t="s">
        <v>8</v>
      </c>
      <c r="C17" s="160" t="s">
        <v>7</v>
      </c>
      <c r="D17" s="160" t="s">
        <v>9</v>
      </c>
      <c r="E17" s="160" t="s">
        <v>12</v>
      </c>
      <c r="F17" s="160" t="s">
        <v>23</v>
      </c>
      <c r="G17" s="160" t="s">
        <v>24</v>
      </c>
      <c r="H17" s="160" t="s">
        <v>25</v>
      </c>
      <c r="I17" s="160" t="s">
        <v>26</v>
      </c>
      <c r="J17" s="160" t="s">
        <v>27</v>
      </c>
      <c r="K17" s="160" t="s">
        <v>28</v>
      </c>
      <c r="L17" s="160" t="s">
        <v>30</v>
      </c>
      <c r="M17" s="160" t="s">
        <v>31</v>
      </c>
      <c r="N17" s="160" t="s">
        <v>32</v>
      </c>
      <c r="O17" s="160" t="s">
        <v>33</v>
      </c>
      <c r="P17" s="160" t="s">
        <v>34</v>
      </c>
      <c r="Q17" s="218" t="s">
        <v>39</v>
      </c>
      <c r="R17" s="2"/>
      <c r="S17" s="3"/>
      <c r="T17" s="3"/>
      <c r="U17" s="3"/>
      <c r="V17" s="3"/>
      <c r="W17" s="3"/>
      <c r="X17" s="3"/>
      <c r="Y17" s="3"/>
    </row>
    <row r="18" spans="1:25" s="3" customFormat="1" ht="25.5" x14ac:dyDescent="0.2">
      <c r="A18" s="48" t="str">
        <f>'Р3 (платежи) текущий'!A31</f>
        <v>Прочие доходы от компенсации затрат федерального бюджета</v>
      </c>
      <c r="B18" s="33" t="str">
        <f>417&amp;C18</f>
        <v>41701000</v>
      </c>
      <c r="C18" s="53" t="str">
        <f>'Р3 (платежи) текущий'!C31</f>
        <v>01000</v>
      </c>
      <c r="D18" s="49">
        <f>'Р3 (платежи) текущий'!D31</f>
        <v>10842.16046511628</v>
      </c>
      <c r="E18" s="49">
        <f>'Р3 (платежи) текущий'!F31</f>
        <v>644</v>
      </c>
      <c r="F18" s="45">
        <f>SUM(F19:F21)</f>
        <v>1290</v>
      </c>
      <c r="G18" s="49">
        <f>'Р3 (платежи) текущий'!H31</f>
        <v>6985.66</v>
      </c>
      <c r="H18" s="49">
        <f>'Р3 (платежи) текущий'!I31</f>
        <v>13986.39</v>
      </c>
      <c r="I18" s="49">
        <f>'Р3 (платежи) плановые'!D78</f>
        <v>10848.108742004264</v>
      </c>
      <c r="J18" s="49">
        <f>'Р3 (платежи) плановые'!F78</f>
        <v>1407</v>
      </c>
      <c r="K18" s="49">
        <f>'Р3 (платежи) плановые'!I78</f>
        <v>15263.29</v>
      </c>
      <c r="L18" s="49">
        <v>10854.060282263794</v>
      </c>
      <c r="M18" s="49">
        <v>1023</v>
      </c>
      <c r="N18" s="49">
        <v>11108.500200223632</v>
      </c>
      <c r="O18" s="49">
        <v>10860.015087685233</v>
      </c>
      <c r="P18" s="49">
        <v>744</v>
      </c>
      <c r="Q18" s="50">
        <v>8084.6774645812593</v>
      </c>
    </row>
    <row r="19" spans="1:25" s="3" customFormat="1" x14ac:dyDescent="0.2">
      <c r="A19" s="51" t="str">
        <f>'Р3 (платежи) текущий'!A32</f>
        <v>Плата за бланки трудовых книжек</v>
      </c>
      <c r="B19" s="33" t="str">
        <f t="shared" ref="B19:B21" si="0">417&amp;C19</f>
        <v>41701200</v>
      </c>
      <c r="C19" s="54" t="str">
        <f>'Р3 (платежи) текущий'!C32</f>
        <v>01200</v>
      </c>
      <c r="D19" s="44">
        <f>'Р3 (платежи) текущий'!D32</f>
        <v>69</v>
      </c>
      <c r="E19" s="44">
        <f>'Р3 (платежи) текущий'!F32</f>
        <v>85</v>
      </c>
      <c r="F19" s="140">
        <f>'Р3 (платежи) текущий'!F32+'Р3 (платежи) текущий'!G32</f>
        <v>171</v>
      </c>
      <c r="G19" s="44">
        <f>'Р3 (платежи) текущий'!H32</f>
        <v>5.87</v>
      </c>
      <c r="H19" s="44">
        <f>'Р3 (платежи) текущий'!I32</f>
        <v>11.8</v>
      </c>
      <c r="I19" s="44">
        <f>'Р3 (платежи) плановые'!D79</f>
        <v>69</v>
      </c>
      <c r="J19" s="44">
        <f>'Р3 (платежи) плановые'!F79</f>
        <v>186</v>
      </c>
      <c r="K19" s="44">
        <f>'Р3 (платежи) плановые'!I79</f>
        <v>12.83</v>
      </c>
      <c r="L19" s="44">
        <v>69</v>
      </c>
      <c r="M19" s="44">
        <v>135</v>
      </c>
      <c r="N19" s="44">
        <v>9.315727221279003</v>
      </c>
      <c r="O19" s="44">
        <v>69</v>
      </c>
      <c r="P19" s="44">
        <v>98</v>
      </c>
      <c r="Q19" s="46">
        <v>6.7640509478783022</v>
      </c>
    </row>
    <row r="20" spans="1:25" x14ac:dyDescent="0.2">
      <c r="A20" s="51" t="str">
        <f>'Р3 (платежи) текущий'!A33</f>
        <v>Плата за бланки вкладышей к трудовым книжкам</v>
      </c>
      <c r="B20" s="33" t="str">
        <f t="shared" si="0"/>
        <v>41701300</v>
      </c>
      <c r="C20" s="54" t="str">
        <f>'Р3 (платежи) текущий'!C33</f>
        <v>01300</v>
      </c>
      <c r="D20" s="44">
        <f>'Р3 (платежи) текущий'!D33</f>
        <v>51</v>
      </c>
      <c r="E20" s="44">
        <f>'Р3 (платежи) текущий'!F33</f>
        <v>94</v>
      </c>
      <c r="F20" s="140">
        <f>'Р3 (платежи) текущий'!F33+'Р3 (платежи) текущий'!G33</f>
        <v>188</v>
      </c>
      <c r="G20" s="44">
        <f>'Р3 (платежи) текущий'!H33</f>
        <v>4.79</v>
      </c>
      <c r="H20" s="44">
        <f>'Р3 (платежи) текущий'!I33</f>
        <v>9.59</v>
      </c>
      <c r="I20" s="44">
        <f>'Р3 (платежи) плановые'!D80</f>
        <v>51</v>
      </c>
      <c r="J20" s="44">
        <f>'Р3 (платежи) плановые'!F80</f>
        <v>205</v>
      </c>
      <c r="K20" s="44">
        <f>'Р3 (платежи) плановые'!I80</f>
        <v>10.46</v>
      </c>
      <c r="L20" s="44">
        <v>51</v>
      </c>
      <c r="M20" s="44">
        <v>149</v>
      </c>
      <c r="N20" s="44">
        <v>7.6085952712100156</v>
      </c>
      <c r="O20" s="44">
        <v>51</v>
      </c>
      <c r="P20" s="44">
        <v>108</v>
      </c>
      <c r="Q20" s="46">
        <v>5.5344858509636143</v>
      </c>
    </row>
    <row r="21" spans="1:25" ht="26.25" thickBot="1" x14ac:dyDescent="0.25">
      <c r="A21" s="51" t="str">
        <f>'Р3 (платежи) текущий'!A34</f>
        <v>Поступления от иных компенсаций затрат федерального бюджета</v>
      </c>
      <c r="B21" s="33" t="str">
        <f t="shared" si="0"/>
        <v>41701400</v>
      </c>
      <c r="C21" s="55" t="str">
        <f>'Р3 (платежи) текущий'!C34</f>
        <v>01400</v>
      </c>
      <c r="D21" s="43">
        <f>'Р3 (платежи) текущий'!D34</f>
        <v>15000</v>
      </c>
      <c r="E21" s="43">
        <f>'Р3 (платежи) текущий'!F34</f>
        <v>465</v>
      </c>
      <c r="F21" s="63">
        <f>'Р3 (платежи) текущий'!F34+'Р3 (платежи) текущий'!G34</f>
        <v>931</v>
      </c>
      <c r="G21" s="43">
        <f>'Р3 (платежи) текущий'!H34</f>
        <v>6975</v>
      </c>
      <c r="H21" s="43">
        <f>'Р3 (платежи) текущий'!I34</f>
        <v>13965</v>
      </c>
      <c r="I21" s="43">
        <f>'Р3 (платежи) плановые'!D81</f>
        <v>15000</v>
      </c>
      <c r="J21" s="43">
        <f>'Р3 (платежи) плановые'!F81</f>
        <v>1016</v>
      </c>
      <c r="K21" s="43">
        <f>'Р3 (платежи) плановые'!I81</f>
        <v>15240</v>
      </c>
      <c r="L21" s="43">
        <v>15000</v>
      </c>
      <c r="M21" s="43">
        <v>739</v>
      </c>
      <c r="N21" s="43">
        <v>11091.575931232092</v>
      </c>
      <c r="O21" s="43">
        <v>15000</v>
      </c>
      <c r="P21" s="43">
        <v>538</v>
      </c>
      <c r="Q21" s="47">
        <v>8072.3790445070235</v>
      </c>
    </row>
    <row r="22" spans="1:25" x14ac:dyDescent="0.25">
      <c r="M22" s="170"/>
    </row>
  </sheetData>
  <mergeCells count="16">
    <mergeCell ref="A14:B15"/>
    <mergeCell ref="C14:C16"/>
    <mergeCell ref="D14:H15"/>
    <mergeCell ref="I14:Q14"/>
    <mergeCell ref="I15:K15"/>
    <mergeCell ref="L15:N15"/>
    <mergeCell ref="O15:Q15"/>
    <mergeCell ref="A12:Q12"/>
    <mergeCell ref="A1:Q1"/>
    <mergeCell ref="A3:B4"/>
    <mergeCell ref="C3:C5"/>
    <mergeCell ref="D3:H4"/>
    <mergeCell ref="I3:Q3"/>
    <mergeCell ref="I4:K4"/>
    <mergeCell ref="L4:N4"/>
    <mergeCell ref="O4:Q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view="pageBreakPreview" topLeftCell="A25" zoomScale="85" zoomScaleNormal="70" zoomScaleSheetLayoutView="85" workbookViewId="0">
      <selection activeCell="D38" sqref="D38:I38"/>
    </sheetView>
  </sheetViews>
  <sheetFormatPr defaultColWidth="8.85546875" defaultRowHeight="12.75" x14ac:dyDescent="0.25"/>
  <cols>
    <col min="1" max="1" width="60.7109375" style="159" customWidth="1"/>
    <col min="2" max="3" width="13.28515625" style="159" customWidth="1"/>
    <col min="4" max="4" width="19.5703125" style="159" customWidth="1"/>
    <col min="5" max="5" width="30.7109375" style="25" customWidth="1"/>
    <col min="6" max="6" width="16.85546875" style="158" customWidth="1"/>
    <col min="7" max="7" width="24.7109375" style="158" customWidth="1"/>
    <col min="8" max="9" width="23.5703125" style="25" customWidth="1"/>
    <col min="10" max="11" width="19.28515625" style="25" customWidth="1"/>
    <col min="12" max="16384" width="8.85546875" style="25"/>
  </cols>
  <sheetData>
    <row r="1" spans="1:22" s="2" customFormat="1" ht="14.25" x14ac:dyDescent="0.25">
      <c r="A1" s="256" t="s">
        <v>211</v>
      </c>
      <c r="B1" s="256"/>
      <c r="C1" s="256"/>
      <c r="D1" s="256"/>
      <c r="E1" s="256"/>
      <c r="F1" s="256"/>
      <c r="G1" s="256"/>
      <c r="H1" s="256"/>
      <c r="I1" s="256"/>
      <c r="J1" s="1"/>
    </row>
    <row r="2" spans="1:2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s="2" customFormat="1" ht="14.25" x14ac:dyDescent="0.25">
      <c r="A3" s="256" t="s">
        <v>190</v>
      </c>
      <c r="B3" s="256"/>
      <c r="C3" s="256"/>
      <c r="D3" s="256"/>
      <c r="E3" s="256"/>
      <c r="F3" s="256"/>
      <c r="G3" s="256"/>
      <c r="H3" s="256"/>
      <c r="I3" s="256"/>
      <c r="J3" s="1"/>
    </row>
    <row r="4" spans="1:22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s="2" customFormat="1" ht="15" customHeight="1" x14ac:dyDescent="0.25">
      <c r="A5" s="257" t="s">
        <v>51</v>
      </c>
      <c r="B5" s="258"/>
      <c r="C5" s="258" t="s">
        <v>19</v>
      </c>
      <c r="D5" s="258" t="s">
        <v>189</v>
      </c>
      <c r="E5" s="258"/>
      <c r="F5" s="258"/>
      <c r="G5" s="258"/>
      <c r="H5" s="258"/>
      <c r="I5" s="259"/>
    </row>
    <row r="6" spans="1:22" s="2" customFormat="1" ht="30" customHeight="1" x14ac:dyDescent="0.25">
      <c r="A6" s="257"/>
      <c r="B6" s="258"/>
      <c r="C6" s="258"/>
      <c r="D6" s="258" t="s">
        <v>278</v>
      </c>
      <c r="E6" s="258"/>
      <c r="F6" s="258" t="s">
        <v>58</v>
      </c>
      <c r="G6" s="258"/>
      <c r="H6" s="258" t="s">
        <v>59</v>
      </c>
      <c r="I6" s="259"/>
    </row>
    <row r="7" spans="1:22" s="2" customFormat="1" ht="38.25" x14ac:dyDescent="0.25">
      <c r="A7" s="157" t="s">
        <v>97</v>
      </c>
      <c r="B7" s="149" t="s">
        <v>98</v>
      </c>
      <c r="C7" s="258"/>
      <c r="D7" s="174" t="s">
        <v>285</v>
      </c>
      <c r="E7" s="149" t="s">
        <v>286</v>
      </c>
      <c r="F7" s="149" t="s">
        <v>0</v>
      </c>
      <c r="G7" s="149" t="s">
        <v>175</v>
      </c>
      <c r="H7" s="149" t="s">
        <v>214</v>
      </c>
      <c r="I7" s="150" t="s">
        <v>213</v>
      </c>
    </row>
    <row r="8" spans="1:22" s="37" customFormat="1" ht="13.5" thickBot="1" x14ac:dyDescent="0.3">
      <c r="A8" s="20" t="s">
        <v>6</v>
      </c>
      <c r="B8" s="41" t="s">
        <v>8</v>
      </c>
      <c r="C8" s="160" t="s">
        <v>7</v>
      </c>
      <c r="D8" s="160" t="s">
        <v>9</v>
      </c>
      <c r="E8" s="160" t="s">
        <v>12</v>
      </c>
      <c r="F8" s="160" t="s">
        <v>23</v>
      </c>
      <c r="G8" s="160" t="s">
        <v>24</v>
      </c>
      <c r="H8" s="160" t="s">
        <v>25</v>
      </c>
      <c r="I8" s="154" t="s">
        <v>26</v>
      </c>
      <c r="J8" s="2"/>
      <c r="K8" s="2"/>
      <c r="L8" s="2"/>
      <c r="M8" s="2"/>
      <c r="N8" s="2"/>
      <c r="O8" s="2"/>
    </row>
    <row r="9" spans="1:22" s="2" customFormat="1" ht="25.5" x14ac:dyDescent="0.2">
      <c r="A9" s="225" t="s">
        <v>94</v>
      </c>
      <c r="B9" s="35" t="s">
        <v>95</v>
      </c>
      <c r="C9" s="19" t="s">
        <v>191</v>
      </c>
      <c r="D9" s="167" t="s">
        <v>1</v>
      </c>
      <c r="E9" s="156" t="s">
        <v>29</v>
      </c>
      <c r="F9" s="14" t="s">
        <v>135</v>
      </c>
      <c r="G9" s="14" t="s">
        <v>136</v>
      </c>
      <c r="H9" s="14" t="s">
        <v>134</v>
      </c>
      <c r="I9" s="15" t="s">
        <v>96</v>
      </c>
    </row>
    <row r="10" spans="1:22" s="2" customFormat="1" ht="13.5" thickBot="1" x14ac:dyDescent="0.25">
      <c r="A10" s="225" t="s">
        <v>87</v>
      </c>
      <c r="B10" s="35" t="s">
        <v>88</v>
      </c>
      <c r="C10" s="18" t="s">
        <v>192</v>
      </c>
      <c r="D10" s="152" t="s">
        <v>2</v>
      </c>
      <c r="E10" s="152" t="s">
        <v>212</v>
      </c>
      <c r="F10" s="153" t="s">
        <v>132</v>
      </c>
      <c r="G10" s="153" t="s">
        <v>131</v>
      </c>
      <c r="H10" s="57" t="s">
        <v>133</v>
      </c>
      <c r="I10" s="58" t="s">
        <v>90</v>
      </c>
    </row>
    <row r="12" spans="1:22" s="2" customFormat="1" ht="14.25" customHeight="1" x14ac:dyDescent="0.25">
      <c r="A12" s="256" t="s">
        <v>227</v>
      </c>
      <c r="B12" s="256"/>
      <c r="C12" s="256"/>
      <c r="D12" s="256"/>
      <c r="E12" s="256"/>
      <c r="F12" s="256"/>
      <c r="G12" s="256"/>
      <c r="H12" s="256"/>
      <c r="I12" s="256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"/>
    </row>
    <row r="13" spans="1:22" s="2" customFormat="1" x14ac:dyDescent="0.25">
      <c r="A13" s="1"/>
      <c r="B13" s="1"/>
      <c r="C13" s="1"/>
      <c r="D13" s="1"/>
      <c r="E13" s="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V13" s="1"/>
    </row>
    <row r="14" spans="1:22" s="2" customFormat="1" ht="15" customHeight="1" x14ac:dyDescent="0.25">
      <c r="A14" s="257" t="s">
        <v>51</v>
      </c>
      <c r="B14" s="258"/>
      <c r="C14" s="258" t="s">
        <v>19</v>
      </c>
      <c r="D14" s="262" t="s">
        <v>144</v>
      </c>
      <c r="E14" s="262"/>
      <c r="F14" s="262"/>
      <c r="G14" s="262"/>
      <c r="H14" s="262"/>
      <c r="I14" s="26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2" s="2" customFormat="1" ht="38.25" x14ac:dyDescent="0.25">
      <c r="A15" s="157" t="s">
        <v>52</v>
      </c>
      <c r="B15" s="149" t="s">
        <v>57</v>
      </c>
      <c r="C15" s="261"/>
      <c r="D15" s="217" t="s">
        <v>279</v>
      </c>
      <c r="E15" s="217" t="s">
        <v>143</v>
      </c>
      <c r="F15" s="244" t="s">
        <v>145</v>
      </c>
      <c r="G15" s="244"/>
      <c r="H15" s="261" t="s">
        <v>3</v>
      </c>
      <c r="I15" s="264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22" s="37" customFormat="1" ht="13.5" thickBot="1" x14ac:dyDescent="0.3">
      <c r="A16" s="20" t="s">
        <v>6</v>
      </c>
      <c r="B16" s="27" t="s">
        <v>8</v>
      </c>
      <c r="C16" s="192" t="s">
        <v>7</v>
      </c>
      <c r="D16" s="175" t="s">
        <v>9</v>
      </c>
      <c r="E16" s="175" t="s">
        <v>12</v>
      </c>
      <c r="F16" s="265" t="s">
        <v>23</v>
      </c>
      <c r="G16" s="265"/>
      <c r="H16" s="265" t="s">
        <v>24</v>
      </c>
      <c r="I16" s="266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2" customFormat="1" x14ac:dyDescent="0.2">
      <c r="A17" s="225" t="s">
        <v>94</v>
      </c>
      <c r="B17" s="22" t="s">
        <v>95</v>
      </c>
      <c r="C17" s="193" t="s">
        <v>191</v>
      </c>
      <c r="D17" s="195" t="s">
        <v>29</v>
      </c>
      <c r="E17" s="156" t="s">
        <v>29</v>
      </c>
      <c r="F17" s="268" t="s">
        <v>29</v>
      </c>
      <c r="G17" s="268"/>
      <c r="H17" s="268" t="s">
        <v>129</v>
      </c>
      <c r="I17" s="269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" customFormat="1" ht="13.5" thickBot="1" x14ac:dyDescent="0.25">
      <c r="A18" s="225" t="s">
        <v>87</v>
      </c>
      <c r="B18" s="22" t="s">
        <v>88</v>
      </c>
      <c r="C18" s="194" t="s">
        <v>192</v>
      </c>
      <c r="D18" s="196" t="s">
        <v>237</v>
      </c>
      <c r="E18" s="151" t="s">
        <v>193</v>
      </c>
      <c r="F18" s="267" t="s">
        <v>238</v>
      </c>
      <c r="G18" s="267"/>
      <c r="H18" s="267" t="s">
        <v>239</v>
      </c>
      <c r="I18" s="270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21" spans="1:19" x14ac:dyDescent="0.25">
      <c r="A21" s="201" t="s">
        <v>215</v>
      </c>
    </row>
    <row r="23" spans="1:19" s="2" customFormat="1" ht="14.25" x14ac:dyDescent="0.25">
      <c r="A23" s="256" t="s">
        <v>211</v>
      </c>
      <c r="B23" s="256"/>
      <c r="C23" s="256"/>
      <c r="D23" s="256"/>
      <c r="E23" s="256"/>
      <c r="F23" s="256"/>
      <c r="G23" s="256"/>
      <c r="H23" s="256"/>
      <c r="I23" s="256"/>
      <c r="J23" s="1"/>
    </row>
    <row r="24" spans="1:19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9" s="2" customFormat="1" ht="14.25" x14ac:dyDescent="0.25">
      <c r="A25" s="256" t="s">
        <v>190</v>
      </c>
      <c r="B25" s="256"/>
      <c r="C25" s="256"/>
      <c r="D25" s="256"/>
      <c r="E25" s="256"/>
      <c r="F25" s="256"/>
      <c r="G25" s="256"/>
      <c r="H25" s="256"/>
      <c r="I25" s="256"/>
      <c r="J25" s="1"/>
    </row>
    <row r="26" spans="1:19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9" s="2" customFormat="1" ht="13.5" customHeight="1" x14ac:dyDescent="0.25">
      <c r="A27" s="257" t="s">
        <v>51</v>
      </c>
      <c r="B27" s="258"/>
      <c r="C27" s="258" t="s">
        <v>19</v>
      </c>
      <c r="D27" s="258" t="s">
        <v>287</v>
      </c>
      <c r="E27" s="258"/>
      <c r="F27" s="258"/>
      <c r="G27" s="258"/>
      <c r="H27" s="258"/>
      <c r="I27" s="259"/>
    </row>
    <row r="28" spans="1:19" s="2" customFormat="1" ht="13.5" customHeight="1" x14ac:dyDescent="0.25">
      <c r="A28" s="257"/>
      <c r="B28" s="258"/>
      <c r="C28" s="258"/>
      <c r="D28" s="258" t="s">
        <v>278</v>
      </c>
      <c r="E28" s="258"/>
      <c r="F28" s="258" t="s">
        <v>58</v>
      </c>
      <c r="G28" s="258"/>
      <c r="H28" s="258" t="s">
        <v>59</v>
      </c>
      <c r="I28" s="259"/>
    </row>
    <row r="29" spans="1:19" s="2" customFormat="1" ht="25.5" x14ac:dyDescent="0.25">
      <c r="A29" s="157" t="s">
        <v>97</v>
      </c>
      <c r="B29" s="149" t="s">
        <v>98</v>
      </c>
      <c r="C29" s="258"/>
      <c r="D29" s="174" t="s">
        <v>285</v>
      </c>
      <c r="E29" s="149" t="s">
        <v>286</v>
      </c>
      <c r="F29" s="149" t="s">
        <v>196</v>
      </c>
      <c r="G29" s="149" t="s">
        <v>175</v>
      </c>
      <c r="H29" s="149" t="s">
        <v>216</v>
      </c>
      <c r="I29" s="150" t="s">
        <v>213</v>
      </c>
    </row>
    <row r="30" spans="1:19" s="37" customFormat="1" ht="13.5" thickBot="1" x14ac:dyDescent="0.3">
      <c r="A30" s="155" t="s">
        <v>6</v>
      </c>
      <c r="B30" s="160" t="s">
        <v>8</v>
      </c>
      <c r="C30" s="160" t="s">
        <v>7</v>
      </c>
      <c r="D30" s="160" t="s">
        <v>9</v>
      </c>
      <c r="E30" s="160" t="s">
        <v>12</v>
      </c>
      <c r="F30" s="160" t="s">
        <v>23</v>
      </c>
      <c r="G30" s="160" t="s">
        <v>24</v>
      </c>
      <c r="H30" s="160" t="s">
        <v>25</v>
      </c>
      <c r="I30" s="154" t="s">
        <v>26</v>
      </c>
      <c r="J30" s="2"/>
      <c r="K30" s="2"/>
      <c r="L30" s="2"/>
      <c r="M30" s="2"/>
      <c r="N30" s="2"/>
      <c r="O30" s="2"/>
    </row>
    <row r="31" spans="1:19" s="2" customFormat="1" x14ac:dyDescent="0.2">
      <c r="A31" s="180" t="s">
        <v>263</v>
      </c>
      <c r="B31" s="33" t="str">
        <f>417&amp;C31</f>
        <v>41701000</v>
      </c>
      <c r="C31" s="53" t="s">
        <v>191</v>
      </c>
      <c r="D31" s="49">
        <f>(D32*(F32+G32)+D33*(F33+G33)+D34*(F34+G34))/(F32+G32+F33+G33+F34+G34)</f>
        <v>10842.16046511628</v>
      </c>
      <c r="E31" s="161" t="s">
        <v>29</v>
      </c>
      <c r="F31" s="49">
        <f>SUM(F32:F34)</f>
        <v>644</v>
      </c>
      <c r="G31" s="49">
        <f>SUM(G32:G34)</f>
        <v>646</v>
      </c>
      <c r="H31" s="49">
        <f t="shared" ref="H31:I31" si="0">SUM(H32:H34)</f>
        <v>6985.66</v>
      </c>
      <c r="I31" s="50">
        <f t="shared" si="0"/>
        <v>13986.39</v>
      </c>
    </row>
    <row r="32" spans="1:19" x14ac:dyDescent="0.2">
      <c r="A32" s="51" t="s">
        <v>260</v>
      </c>
      <c r="B32" s="33" t="str">
        <f t="shared" ref="B32:B34" si="1">417&amp;C32</f>
        <v>41701200</v>
      </c>
      <c r="C32" s="54" t="s">
        <v>194</v>
      </c>
      <c r="D32" s="44">
        <v>69</v>
      </c>
      <c r="E32" s="162" t="s">
        <v>141</v>
      </c>
      <c r="F32" s="44">
        <f>171-G32</f>
        <v>85</v>
      </c>
      <c r="G32" s="209">
        <v>86</v>
      </c>
      <c r="H32" s="209">
        <f>ROUND(D32*(F32)/1000,2)</f>
        <v>5.87</v>
      </c>
      <c r="I32" s="211">
        <f>ROUND(D32*(F32+G32)/1000,2)</f>
        <v>11.8</v>
      </c>
    </row>
    <row r="33" spans="1:22" x14ac:dyDescent="0.2">
      <c r="A33" s="51" t="s">
        <v>261</v>
      </c>
      <c r="B33" s="33" t="str">
        <f t="shared" si="1"/>
        <v>41701300</v>
      </c>
      <c r="C33" s="54" t="s">
        <v>259</v>
      </c>
      <c r="D33" s="209">
        <v>51</v>
      </c>
      <c r="E33" s="162" t="s">
        <v>141</v>
      </c>
      <c r="F33" s="44">
        <f>188-G33</f>
        <v>94</v>
      </c>
      <c r="G33" s="209">
        <v>94</v>
      </c>
      <c r="H33" s="209">
        <f t="shared" ref="H33:H34" si="2">ROUND(D33*(F33)/1000,2)</f>
        <v>4.79</v>
      </c>
      <c r="I33" s="211">
        <f t="shared" ref="I33:I34" si="3">ROUND(D33*(F33+G33)/1000,2)</f>
        <v>9.59</v>
      </c>
    </row>
    <row r="34" spans="1:22" ht="13.5" thickBot="1" x14ac:dyDescent="0.25">
      <c r="A34" s="51" t="s">
        <v>258</v>
      </c>
      <c r="B34" s="33" t="str">
        <f t="shared" si="1"/>
        <v>41701400</v>
      </c>
      <c r="C34" s="55" t="s">
        <v>262</v>
      </c>
      <c r="D34" s="210">
        <v>15000</v>
      </c>
      <c r="E34" s="208" t="s">
        <v>141</v>
      </c>
      <c r="F34" s="43">
        <f>931-G34</f>
        <v>465</v>
      </c>
      <c r="G34" s="210">
        <v>466</v>
      </c>
      <c r="H34" s="210">
        <f t="shared" si="2"/>
        <v>6975</v>
      </c>
      <c r="I34" s="212">
        <f t="shared" si="3"/>
        <v>13965</v>
      </c>
    </row>
    <row r="35" spans="1:22" x14ac:dyDescent="0.25">
      <c r="E35" s="158"/>
    </row>
    <row r="36" spans="1:22" s="2" customFormat="1" ht="14.25" customHeight="1" x14ac:dyDescent="0.25">
      <c r="A36" s="256" t="s">
        <v>227</v>
      </c>
      <c r="B36" s="256"/>
      <c r="C36" s="256"/>
      <c r="D36" s="256"/>
      <c r="E36" s="256"/>
      <c r="F36" s="256"/>
      <c r="G36" s="256"/>
      <c r="H36" s="256"/>
      <c r="I36" s="256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"/>
    </row>
    <row r="37" spans="1:22" s="2" customFormat="1" x14ac:dyDescent="0.25">
      <c r="A37" s="1"/>
      <c r="B37" s="1"/>
      <c r="C37" s="1"/>
      <c r="D37" s="1"/>
      <c r="E37" s="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V37" s="1"/>
    </row>
    <row r="38" spans="1:22" s="2" customFormat="1" ht="13.5" customHeight="1" x14ac:dyDescent="0.25">
      <c r="A38" s="257" t="s">
        <v>51</v>
      </c>
      <c r="B38" s="258"/>
      <c r="C38" s="258" t="s">
        <v>19</v>
      </c>
      <c r="D38" s="262" t="s">
        <v>207</v>
      </c>
      <c r="E38" s="262"/>
      <c r="F38" s="262"/>
      <c r="G38" s="262"/>
      <c r="H38" s="262"/>
      <c r="I38" s="26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2" s="2" customFormat="1" ht="38.25" x14ac:dyDescent="0.25">
      <c r="A39" s="157" t="s">
        <v>52</v>
      </c>
      <c r="B39" s="149" t="s">
        <v>57</v>
      </c>
      <c r="C39" s="261"/>
      <c r="D39" s="217" t="s">
        <v>279</v>
      </c>
      <c r="E39" s="217" t="s">
        <v>143</v>
      </c>
      <c r="F39" s="244" t="s">
        <v>145</v>
      </c>
      <c r="G39" s="244"/>
      <c r="H39" s="261" t="s">
        <v>3</v>
      </c>
      <c r="I39" s="264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22" s="37" customFormat="1" ht="13.5" thickBot="1" x14ac:dyDescent="0.3">
      <c r="A40" s="155" t="s">
        <v>6</v>
      </c>
      <c r="B40" s="154" t="s">
        <v>8</v>
      </c>
      <c r="C40" s="213" t="s">
        <v>7</v>
      </c>
      <c r="D40" s="160" t="s">
        <v>9</v>
      </c>
      <c r="E40" s="160" t="s">
        <v>12</v>
      </c>
      <c r="F40" s="275" t="s">
        <v>23</v>
      </c>
      <c r="G40" s="275"/>
      <c r="H40" s="275" t="s">
        <v>24</v>
      </c>
      <c r="I40" s="276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2" s="2" customFormat="1" ht="15" customHeight="1" x14ac:dyDescent="0.2">
      <c r="A41" s="180" t="s">
        <v>263</v>
      </c>
      <c r="B41" s="33" t="str">
        <f>417&amp;C41</f>
        <v>41701000</v>
      </c>
      <c r="C41" s="53" t="s">
        <v>191</v>
      </c>
      <c r="D41" s="161" t="s">
        <v>29</v>
      </c>
      <c r="E41" s="161" t="s">
        <v>29</v>
      </c>
      <c r="F41" s="277" t="s">
        <v>29</v>
      </c>
      <c r="G41" s="277"/>
      <c r="H41" s="277" t="s">
        <v>129</v>
      </c>
      <c r="I41" s="278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22" s="2" customFormat="1" ht="27" customHeight="1" x14ac:dyDescent="0.2">
      <c r="A42" s="51" t="s">
        <v>260</v>
      </c>
      <c r="B42" s="33" t="str">
        <f t="shared" ref="B42:B44" si="4">417&amp;C42</f>
        <v>41701200</v>
      </c>
      <c r="C42" s="54" t="s">
        <v>194</v>
      </c>
      <c r="D42" s="207" t="s">
        <v>269</v>
      </c>
      <c r="E42" s="207" t="s">
        <v>264</v>
      </c>
      <c r="F42" s="271" t="s">
        <v>265</v>
      </c>
      <c r="G42" s="271"/>
      <c r="H42" s="271" t="s">
        <v>266</v>
      </c>
      <c r="I42" s="273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22" ht="29.25" customHeight="1" x14ac:dyDescent="0.2">
      <c r="A43" s="51" t="s">
        <v>261</v>
      </c>
      <c r="B43" s="33" t="str">
        <f t="shared" si="4"/>
        <v>41701300</v>
      </c>
      <c r="C43" s="54" t="s">
        <v>259</v>
      </c>
      <c r="D43" s="207" t="s">
        <v>270</v>
      </c>
      <c r="E43" s="207" t="s">
        <v>264</v>
      </c>
      <c r="F43" s="271" t="s">
        <v>265</v>
      </c>
      <c r="G43" s="271"/>
      <c r="H43" s="271" t="s">
        <v>266</v>
      </c>
      <c r="I43" s="273"/>
    </row>
    <row r="44" spans="1:22" ht="30.75" customHeight="1" thickBot="1" x14ac:dyDescent="0.25">
      <c r="A44" s="51" t="s">
        <v>258</v>
      </c>
      <c r="B44" s="33" t="str">
        <f t="shared" si="4"/>
        <v>41701400</v>
      </c>
      <c r="C44" s="55" t="s">
        <v>262</v>
      </c>
      <c r="D44" s="181" t="s">
        <v>271</v>
      </c>
      <c r="E44" s="181" t="s">
        <v>264</v>
      </c>
      <c r="F44" s="272" t="s">
        <v>265</v>
      </c>
      <c r="G44" s="272"/>
      <c r="H44" s="272" t="s">
        <v>266</v>
      </c>
      <c r="I44" s="274"/>
    </row>
  </sheetData>
  <mergeCells count="44">
    <mergeCell ref="F43:G43"/>
    <mergeCell ref="F44:G44"/>
    <mergeCell ref="H43:I43"/>
    <mergeCell ref="H44:I44"/>
    <mergeCell ref="F40:G40"/>
    <mergeCell ref="H40:I40"/>
    <mergeCell ref="F41:G41"/>
    <mergeCell ref="H41:I41"/>
    <mergeCell ref="F42:G42"/>
    <mergeCell ref="H42:I42"/>
    <mergeCell ref="A38:B38"/>
    <mergeCell ref="C38:C39"/>
    <mergeCell ref="D38:I38"/>
    <mergeCell ref="F39:G39"/>
    <mergeCell ref="H39:I39"/>
    <mergeCell ref="A27:B28"/>
    <mergeCell ref="F16:G16"/>
    <mergeCell ref="F17:G17"/>
    <mergeCell ref="A23:I23"/>
    <mergeCell ref="A25:I25"/>
    <mergeCell ref="H17:I17"/>
    <mergeCell ref="H18:I18"/>
    <mergeCell ref="F15:G15"/>
    <mergeCell ref="D27:I27"/>
    <mergeCell ref="D28:E28"/>
    <mergeCell ref="F28:G28"/>
    <mergeCell ref="F18:G18"/>
    <mergeCell ref="H28:I28"/>
    <mergeCell ref="A12:I12"/>
    <mergeCell ref="A36:I36"/>
    <mergeCell ref="A1:I1"/>
    <mergeCell ref="A3:I3"/>
    <mergeCell ref="A5:B6"/>
    <mergeCell ref="C5:C7"/>
    <mergeCell ref="D5:I5"/>
    <mergeCell ref="D6:E6"/>
    <mergeCell ref="F6:G6"/>
    <mergeCell ref="H6:I6"/>
    <mergeCell ref="C27:C29"/>
    <mergeCell ref="A14:B14"/>
    <mergeCell ref="C14:C15"/>
    <mergeCell ref="D14:I14"/>
    <mergeCell ref="H15:I15"/>
    <mergeCell ref="H16:I16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view="pageBreakPreview" topLeftCell="B1" zoomScale="85" zoomScaleNormal="70" zoomScaleSheetLayoutView="85" workbookViewId="0">
      <selection activeCell="D14" sqref="D14"/>
    </sheetView>
  </sheetViews>
  <sheetFormatPr defaultColWidth="8.85546875" defaultRowHeight="12.75" x14ac:dyDescent="0.25"/>
  <cols>
    <col min="1" max="1" width="60.7109375" style="159" customWidth="1"/>
    <col min="2" max="2" width="14.85546875" style="159" customWidth="1"/>
    <col min="3" max="3" width="13.7109375" style="159" customWidth="1"/>
    <col min="4" max="4" width="19.5703125" style="159" customWidth="1"/>
    <col min="5" max="5" width="25.85546875" style="25" customWidth="1"/>
    <col min="6" max="6" width="25.140625" style="158" customWidth="1"/>
    <col min="7" max="7" width="24.7109375" style="158" customWidth="1"/>
    <col min="8" max="8" width="23" style="25" customWidth="1"/>
    <col min="9" max="9" width="24.140625" style="25" customWidth="1"/>
    <col min="10" max="11" width="19.28515625" style="25" customWidth="1"/>
    <col min="12" max="16384" width="8.85546875" style="25"/>
  </cols>
  <sheetData>
    <row r="1" spans="1:22" s="2" customFormat="1" ht="14.25" x14ac:dyDescent="0.25">
      <c r="A1" s="256" t="s">
        <v>221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2" s="2" customFormat="1" ht="15" x14ac:dyDescent="0.25">
      <c r="A2" s="177"/>
      <c r="B2" s="1"/>
      <c r="C2" s="1"/>
      <c r="D2" s="1"/>
      <c r="E2" s="1"/>
      <c r="F2" s="21"/>
      <c r="G2" s="21"/>
      <c r="H2" s="1"/>
      <c r="I2" s="1"/>
      <c r="J2" s="1"/>
      <c r="K2" s="1"/>
    </row>
    <row r="3" spans="1:22" s="2" customFormat="1" x14ac:dyDescent="0.25">
      <c r="A3" s="257" t="s">
        <v>51</v>
      </c>
      <c r="B3" s="258"/>
      <c r="C3" s="258" t="s">
        <v>19</v>
      </c>
      <c r="D3" s="262" t="s">
        <v>99</v>
      </c>
      <c r="E3" s="262"/>
      <c r="F3" s="262"/>
      <c r="G3" s="262"/>
      <c r="H3" s="262"/>
      <c r="I3" s="263"/>
    </row>
    <row r="4" spans="1:22" s="2" customFormat="1" ht="38.25" customHeight="1" x14ac:dyDescent="0.25">
      <c r="A4" s="257"/>
      <c r="B4" s="258"/>
      <c r="C4" s="258"/>
      <c r="D4" s="258" t="s">
        <v>278</v>
      </c>
      <c r="E4" s="258"/>
      <c r="F4" s="258" t="s">
        <v>58</v>
      </c>
      <c r="G4" s="258"/>
      <c r="H4" s="258"/>
      <c r="I4" s="279" t="s">
        <v>273</v>
      </c>
    </row>
    <row r="5" spans="1:22" s="2" customFormat="1" ht="51" x14ac:dyDescent="0.25">
      <c r="A5" s="157" t="s">
        <v>97</v>
      </c>
      <c r="B5" s="149" t="s">
        <v>98</v>
      </c>
      <c r="C5" s="258"/>
      <c r="D5" s="174" t="s">
        <v>285</v>
      </c>
      <c r="E5" s="162" t="s">
        <v>281</v>
      </c>
      <c r="F5" s="149" t="s">
        <v>48</v>
      </c>
      <c r="G5" s="149" t="s">
        <v>176</v>
      </c>
      <c r="H5" s="162" t="s">
        <v>103</v>
      </c>
      <c r="I5" s="280"/>
    </row>
    <row r="6" spans="1:22" s="37" customFormat="1" ht="13.5" thickBot="1" x14ac:dyDescent="0.3">
      <c r="A6" s="20" t="s">
        <v>6</v>
      </c>
      <c r="B6" s="41" t="s">
        <v>8</v>
      </c>
      <c r="C6" s="175" t="s">
        <v>7</v>
      </c>
      <c r="D6" s="175" t="s">
        <v>9</v>
      </c>
      <c r="E6" s="175" t="s">
        <v>12</v>
      </c>
      <c r="F6" s="175" t="s">
        <v>23</v>
      </c>
      <c r="G6" s="175" t="s">
        <v>24</v>
      </c>
      <c r="H6" s="175" t="s">
        <v>25</v>
      </c>
      <c r="I6" s="186" t="s">
        <v>26</v>
      </c>
      <c r="J6" s="2"/>
      <c r="K6" s="2"/>
      <c r="L6" s="2"/>
      <c r="M6" s="2"/>
      <c r="N6" s="2"/>
    </row>
    <row r="7" spans="1:22" s="2" customFormat="1" x14ac:dyDescent="0.2">
      <c r="A7" s="225" t="s">
        <v>94</v>
      </c>
      <c r="B7" s="35" t="s">
        <v>95</v>
      </c>
      <c r="C7" s="19" t="s">
        <v>191</v>
      </c>
      <c r="D7" s="167" t="s">
        <v>93</v>
      </c>
      <c r="E7" s="156" t="s">
        <v>29</v>
      </c>
      <c r="F7" s="14" t="s">
        <v>102</v>
      </c>
      <c r="G7" s="14" t="s">
        <v>166</v>
      </c>
      <c r="H7" s="156" t="s">
        <v>29</v>
      </c>
      <c r="I7" s="15" t="s">
        <v>165</v>
      </c>
    </row>
    <row r="8" spans="1:22" s="2" customFormat="1" ht="13.5" thickBot="1" x14ac:dyDescent="0.25">
      <c r="A8" s="225" t="s">
        <v>87</v>
      </c>
      <c r="B8" s="35" t="s">
        <v>88</v>
      </c>
      <c r="C8" s="18" t="s">
        <v>192</v>
      </c>
      <c r="D8" s="152" t="s">
        <v>92</v>
      </c>
      <c r="E8" s="152" t="s">
        <v>212</v>
      </c>
      <c r="F8" s="153" t="s">
        <v>89</v>
      </c>
      <c r="G8" s="16" t="s">
        <v>164</v>
      </c>
      <c r="H8" s="153" t="s">
        <v>217</v>
      </c>
      <c r="I8" s="58" t="s">
        <v>163</v>
      </c>
    </row>
    <row r="10" spans="1:22" s="2" customFormat="1" ht="14.25" x14ac:dyDescent="0.25">
      <c r="A10" s="256" t="s">
        <v>222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1"/>
    </row>
    <row r="11" spans="1:22" s="2" customFormat="1" x14ac:dyDescent="0.25">
      <c r="A11" s="1"/>
      <c r="B11" s="1"/>
      <c r="C11" s="1"/>
      <c r="D11" s="1"/>
      <c r="E11" s="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V11" s="1"/>
    </row>
    <row r="12" spans="1:22" s="2" customFormat="1" x14ac:dyDescent="0.25">
      <c r="A12" s="257" t="s">
        <v>51</v>
      </c>
      <c r="B12" s="258"/>
      <c r="C12" s="258" t="s">
        <v>19</v>
      </c>
      <c r="D12" s="263" t="s">
        <v>101</v>
      </c>
      <c r="E12" s="283"/>
      <c r="F12" s="283"/>
      <c r="G12" s="283"/>
      <c r="H12" s="283"/>
      <c r="I12" s="28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2" s="2" customFormat="1" x14ac:dyDescent="0.25">
      <c r="A13" s="257"/>
      <c r="B13" s="258"/>
      <c r="C13" s="258"/>
      <c r="D13" s="259" t="s">
        <v>279</v>
      </c>
      <c r="E13" s="260"/>
      <c r="F13" s="260"/>
      <c r="G13" s="260"/>
      <c r="H13" s="257"/>
      <c r="I13" s="264" t="s">
        <v>91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2" s="2" customFormat="1" ht="51" x14ac:dyDescent="0.25">
      <c r="A14" s="157" t="s">
        <v>52</v>
      </c>
      <c r="B14" s="149" t="s">
        <v>57</v>
      </c>
      <c r="C14" s="258"/>
      <c r="D14" s="174" t="s">
        <v>280</v>
      </c>
      <c r="E14" s="216" t="s">
        <v>143</v>
      </c>
      <c r="F14" s="216" t="s">
        <v>145</v>
      </c>
      <c r="G14" s="258" t="s">
        <v>3</v>
      </c>
      <c r="H14" s="258"/>
      <c r="I14" s="28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2" s="37" customFormat="1" ht="13.5" thickBot="1" x14ac:dyDescent="0.3">
      <c r="A15" s="20" t="s">
        <v>6</v>
      </c>
      <c r="B15" s="41" t="s">
        <v>8</v>
      </c>
      <c r="C15" s="160" t="s">
        <v>7</v>
      </c>
      <c r="D15" s="160" t="s">
        <v>9</v>
      </c>
      <c r="E15" s="223" t="s">
        <v>12</v>
      </c>
      <c r="F15" s="223" t="s">
        <v>23</v>
      </c>
      <c r="G15" s="266" t="s">
        <v>24</v>
      </c>
      <c r="H15" s="282"/>
      <c r="I15" s="186" t="s">
        <v>25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2" s="2" customFormat="1" x14ac:dyDescent="0.2">
      <c r="A16" s="225" t="s">
        <v>94</v>
      </c>
      <c r="B16" s="35" t="s">
        <v>95</v>
      </c>
      <c r="C16" s="19" t="s">
        <v>191</v>
      </c>
      <c r="D16" s="156" t="s">
        <v>29</v>
      </c>
      <c r="E16" s="224" t="s">
        <v>29</v>
      </c>
      <c r="F16" s="224" t="s">
        <v>29</v>
      </c>
      <c r="G16" s="268" t="s">
        <v>29</v>
      </c>
      <c r="H16" s="268"/>
      <c r="I16" s="168" t="s">
        <v>29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2" s="2" customFormat="1" ht="13.5" thickBot="1" x14ac:dyDescent="0.25">
      <c r="A17" s="225" t="s">
        <v>87</v>
      </c>
      <c r="B17" s="35" t="s">
        <v>88</v>
      </c>
      <c r="C17" s="18" t="s">
        <v>192</v>
      </c>
      <c r="D17" s="151" t="s">
        <v>237</v>
      </c>
      <c r="E17" s="221" t="s">
        <v>193</v>
      </c>
      <c r="F17" s="222" t="s">
        <v>238</v>
      </c>
      <c r="G17" s="267" t="s">
        <v>239</v>
      </c>
      <c r="H17" s="267"/>
      <c r="I17" s="227" t="s">
        <v>240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2" x14ac:dyDescent="0.25"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2" s="2" customFormat="1" ht="14.25" x14ac:dyDescent="0.25">
      <c r="A19" s="256" t="s">
        <v>223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1"/>
    </row>
    <row r="20" spans="1:22" s="2" customFormat="1" x14ac:dyDescent="0.25">
      <c r="A20" s="178"/>
      <c r="B20" s="1"/>
      <c r="C20" s="1"/>
      <c r="D20" s="1"/>
      <c r="E20" s="1"/>
      <c r="F20" s="21"/>
      <c r="G20" s="21"/>
      <c r="H20" s="1"/>
      <c r="I20" s="1"/>
      <c r="J20" s="1"/>
      <c r="K20" s="1"/>
    </row>
    <row r="21" spans="1:22" s="2" customFormat="1" x14ac:dyDescent="0.25">
      <c r="A21" s="257" t="s">
        <v>51</v>
      </c>
      <c r="B21" s="258"/>
      <c r="C21" s="258" t="s">
        <v>19</v>
      </c>
      <c r="D21" s="262" t="s">
        <v>100</v>
      </c>
      <c r="E21" s="262"/>
      <c r="F21" s="262"/>
      <c r="G21" s="262"/>
      <c r="H21" s="262"/>
      <c r="I21" s="263"/>
    </row>
    <row r="22" spans="1:22" s="2" customFormat="1" ht="38.25" customHeight="1" x14ac:dyDescent="0.25">
      <c r="A22" s="257"/>
      <c r="B22" s="258"/>
      <c r="C22" s="258"/>
      <c r="D22" s="258" t="s">
        <v>278</v>
      </c>
      <c r="E22" s="258"/>
      <c r="F22" s="258" t="s">
        <v>58</v>
      </c>
      <c r="G22" s="258"/>
      <c r="H22" s="258"/>
      <c r="I22" s="279" t="s">
        <v>275</v>
      </c>
    </row>
    <row r="23" spans="1:22" s="2" customFormat="1" ht="51" x14ac:dyDescent="0.25">
      <c r="A23" s="157" t="s">
        <v>97</v>
      </c>
      <c r="B23" s="149" t="s">
        <v>98</v>
      </c>
      <c r="C23" s="258"/>
      <c r="D23" s="174" t="s">
        <v>285</v>
      </c>
      <c r="E23" s="162" t="s">
        <v>282</v>
      </c>
      <c r="F23" s="149" t="s">
        <v>48</v>
      </c>
      <c r="G23" s="149" t="s">
        <v>176</v>
      </c>
      <c r="H23" s="162" t="s">
        <v>220</v>
      </c>
      <c r="I23" s="280"/>
    </row>
    <row r="24" spans="1:22" s="37" customFormat="1" ht="13.5" thickBot="1" x14ac:dyDescent="0.3">
      <c r="A24" s="20" t="s">
        <v>6</v>
      </c>
      <c r="B24" s="41" t="s">
        <v>8</v>
      </c>
      <c r="C24" s="175" t="s">
        <v>7</v>
      </c>
      <c r="D24" s="175" t="s">
        <v>9</v>
      </c>
      <c r="E24" s="175" t="s">
        <v>12</v>
      </c>
      <c r="F24" s="175" t="s">
        <v>23</v>
      </c>
      <c r="G24" s="175" t="s">
        <v>24</v>
      </c>
      <c r="H24" s="175" t="s">
        <v>25</v>
      </c>
      <c r="I24" s="186" t="s">
        <v>26</v>
      </c>
      <c r="J24" s="2"/>
      <c r="K24" s="2"/>
      <c r="L24" s="2"/>
      <c r="M24" s="2"/>
      <c r="N24" s="2"/>
    </row>
    <row r="25" spans="1:22" s="2" customFormat="1" x14ac:dyDescent="0.2">
      <c r="A25" s="225" t="s">
        <v>94</v>
      </c>
      <c r="B25" s="35" t="s">
        <v>95</v>
      </c>
      <c r="C25" s="19" t="s">
        <v>191</v>
      </c>
      <c r="D25" s="167" t="s">
        <v>93</v>
      </c>
      <c r="E25" s="156" t="s">
        <v>29</v>
      </c>
      <c r="F25" s="14" t="s">
        <v>102</v>
      </c>
      <c r="G25" s="14" t="s">
        <v>166</v>
      </c>
      <c r="H25" s="156" t="s">
        <v>29</v>
      </c>
      <c r="I25" s="15" t="s">
        <v>165</v>
      </c>
    </row>
    <row r="26" spans="1:22" s="2" customFormat="1" ht="13.5" thickBot="1" x14ac:dyDescent="0.25">
      <c r="A26" s="225" t="s">
        <v>87</v>
      </c>
      <c r="B26" s="35" t="s">
        <v>88</v>
      </c>
      <c r="C26" s="18" t="s">
        <v>192</v>
      </c>
      <c r="D26" s="152" t="s">
        <v>92</v>
      </c>
      <c r="E26" s="152" t="s">
        <v>212</v>
      </c>
      <c r="F26" s="153" t="s">
        <v>89</v>
      </c>
      <c r="G26" s="16" t="s">
        <v>164</v>
      </c>
      <c r="H26" s="153" t="s">
        <v>217</v>
      </c>
      <c r="I26" s="17" t="s">
        <v>163</v>
      </c>
    </row>
    <row r="29" spans="1:22" s="2" customFormat="1" ht="14.25" x14ac:dyDescent="0.25">
      <c r="A29" s="256" t="s">
        <v>224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1"/>
    </row>
    <row r="30" spans="1:22" s="2" customFormat="1" x14ac:dyDescent="0.25">
      <c r="A30" s="1"/>
      <c r="B30" s="1"/>
      <c r="C30" s="1"/>
      <c r="D30" s="1"/>
      <c r="E30" s="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V30" s="1"/>
    </row>
    <row r="31" spans="1:22" s="2" customFormat="1" x14ac:dyDescent="0.25">
      <c r="A31" s="257" t="s">
        <v>51</v>
      </c>
      <c r="B31" s="258"/>
      <c r="C31" s="258" t="s">
        <v>19</v>
      </c>
      <c r="D31" s="263" t="s">
        <v>274</v>
      </c>
      <c r="E31" s="283"/>
      <c r="F31" s="283"/>
      <c r="G31" s="283"/>
      <c r="H31" s="283"/>
      <c r="I31" s="28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2" s="2" customFormat="1" x14ac:dyDescent="0.25">
      <c r="A32" s="257"/>
      <c r="B32" s="258"/>
      <c r="C32" s="258"/>
      <c r="D32" s="259" t="s">
        <v>279</v>
      </c>
      <c r="E32" s="260"/>
      <c r="F32" s="260"/>
      <c r="G32" s="260"/>
      <c r="H32" s="257"/>
      <c r="I32" s="264" t="s">
        <v>91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1" s="2" customFormat="1" ht="51" x14ac:dyDescent="0.25">
      <c r="A33" s="157" t="s">
        <v>52</v>
      </c>
      <c r="B33" s="149" t="s">
        <v>57</v>
      </c>
      <c r="C33" s="258"/>
      <c r="D33" s="174" t="s">
        <v>280</v>
      </c>
      <c r="E33" s="216" t="s">
        <v>143</v>
      </c>
      <c r="F33" s="216" t="s">
        <v>145</v>
      </c>
      <c r="G33" s="258" t="s">
        <v>3</v>
      </c>
      <c r="H33" s="258"/>
      <c r="I33" s="28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1" s="187" customFormat="1" ht="13.5" thickBot="1" x14ac:dyDescent="0.3">
      <c r="A34" s="20" t="s">
        <v>6</v>
      </c>
      <c r="B34" s="41" t="s">
        <v>8</v>
      </c>
      <c r="C34" s="160" t="s">
        <v>7</v>
      </c>
      <c r="D34" s="160" t="s">
        <v>9</v>
      </c>
      <c r="E34" s="186" t="s">
        <v>12</v>
      </c>
      <c r="F34" s="186" t="s">
        <v>23</v>
      </c>
      <c r="G34" s="266" t="s">
        <v>24</v>
      </c>
      <c r="H34" s="282"/>
      <c r="I34" s="186" t="s">
        <v>25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1" s="2" customFormat="1" x14ac:dyDescent="0.2">
      <c r="A35" s="225" t="s">
        <v>94</v>
      </c>
      <c r="B35" s="35" t="s">
        <v>95</v>
      </c>
      <c r="C35" s="19" t="s">
        <v>191</v>
      </c>
      <c r="D35" s="156" t="s">
        <v>29</v>
      </c>
      <c r="E35" s="156" t="s">
        <v>29</v>
      </c>
      <c r="F35" s="156" t="s">
        <v>29</v>
      </c>
      <c r="G35" s="268" t="s">
        <v>29</v>
      </c>
      <c r="H35" s="268"/>
      <c r="I35" s="168" t="s">
        <v>29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1" s="2" customFormat="1" ht="13.5" thickBot="1" x14ac:dyDescent="0.25">
      <c r="A36" s="225" t="s">
        <v>87</v>
      </c>
      <c r="B36" s="35" t="s">
        <v>88</v>
      </c>
      <c r="C36" s="18" t="s">
        <v>192</v>
      </c>
      <c r="D36" s="151" t="s">
        <v>237</v>
      </c>
      <c r="E36" s="221" t="s">
        <v>193</v>
      </c>
      <c r="F36" s="222" t="s">
        <v>238</v>
      </c>
      <c r="G36" s="267" t="s">
        <v>239</v>
      </c>
      <c r="H36" s="267"/>
      <c r="I36" s="227" t="s">
        <v>240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1" x14ac:dyDescent="0.25">
      <c r="A37" s="226"/>
    </row>
    <row r="40" spans="1:21" s="2" customFormat="1" ht="14.25" x14ac:dyDescent="0.25">
      <c r="A40" s="256" t="s">
        <v>225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1"/>
    </row>
    <row r="41" spans="1:21" s="2" customFormat="1" x14ac:dyDescent="0.25">
      <c r="A41" s="178"/>
      <c r="B41" s="1"/>
      <c r="C41" s="1"/>
      <c r="D41" s="1"/>
      <c r="E41" s="1"/>
      <c r="F41" s="21"/>
      <c r="G41" s="21"/>
      <c r="H41" s="1"/>
      <c r="I41" s="1"/>
      <c r="J41" s="1"/>
      <c r="K41" s="1"/>
    </row>
    <row r="42" spans="1:21" s="2" customFormat="1" x14ac:dyDescent="0.25">
      <c r="A42" s="257" t="s">
        <v>51</v>
      </c>
      <c r="B42" s="258"/>
      <c r="C42" s="258" t="s">
        <v>19</v>
      </c>
      <c r="D42" s="262" t="s">
        <v>218</v>
      </c>
      <c r="E42" s="262"/>
      <c r="F42" s="262"/>
      <c r="G42" s="262"/>
      <c r="H42" s="262"/>
      <c r="I42" s="263"/>
    </row>
    <row r="43" spans="1:21" s="2" customFormat="1" ht="25.5" customHeight="1" x14ac:dyDescent="0.25">
      <c r="A43" s="257"/>
      <c r="B43" s="258"/>
      <c r="C43" s="258"/>
      <c r="D43" s="258" t="s">
        <v>278</v>
      </c>
      <c r="E43" s="258"/>
      <c r="F43" s="258" t="s">
        <v>58</v>
      </c>
      <c r="G43" s="258"/>
      <c r="H43" s="258"/>
      <c r="I43" s="279" t="s">
        <v>275</v>
      </c>
    </row>
    <row r="44" spans="1:21" s="2" customFormat="1" ht="51" x14ac:dyDescent="0.25">
      <c r="A44" s="157" t="s">
        <v>97</v>
      </c>
      <c r="B44" s="149" t="s">
        <v>98</v>
      </c>
      <c r="C44" s="258"/>
      <c r="D44" s="174" t="s">
        <v>285</v>
      </c>
      <c r="E44" s="162" t="s">
        <v>283</v>
      </c>
      <c r="F44" s="149" t="s">
        <v>48</v>
      </c>
      <c r="G44" s="149" t="s">
        <v>176</v>
      </c>
      <c r="H44" s="162" t="s">
        <v>104</v>
      </c>
      <c r="I44" s="280"/>
    </row>
    <row r="45" spans="1:21" s="37" customFormat="1" ht="13.5" thickBot="1" x14ac:dyDescent="0.3">
      <c r="A45" s="20" t="s">
        <v>6</v>
      </c>
      <c r="B45" s="41" t="s">
        <v>8</v>
      </c>
      <c r="C45" s="175" t="s">
        <v>7</v>
      </c>
      <c r="D45" s="175" t="s">
        <v>9</v>
      </c>
      <c r="E45" s="175" t="s">
        <v>12</v>
      </c>
      <c r="F45" s="175" t="s">
        <v>23</v>
      </c>
      <c r="G45" s="175" t="s">
        <v>24</v>
      </c>
      <c r="H45" s="175" t="s">
        <v>25</v>
      </c>
      <c r="I45" s="186" t="s">
        <v>26</v>
      </c>
      <c r="J45" s="2"/>
      <c r="K45" s="2"/>
      <c r="L45" s="2"/>
      <c r="M45" s="2"/>
      <c r="N45" s="2"/>
    </row>
    <row r="46" spans="1:21" s="2" customFormat="1" x14ac:dyDescent="0.2">
      <c r="A46" s="225" t="s">
        <v>94</v>
      </c>
      <c r="B46" s="35" t="s">
        <v>95</v>
      </c>
      <c r="C46" s="19" t="s">
        <v>191</v>
      </c>
      <c r="D46" s="167" t="s">
        <v>93</v>
      </c>
      <c r="E46" s="156" t="s">
        <v>29</v>
      </c>
      <c r="F46" s="14" t="s">
        <v>102</v>
      </c>
      <c r="G46" s="14" t="s">
        <v>166</v>
      </c>
      <c r="H46" s="156" t="s">
        <v>29</v>
      </c>
      <c r="I46" s="15" t="s">
        <v>165</v>
      </c>
    </row>
    <row r="47" spans="1:21" s="2" customFormat="1" ht="13.5" thickBot="1" x14ac:dyDescent="0.25">
      <c r="A47" s="225" t="s">
        <v>87</v>
      </c>
      <c r="B47" s="35" t="s">
        <v>88</v>
      </c>
      <c r="C47" s="18" t="s">
        <v>192</v>
      </c>
      <c r="D47" s="152" t="s">
        <v>92</v>
      </c>
      <c r="E47" s="152" t="s">
        <v>212</v>
      </c>
      <c r="F47" s="153" t="s">
        <v>89</v>
      </c>
      <c r="G47" s="16" t="s">
        <v>164</v>
      </c>
      <c r="H47" s="153" t="s">
        <v>217</v>
      </c>
      <c r="I47" s="17" t="s">
        <v>163</v>
      </c>
    </row>
    <row r="48" spans="1:21" x14ac:dyDescent="0.25">
      <c r="F48" s="179"/>
      <c r="G48" s="179"/>
      <c r="J48" s="2"/>
      <c r="K48" s="2"/>
    </row>
    <row r="49" spans="1:22" s="2" customFormat="1" ht="14.25" x14ac:dyDescent="0.25">
      <c r="A49" s="256" t="s">
        <v>226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1"/>
    </row>
    <row r="50" spans="1:22" s="2" customFormat="1" x14ac:dyDescent="0.25">
      <c r="A50" s="1"/>
      <c r="B50" s="1"/>
      <c r="C50" s="1"/>
      <c r="D50" s="1"/>
      <c r="E50" s="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V50" s="1"/>
    </row>
    <row r="51" spans="1:22" s="2" customFormat="1" x14ac:dyDescent="0.25">
      <c r="A51" s="257" t="s">
        <v>51</v>
      </c>
      <c r="B51" s="258"/>
      <c r="C51" s="258" t="s">
        <v>19</v>
      </c>
      <c r="D51" s="263" t="s">
        <v>219</v>
      </c>
      <c r="E51" s="283"/>
      <c r="F51" s="283"/>
      <c r="G51" s="283"/>
      <c r="H51" s="283"/>
      <c r="I51" s="28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2" s="2" customFormat="1" x14ac:dyDescent="0.25">
      <c r="A52" s="257"/>
      <c r="B52" s="258"/>
      <c r="C52" s="258"/>
      <c r="D52" s="259" t="s">
        <v>279</v>
      </c>
      <c r="E52" s="260"/>
      <c r="F52" s="260"/>
      <c r="G52" s="260"/>
      <c r="H52" s="257"/>
      <c r="I52" s="264" t="s">
        <v>91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2" s="2" customFormat="1" ht="51" x14ac:dyDescent="0.25">
      <c r="A53" s="157" t="s">
        <v>52</v>
      </c>
      <c r="B53" s="149" t="s">
        <v>57</v>
      </c>
      <c r="C53" s="258"/>
      <c r="D53" s="174" t="s">
        <v>280</v>
      </c>
      <c r="E53" s="216" t="s">
        <v>143</v>
      </c>
      <c r="F53" s="216" t="s">
        <v>145</v>
      </c>
      <c r="G53" s="258" t="s">
        <v>3</v>
      </c>
      <c r="H53" s="258"/>
      <c r="I53" s="28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2" s="187" customFormat="1" ht="13.5" thickBot="1" x14ac:dyDescent="0.3">
      <c r="A54" s="20" t="s">
        <v>6</v>
      </c>
      <c r="B54" s="41" t="s">
        <v>8</v>
      </c>
      <c r="C54" s="160" t="s">
        <v>7</v>
      </c>
      <c r="D54" s="160" t="s">
        <v>9</v>
      </c>
      <c r="E54" s="186" t="s">
        <v>12</v>
      </c>
      <c r="F54" s="186" t="s">
        <v>23</v>
      </c>
      <c r="G54" s="266" t="s">
        <v>24</v>
      </c>
      <c r="H54" s="282"/>
      <c r="I54" s="186" t="s">
        <v>25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2" s="2" customFormat="1" x14ac:dyDescent="0.2">
      <c r="A55" s="225" t="s">
        <v>94</v>
      </c>
      <c r="B55" s="35" t="s">
        <v>95</v>
      </c>
      <c r="C55" s="19" t="s">
        <v>191</v>
      </c>
      <c r="D55" s="156" t="s">
        <v>29</v>
      </c>
      <c r="E55" s="156" t="s">
        <v>29</v>
      </c>
      <c r="F55" s="156" t="s">
        <v>29</v>
      </c>
      <c r="G55" s="268" t="s">
        <v>29</v>
      </c>
      <c r="H55" s="268"/>
      <c r="I55" s="168" t="s">
        <v>29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2" s="2" customFormat="1" ht="13.5" thickBot="1" x14ac:dyDescent="0.25">
      <c r="A56" s="225" t="s">
        <v>87</v>
      </c>
      <c r="B56" s="35" t="s">
        <v>88</v>
      </c>
      <c r="C56" s="18" t="s">
        <v>192</v>
      </c>
      <c r="D56" s="151" t="s">
        <v>237</v>
      </c>
      <c r="E56" s="221" t="s">
        <v>193</v>
      </c>
      <c r="F56" s="222" t="s">
        <v>238</v>
      </c>
      <c r="G56" s="267" t="s">
        <v>239</v>
      </c>
      <c r="H56" s="267"/>
      <c r="I56" s="227" t="s">
        <v>240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8" spans="1:22" x14ac:dyDescent="0.25">
      <c r="H58" s="158"/>
      <c r="I58" s="158"/>
      <c r="J58" s="158"/>
      <c r="K58" s="158"/>
      <c r="L58" s="158"/>
      <c r="M58" s="158"/>
      <c r="N58" s="158"/>
      <c r="R58" s="214"/>
      <c r="S58" s="182"/>
    </row>
    <row r="59" spans="1:22" x14ac:dyDescent="0.25">
      <c r="A59" s="158"/>
      <c r="H59" s="158"/>
      <c r="I59" s="158"/>
      <c r="J59" s="158"/>
      <c r="K59" s="158"/>
      <c r="L59" s="158"/>
      <c r="M59" s="158"/>
      <c r="N59" s="158"/>
      <c r="R59" s="214"/>
      <c r="S59" s="182"/>
    </row>
    <row r="60" spans="1:22" x14ac:dyDescent="0.2">
      <c r="A60" s="230" t="s">
        <v>177</v>
      </c>
      <c r="B60" s="287"/>
      <c r="C60" s="287"/>
      <c r="D60" s="287"/>
      <c r="E60" s="231"/>
      <c r="F60" s="285"/>
      <c r="G60" s="285"/>
      <c r="H60" s="158"/>
      <c r="I60" s="188"/>
      <c r="J60" s="158"/>
      <c r="K60" s="158"/>
      <c r="L60" s="158"/>
      <c r="P60" s="214"/>
      <c r="Q60" s="182"/>
    </row>
    <row r="61" spans="1:22" x14ac:dyDescent="0.25">
      <c r="A61" s="232" t="s">
        <v>178</v>
      </c>
      <c r="B61" s="288" t="s">
        <v>169</v>
      </c>
      <c r="C61" s="288"/>
      <c r="D61" s="288"/>
      <c r="E61" s="231"/>
      <c r="F61" s="286" t="s">
        <v>170</v>
      </c>
      <c r="G61" s="286"/>
      <c r="H61" s="158"/>
      <c r="I61" s="189" t="s">
        <v>173</v>
      </c>
      <c r="J61" s="158"/>
      <c r="K61" s="158"/>
      <c r="L61" s="158"/>
      <c r="P61" s="214"/>
      <c r="Q61" s="182"/>
    </row>
    <row r="62" spans="1:22" x14ac:dyDescent="0.2">
      <c r="A62" s="233"/>
      <c r="B62" s="231"/>
      <c r="C62" s="231"/>
      <c r="D62" s="231"/>
      <c r="E62" s="231"/>
      <c r="H62" s="158"/>
      <c r="I62" s="158"/>
      <c r="J62" s="158"/>
      <c r="K62" s="158"/>
      <c r="L62" s="158"/>
      <c r="P62" s="214"/>
      <c r="Q62" s="182"/>
    </row>
    <row r="63" spans="1:22" x14ac:dyDescent="0.2">
      <c r="A63" s="233"/>
      <c r="B63" s="231"/>
      <c r="C63" s="231"/>
      <c r="D63" s="231"/>
      <c r="E63" s="231"/>
      <c r="H63" s="158"/>
      <c r="I63" s="158"/>
      <c r="J63" s="158"/>
      <c r="K63" s="158"/>
      <c r="L63" s="158"/>
      <c r="P63" s="214"/>
      <c r="Q63" s="182"/>
    </row>
    <row r="64" spans="1:22" x14ac:dyDescent="0.2">
      <c r="A64" s="234" t="s">
        <v>179</v>
      </c>
      <c r="B64" s="287"/>
      <c r="C64" s="287"/>
      <c r="D64" s="287"/>
      <c r="E64" s="231"/>
      <c r="F64" s="285"/>
      <c r="G64" s="285"/>
      <c r="H64" s="158"/>
      <c r="I64" s="188"/>
      <c r="J64" s="158"/>
      <c r="K64" s="158"/>
      <c r="L64" s="158"/>
      <c r="P64" s="214"/>
      <c r="Q64" s="182"/>
    </row>
    <row r="65" spans="1:20" x14ac:dyDescent="0.25">
      <c r="A65" s="231"/>
      <c r="B65" s="288" t="s">
        <v>169</v>
      </c>
      <c r="C65" s="288"/>
      <c r="D65" s="288"/>
      <c r="E65" s="231"/>
      <c r="F65" s="286" t="s">
        <v>171</v>
      </c>
      <c r="G65" s="286"/>
      <c r="H65" s="158"/>
      <c r="I65" s="189" t="s">
        <v>172</v>
      </c>
      <c r="J65" s="158"/>
      <c r="K65" s="158"/>
      <c r="L65" s="158"/>
      <c r="P65" s="214"/>
      <c r="Q65" s="182"/>
    </row>
    <row r="66" spans="1:20" x14ac:dyDescent="0.25">
      <c r="A66" s="231"/>
      <c r="B66" s="235"/>
      <c r="C66" s="235"/>
      <c r="D66" s="235"/>
      <c r="E66" s="231"/>
      <c r="F66" s="165"/>
      <c r="G66" s="165"/>
      <c r="H66" s="165"/>
      <c r="I66" s="165"/>
      <c r="J66" s="165"/>
      <c r="K66" s="165"/>
      <c r="L66" s="165"/>
      <c r="P66" s="214"/>
      <c r="Q66" s="182"/>
    </row>
    <row r="67" spans="1:20" x14ac:dyDescent="0.25">
      <c r="A67" s="281" t="s">
        <v>276</v>
      </c>
      <c r="B67" s="281"/>
      <c r="C67" s="281"/>
      <c r="D67" s="281"/>
      <c r="E67" s="281"/>
      <c r="F67" s="166"/>
      <c r="H67" s="158"/>
      <c r="I67" s="158"/>
      <c r="J67" s="158"/>
      <c r="K67" s="158"/>
      <c r="M67" s="158"/>
      <c r="N67" s="158"/>
      <c r="R67" s="214"/>
      <c r="S67" s="182"/>
    </row>
    <row r="68" spans="1:20" x14ac:dyDescent="0.25">
      <c r="A68" s="158"/>
      <c r="H68" s="158"/>
      <c r="I68" s="158"/>
      <c r="J68" s="158"/>
      <c r="K68" s="158"/>
      <c r="L68" s="158"/>
      <c r="M68" s="158"/>
      <c r="N68" s="158"/>
      <c r="R68" s="214"/>
      <c r="S68" s="182"/>
    </row>
    <row r="69" spans="1:20" x14ac:dyDescent="0.25">
      <c r="A69" s="158"/>
    </row>
    <row r="70" spans="1:20" x14ac:dyDescent="0.25">
      <c r="A70" s="201" t="s">
        <v>257</v>
      </c>
    </row>
    <row r="72" spans="1:20" s="2" customFormat="1" ht="14.25" x14ac:dyDescent="0.25">
      <c r="A72" s="256" t="s">
        <v>221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</row>
    <row r="73" spans="1:20" s="2" customFormat="1" ht="15" x14ac:dyDescent="0.25">
      <c r="A73" s="177"/>
      <c r="B73" s="1"/>
      <c r="C73" s="1"/>
      <c r="D73" s="1"/>
      <c r="E73" s="1"/>
      <c r="F73" s="21"/>
      <c r="G73" s="21"/>
      <c r="H73" s="1"/>
      <c r="I73" s="1"/>
      <c r="J73" s="1"/>
      <c r="K73" s="1"/>
    </row>
    <row r="74" spans="1:20" s="2" customFormat="1" x14ac:dyDescent="0.25">
      <c r="A74" s="257" t="s">
        <v>51</v>
      </c>
      <c r="B74" s="258"/>
      <c r="C74" s="258" t="s">
        <v>19</v>
      </c>
      <c r="D74" s="262" t="s">
        <v>197</v>
      </c>
      <c r="E74" s="262"/>
      <c r="F74" s="262"/>
      <c r="G74" s="262"/>
      <c r="H74" s="262"/>
      <c r="I74" s="263"/>
    </row>
    <row r="75" spans="1:20" s="2" customFormat="1" x14ac:dyDescent="0.25">
      <c r="A75" s="257"/>
      <c r="B75" s="258"/>
      <c r="C75" s="258"/>
      <c r="D75" s="258" t="s">
        <v>278</v>
      </c>
      <c r="E75" s="258"/>
      <c r="F75" s="258" t="s">
        <v>58</v>
      </c>
      <c r="G75" s="258"/>
      <c r="H75" s="258"/>
      <c r="I75" s="279" t="s">
        <v>275</v>
      </c>
    </row>
    <row r="76" spans="1:20" s="2" customFormat="1" ht="51" x14ac:dyDescent="0.25">
      <c r="A76" s="157" t="s">
        <v>97</v>
      </c>
      <c r="B76" s="149" t="s">
        <v>98</v>
      </c>
      <c r="C76" s="258"/>
      <c r="D76" s="174" t="s">
        <v>285</v>
      </c>
      <c r="E76" s="162" t="s">
        <v>284</v>
      </c>
      <c r="F76" s="149" t="s">
        <v>48</v>
      </c>
      <c r="G76" s="149" t="s">
        <v>176</v>
      </c>
      <c r="H76" s="162" t="s">
        <v>198</v>
      </c>
      <c r="I76" s="280"/>
    </row>
    <row r="77" spans="1:20" s="37" customFormat="1" ht="13.5" thickBot="1" x14ac:dyDescent="0.3">
      <c r="A77" s="20" t="s">
        <v>6</v>
      </c>
      <c r="B77" s="41" t="s">
        <v>8</v>
      </c>
      <c r="C77" s="160" t="s">
        <v>7</v>
      </c>
      <c r="D77" s="160" t="s">
        <v>9</v>
      </c>
      <c r="E77" s="160" t="s">
        <v>12</v>
      </c>
      <c r="F77" s="160" t="s">
        <v>23</v>
      </c>
      <c r="G77" s="160" t="s">
        <v>24</v>
      </c>
      <c r="H77" s="160" t="s">
        <v>25</v>
      </c>
      <c r="I77" s="154" t="s">
        <v>26</v>
      </c>
      <c r="J77" s="2"/>
      <c r="K77" s="2"/>
      <c r="L77" s="2"/>
      <c r="M77" s="2"/>
      <c r="N77" s="2"/>
    </row>
    <row r="78" spans="1:20" s="2" customFormat="1" x14ac:dyDescent="0.2">
      <c r="A78" s="180" t="s">
        <v>263</v>
      </c>
      <c r="B78" s="42" t="str">
        <f>417&amp;C78</f>
        <v>41701000</v>
      </c>
      <c r="C78" s="19" t="s">
        <v>191</v>
      </c>
      <c r="D78" s="49">
        <f>(D79*F79+D80*F80+D81*F81)/SUM(F79:F81)</f>
        <v>10848.108742004264</v>
      </c>
      <c r="E78" s="163" t="s">
        <v>29</v>
      </c>
      <c r="F78" s="49">
        <f>SUM(F79:F81)</f>
        <v>1407</v>
      </c>
      <c r="G78" s="49">
        <f>SUM(G79:G81)</f>
        <v>117</v>
      </c>
      <c r="H78" s="163" t="s">
        <v>29</v>
      </c>
      <c r="I78" s="50">
        <f>SUM(I79:I81)</f>
        <v>15263.29</v>
      </c>
    </row>
    <row r="79" spans="1:20" s="202" customFormat="1" x14ac:dyDescent="0.2">
      <c r="A79" s="51" t="s">
        <v>260</v>
      </c>
      <c r="B79" s="42" t="str">
        <f t="shared" ref="B79:B81" si="0">417&amp;C79</f>
        <v>41701200</v>
      </c>
      <c r="C79" s="219" t="s">
        <v>194</v>
      </c>
      <c r="D79" s="203">
        <v>69</v>
      </c>
      <c r="E79" s="204" t="s">
        <v>141</v>
      </c>
      <c r="F79" s="203">
        <v>186</v>
      </c>
      <c r="G79" s="203">
        <f>F79-('Р3 (платежи) текущий'!F32+'Р3 (платежи) текущий'!G32)</f>
        <v>15</v>
      </c>
      <c r="H79" s="204" t="s">
        <v>141</v>
      </c>
      <c r="I79" s="205">
        <f>ROUND(D79*F79/1000,2)</f>
        <v>12.83</v>
      </c>
    </row>
    <row r="80" spans="1:20" x14ac:dyDescent="0.2">
      <c r="A80" s="215" t="s">
        <v>261</v>
      </c>
      <c r="B80" s="42" t="str">
        <f t="shared" si="0"/>
        <v>41701300</v>
      </c>
      <c r="C80" s="219" t="s">
        <v>259</v>
      </c>
      <c r="D80" s="203">
        <v>51</v>
      </c>
      <c r="E80" s="204" t="s">
        <v>141</v>
      </c>
      <c r="F80" s="203">
        <v>205</v>
      </c>
      <c r="G80" s="203">
        <f>F80-('Р3 (платежи) текущий'!F33+'Р3 (платежи) текущий'!G33)</f>
        <v>17</v>
      </c>
      <c r="H80" s="204" t="s">
        <v>141</v>
      </c>
      <c r="I80" s="205">
        <f>ROUND(D80*F80/1000,2)</f>
        <v>10.46</v>
      </c>
    </row>
    <row r="81" spans="1:22" ht="13.5" thickBot="1" x14ac:dyDescent="0.25">
      <c r="A81" s="215" t="s">
        <v>258</v>
      </c>
      <c r="B81" s="42" t="str">
        <f t="shared" si="0"/>
        <v>41701400</v>
      </c>
      <c r="C81" s="18" t="s">
        <v>262</v>
      </c>
      <c r="D81" s="169">
        <v>15000</v>
      </c>
      <c r="E81" s="220" t="s">
        <v>141</v>
      </c>
      <c r="F81" s="169">
        <v>1016</v>
      </c>
      <c r="G81" s="169">
        <f>F81-('Р3 (платежи) текущий'!F34+'Р3 (платежи) текущий'!G34)</f>
        <v>85</v>
      </c>
      <c r="H81" s="220" t="s">
        <v>141</v>
      </c>
      <c r="I81" s="206">
        <f>ROUND(D81*F81/1000,2)</f>
        <v>15240</v>
      </c>
    </row>
    <row r="83" spans="1:22" s="2" customFormat="1" ht="14.25" x14ac:dyDescent="0.25">
      <c r="A83" s="256" t="s">
        <v>222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1"/>
    </row>
    <row r="84" spans="1:22" s="2" customFormat="1" x14ac:dyDescent="0.25">
      <c r="A84" s="1"/>
      <c r="B84" s="1"/>
      <c r="C84" s="1"/>
      <c r="D84" s="1"/>
      <c r="E84" s="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V84" s="1"/>
    </row>
    <row r="85" spans="1:22" s="2" customFormat="1" x14ac:dyDescent="0.25">
      <c r="A85" s="257" t="s">
        <v>51</v>
      </c>
      <c r="B85" s="258"/>
      <c r="C85" s="258" t="s">
        <v>19</v>
      </c>
      <c r="D85" s="263" t="s">
        <v>272</v>
      </c>
      <c r="E85" s="283"/>
      <c r="F85" s="283"/>
      <c r="G85" s="283"/>
      <c r="H85" s="283"/>
      <c r="I85" s="283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2" s="2" customFormat="1" x14ac:dyDescent="0.25">
      <c r="A86" s="257"/>
      <c r="B86" s="258"/>
      <c r="C86" s="258"/>
      <c r="D86" s="259" t="s">
        <v>279</v>
      </c>
      <c r="E86" s="260"/>
      <c r="F86" s="260"/>
      <c r="G86" s="260"/>
      <c r="H86" s="257"/>
      <c r="I86" s="264" t="s">
        <v>91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2" s="2" customFormat="1" ht="57" customHeight="1" x14ac:dyDescent="0.25">
      <c r="A87" s="157" t="s">
        <v>52</v>
      </c>
      <c r="B87" s="149" t="s">
        <v>57</v>
      </c>
      <c r="C87" s="258"/>
      <c r="D87" s="174" t="s">
        <v>280</v>
      </c>
      <c r="E87" s="216" t="s">
        <v>143</v>
      </c>
      <c r="F87" s="216" t="s">
        <v>145</v>
      </c>
      <c r="G87" s="258" t="s">
        <v>3</v>
      </c>
      <c r="H87" s="258"/>
      <c r="I87" s="28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2" s="37" customFormat="1" ht="13.5" thickBot="1" x14ac:dyDescent="0.3">
      <c r="A88" s="20" t="s">
        <v>6</v>
      </c>
      <c r="B88" s="41" t="s">
        <v>8</v>
      </c>
      <c r="C88" s="160" t="s">
        <v>7</v>
      </c>
      <c r="D88" s="160" t="s">
        <v>9</v>
      </c>
      <c r="E88" s="154" t="s">
        <v>12</v>
      </c>
      <c r="F88" s="154" t="s">
        <v>23</v>
      </c>
      <c r="G88" s="276" t="s">
        <v>24</v>
      </c>
      <c r="H88" s="289"/>
      <c r="I88" s="154" t="s">
        <v>25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2" s="2" customFormat="1" x14ac:dyDescent="0.2">
      <c r="A89" s="180" t="str">
        <f>A78</f>
        <v>Прочие доходы от компенсации затрат федерального бюджета</v>
      </c>
      <c r="B89" s="42" t="str">
        <f>B78</f>
        <v>41701000</v>
      </c>
      <c r="C89" s="19" t="s">
        <v>191</v>
      </c>
      <c r="D89" s="161" t="s">
        <v>29</v>
      </c>
      <c r="E89" s="161" t="s">
        <v>29</v>
      </c>
      <c r="F89" s="161" t="s">
        <v>29</v>
      </c>
      <c r="G89" s="277" t="s">
        <v>29</v>
      </c>
      <c r="H89" s="277"/>
      <c r="I89" s="171" t="s">
        <v>29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2" s="2" customFormat="1" ht="25.5" x14ac:dyDescent="0.2">
      <c r="A90" s="51" t="str">
        <f>A79</f>
        <v>Плата за бланки трудовых книжек</v>
      </c>
      <c r="B90" s="42" t="str">
        <f>B79</f>
        <v>41701200</v>
      </c>
      <c r="C90" s="54" t="str">
        <f>C79</f>
        <v>01200</v>
      </c>
      <c r="D90" s="207" t="s">
        <v>269</v>
      </c>
      <c r="E90" s="207" t="s">
        <v>264</v>
      </c>
      <c r="F90" s="207" t="s">
        <v>265</v>
      </c>
      <c r="G90" s="290" t="s">
        <v>266</v>
      </c>
      <c r="H90" s="290"/>
      <c r="I90" s="176" t="s">
        <v>141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2" ht="25.5" x14ac:dyDescent="0.2">
      <c r="A91" s="51" t="str">
        <f t="shared" ref="A91:C91" si="1">A80</f>
        <v>Плата за бланки вкладышей к трудовым книжкам</v>
      </c>
      <c r="B91" s="42" t="str">
        <f t="shared" si="1"/>
        <v>41701300</v>
      </c>
      <c r="C91" s="54" t="str">
        <f t="shared" si="1"/>
        <v>01300</v>
      </c>
      <c r="D91" s="228" t="s">
        <v>270</v>
      </c>
      <c r="E91" s="207" t="s">
        <v>264</v>
      </c>
      <c r="F91" s="207" t="s">
        <v>265</v>
      </c>
      <c r="G91" s="290" t="s">
        <v>267</v>
      </c>
      <c r="H91" s="290"/>
      <c r="I91" s="176" t="s">
        <v>141</v>
      </c>
    </row>
    <row r="92" spans="1:22" ht="26.25" thickBot="1" x14ac:dyDescent="0.25">
      <c r="A92" s="51" t="str">
        <f t="shared" ref="A92:C92" si="2">A81</f>
        <v>Поступления от иных компенсаций затрат федерального бюджета</v>
      </c>
      <c r="B92" s="42" t="str">
        <f t="shared" si="2"/>
        <v>41701400</v>
      </c>
      <c r="C92" s="55" t="str">
        <f t="shared" si="2"/>
        <v>01400</v>
      </c>
      <c r="D92" s="229" t="s">
        <v>271</v>
      </c>
      <c r="E92" s="181" t="s">
        <v>264</v>
      </c>
      <c r="F92" s="181" t="s">
        <v>265</v>
      </c>
      <c r="G92" s="291" t="s">
        <v>268</v>
      </c>
      <c r="H92" s="291"/>
      <c r="I92" s="172" t="s">
        <v>141</v>
      </c>
    </row>
  </sheetData>
  <mergeCells count="79">
    <mergeCell ref="G88:H88"/>
    <mergeCell ref="G89:H89"/>
    <mergeCell ref="G90:H90"/>
    <mergeCell ref="G91:H91"/>
    <mergeCell ref="G92:H92"/>
    <mergeCell ref="A83:T83"/>
    <mergeCell ref="A85:B86"/>
    <mergeCell ref="C85:C87"/>
    <mergeCell ref="D85:I85"/>
    <mergeCell ref="D86:H86"/>
    <mergeCell ref="I86:I87"/>
    <mergeCell ref="G87:H87"/>
    <mergeCell ref="A74:B75"/>
    <mergeCell ref="C74:C76"/>
    <mergeCell ref="D74:I74"/>
    <mergeCell ref="D75:E75"/>
    <mergeCell ref="F75:H75"/>
    <mergeCell ref="B65:D65"/>
    <mergeCell ref="B64:D64"/>
    <mergeCell ref="F64:G64"/>
    <mergeCell ref="F65:G65"/>
    <mergeCell ref="A72:T72"/>
    <mergeCell ref="F60:G60"/>
    <mergeCell ref="F61:G61"/>
    <mergeCell ref="B60:D60"/>
    <mergeCell ref="G54:H54"/>
    <mergeCell ref="G55:H55"/>
    <mergeCell ref="G56:H56"/>
    <mergeCell ref="B61:D61"/>
    <mergeCell ref="A1:T1"/>
    <mergeCell ref="A19:T19"/>
    <mergeCell ref="A40:T40"/>
    <mergeCell ref="A49:T49"/>
    <mergeCell ref="A51:B52"/>
    <mergeCell ref="C51:C53"/>
    <mergeCell ref="D51:I51"/>
    <mergeCell ref="D52:H52"/>
    <mergeCell ref="I52:I53"/>
    <mergeCell ref="G53:H53"/>
    <mergeCell ref="I32:I33"/>
    <mergeCell ref="G33:H33"/>
    <mergeCell ref="G34:H34"/>
    <mergeCell ref="G35:H35"/>
    <mergeCell ref="G36:H36"/>
    <mergeCell ref="I13:I14"/>
    <mergeCell ref="D12:I12"/>
    <mergeCell ref="D13:H13"/>
    <mergeCell ref="G16:H16"/>
    <mergeCell ref="A10:T10"/>
    <mergeCell ref="A12:B13"/>
    <mergeCell ref="C12:C14"/>
    <mergeCell ref="G14:H14"/>
    <mergeCell ref="D22:E22"/>
    <mergeCell ref="A42:B43"/>
    <mergeCell ref="C42:C44"/>
    <mergeCell ref="D42:I42"/>
    <mergeCell ref="A21:B22"/>
    <mergeCell ref="C21:C23"/>
    <mergeCell ref="A29:T29"/>
    <mergeCell ref="A31:B32"/>
    <mergeCell ref="C31:C33"/>
    <mergeCell ref="D31:I31"/>
    <mergeCell ref="D32:H32"/>
    <mergeCell ref="I4:I5"/>
    <mergeCell ref="I22:I23"/>
    <mergeCell ref="I43:I44"/>
    <mergeCell ref="I75:I76"/>
    <mergeCell ref="A67:E67"/>
    <mergeCell ref="A3:B4"/>
    <mergeCell ref="C3:C5"/>
    <mergeCell ref="D4:E4"/>
    <mergeCell ref="F4:H4"/>
    <mergeCell ref="D3:I3"/>
    <mergeCell ref="D43:E43"/>
    <mergeCell ref="F43:H43"/>
    <mergeCell ref="F22:H22"/>
    <mergeCell ref="D21:I21"/>
    <mergeCell ref="G15:H15"/>
    <mergeCell ref="G17:H17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rowBreaks count="1" manualBreakCount="1">
    <brk id="38" max="10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80" zoomScaleNormal="90" zoomScaleSheetLayoutView="80" workbookViewId="0">
      <pane xSplit="4" ySplit="4" topLeftCell="E5" activePane="bottomRight" state="frozen"/>
      <selection pane="topRight" activeCell="D1" sqref="D1"/>
      <selection pane="bottomLeft" activeCell="A7" sqref="A7"/>
      <selection pane="bottomRight" activeCell="F19" sqref="F19"/>
    </sheetView>
  </sheetViews>
  <sheetFormatPr defaultColWidth="9.140625" defaultRowHeight="15" x14ac:dyDescent="0.25"/>
  <cols>
    <col min="1" max="1" width="12.5703125" style="26" customWidth="1"/>
    <col min="2" max="3" width="10.5703125" style="26" customWidth="1"/>
    <col min="4" max="4" width="34.42578125" style="9" customWidth="1"/>
    <col min="5" max="5" width="85" style="9" customWidth="1"/>
    <col min="6" max="6" width="54.28515625" style="9" customWidth="1"/>
    <col min="7" max="7" width="23.42578125" style="9" customWidth="1"/>
    <col min="8" max="16384" width="9.140625" style="8"/>
  </cols>
  <sheetData>
    <row r="1" spans="1:7" x14ac:dyDescent="0.25">
      <c r="A1" s="28" t="s">
        <v>123</v>
      </c>
      <c r="C1" s="29"/>
      <c r="D1" s="8"/>
      <c r="E1" s="8"/>
      <c r="F1" s="8"/>
      <c r="G1" s="8"/>
    </row>
    <row r="2" spans="1:7" x14ac:dyDescent="0.25">
      <c r="A2" s="29"/>
      <c r="B2" s="29"/>
      <c r="C2" s="29"/>
      <c r="D2" s="8"/>
      <c r="E2" s="8"/>
      <c r="F2" s="8"/>
      <c r="G2" s="8"/>
    </row>
    <row r="3" spans="1:7" s="7" customFormat="1" ht="12.75" x14ac:dyDescent="0.25">
      <c r="A3" s="292" t="s">
        <v>137</v>
      </c>
      <c r="B3" s="293"/>
      <c r="C3" s="293"/>
      <c r="D3" s="294" t="s">
        <v>119</v>
      </c>
      <c r="E3" s="295" t="s">
        <v>122</v>
      </c>
      <c r="F3" s="295" t="s">
        <v>120</v>
      </c>
      <c r="G3" s="296" t="s">
        <v>121</v>
      </c>
    </row>
    <row r="4" spans="1:7" s="7" customFormat="1" ht="43.9" customHeight="1" x14ac:dyDescent="0.25">
      <c r="A4" s="30" t="s">
        <v>142</v>
      </c>
      <c r="B4" s="30" t="s">
        <v>138</v>
      </c>
      <c r="C4" s="30" t="s">
        <v>139</v>
      </c>
      <c r="D4" s="294"/>
      <c r="E4" s="295"/>
      <c r="F4" s="295"/>
      <c r="G4" s="297"/>
    </row>
    <row r="5" spans="1:7" x14ac:dyDescent="0.2">
      <c r="A5" s="197" t="s">
        <v>141</v>
      </c>
      <c r="B5" s="198" t="s">
        <v>140</v>
      </c>
      <c r="C5" s="198" t="s">
        <v>140</v>
      </c>
      <c r="D5" s="38" t="s">
        <v>94</v>
      </c>
      <c r="E5" s="52" t="s">
        <v>247</v>
      </c>
      <c r="F5" s="52"/>
      <c r="G5" s="31"/>
    </row>
    <row r="6" spans="1:7" x14ac:dyDescent="0.2">
      <c r="A6" s="197" t="s">
        <v>141</v>
      </c>
      <c r="B6" s="198" t="s">
        <v>140</v>
      </c>
      <c r="C6" s="198" t="s">
        <v>140</v>
      </c>
      <c r="D6" s="38" t="s">
        <v>95</v>
      </c>
      <c r="E6" s="52" t="s">
        <v>248</v>
      </c>
      <c r="F6" s="52"/>
      <c r="G6" s="31"/>
    </row>
    <row r="7" spans="1:7" x14ac:dyDescent="0.2">
      <c r="A7" s="197"/>
      <c r="B7" s="198"/>
      <c r="C7" s="198"/>
      <c r="D7" s="38" t="s">
        <v>87</v>
      </c>
      <c r="E7" s="52" t="s">
        <v>249</v>
      </c>
      <c r="F7" s="52"/>
      <c r="G7" s="31"/>
    </row>
    <row r="8" spans="1:7" x14ac:dyDescent="0.2">
      <c r="A8" s="197"/>
      <c r="B8" s="198"/>
      <c r="C8" s="198"/>
      <c r="D8" s="38" t="s">
        <v>88</v>
      </c>
      <c r="E8" s="52" t="s">
        <v>250</v>
      </c>
      <c r="F8" s="52"/>
      <c r="G8" s="31"/>
    </row>
    <row r="9" spans="1:7" s="7" customFormat="1" ht="12.75" x14ac:dyDescent="0.2">
      <c r="A9" s="197" t="s">
        <v>141</v>
      </c>
      <c r="B9" s="198" t="s">
        <v>140</v>
      </c>
      <c r="C9" s="198" t="s">
        <v>140</v>
      </c>
      <c r="D9" s="38" t="s">
        <v>93</v>
      </c>
      <c r="E9" s="199"/>
      <c r="F9" s="199" t="s">
        <v>255</v>
      </c>
      <c r="G9" s="32"/>
    </row>
    <row r="10" spans="1:7" s="7" customFormat="1" ht="12.75" x14ac:dyDescent="0.2">
      <c r="A10" s="197" t="s">
        <v>141</v>
      </c>
      <c r="B10" s="198" t="s">
        <v>140</v>
      </c>
      <c r="C10" s="198" t="s">
        <v>140</v>
      </c>
      <c r="D10" s="38" t="s">
        <v>102</v>
      </c>
      <c r="E10" s="199"/>
      <c r="F10" s="199" t="s">
        <v>232</v>
      </c>
      <c r="G10" s="32"/>
    </row>
    <row r="11" spans="1:7" s="7" customFormat="1" ht="12.75" x14ac:dyDescent="0.2">
      <c r="A11" s="197" t="s">
        <v>141</v>
      </c>
      <c r="B11" s="197" t="s">
        <v>141</v>
      </c>
      <c r="C11" s="198" t="s">
        <v>140</v>
      </c>
      <c r="D11" s="38" t="s">
        <v>166</v>
      </c>
      <c r="E11" s="199"/>
      <c r="F11" s="199" t="s">
        <v>233</v>
      </c>
      <c r="G11" s="32"/>
    </row>
    <row r="12" spans="1:7" x14ac:dyDescent="0.2">
      <c r="A12" s="197" t="s">
        <v>141</v>
      </c>
      <c r="B12" s="197" t="s">
        <v>141</v>
      </c>
      <c r="C12" s="198" t="s">
        <v>140</v>
      </c>
      <c r="D12" s="38" t="s">
        <v>164</v>
      </c>
      <c r="E12" s="52"/>
      <c r="F12" s="199" t="s">
        <v>234</v>
      </c>
      <c r="G12" s="31"/>
    </row>
    <row r="13" spans="1:7" s="7" customFormat="1" ht="12.75" x14ac:dyDescent="0.2">
      <c r="A13" s="197" t="s">
        <v>141</v>
      </c>
      <c r="B13" s="198" t="s">
        <v>140</v>
      </c>
      <c r="C13" s="198" t="s">
        <v>140</v>
      </c>
      <c r="D13" s="38" t="s">
        <v>165</v>
      </c>
      <c r="E13" s="199"/>
      <c r="F13" s="199" t="s">
        <v>235</v>
      </c>
      <c r="G13" s="32"/>
    </row>
    <row r="14" spans="1:7" s="7" customFormat="1" ht="12.75" x14ac:dyDescent="0.2">
      <c r="A14" s="197" t="s">
        <v>141</v>
      </c>
      <c r="B14" s="198" t="s">
        <v>140</v>
      </c>
      <c r="C14" s="198" t="s">
        <v>140</v>
      </c>
      <c r="D14" s="38" t="s">
        <v>163</v>
      </c>
      <c r="E14" s="199"/>
      <c r="F14" s="199" t="s">
        <v>236</v>
      </c>
      <c r="G14" s="32"/>
    </row>
    <row r="15" spans="1:7" s="7" customFormat="1" ht="12.75" x14ac:dyDescent="0.2">
      <c r="A15" s="197" t="s">
        <v>141</v>
      </c>
      <c r="B15" s="197" t="s">
        <v>141</v>
      </c>
      <c r="C15" s="198" t="s">
        <v>140</v>
      </c>
      <c r="D15" s="38" t="s">
        <v>237</v>
      </c>
      <c r="E15" s="52" t="s">
        <v>251</v>
      </c>
      <c r="F15" s="199"/>
      <c r="G15" s="32"/>
    </row>
    <row r="16" spans="1:7" s="7" customFormat="1" ht="12.75" x14ac:dyDescent="0.2">
      <c r="A16" s="197" t="s">
        <v>141</v>
      </c>
      <c r="B16" s="197" t="s">
        <v>141</v>
      </c>
      <c r="C16" s="198" t="s">
        <v>140</v>
      </c>
      <c r="D16" s="38" t="s">
        <v>193</v>
      </c>
      <c r="E16" s="52" t="s">
        <v>252</v>
      </c>
      <c r="F16" s="199"/>
      <c r="G16" s="32"/>
    </row>
    <row r="17" spans="1:7" s="7" customFormat="1" ht="12.75" x14ac:dyDescent="0.2">
      <c r="A17" s="197" t="s">
        <v>141</v>
      </c>
      <c r="B17" s="197" t="s">
        <v>141</v>
      </c>
      <c r="C17" s="198" t="s">
        <v>140</v>
      </c>
      <c r="D17" s="38" t="s">
        <v>238</v>
      </c>
      <c r="E17" s="52" t="s">
        <v>253</v>
      </c>
      <c r="F17" s="199"/>
      <c r="G17" s="32"/>
    </row>
    <row r="18" spans="1:7" s="7" customFormat="1" ht="25.5" x14ac:dyDescent="0.2">
      <c r="A18" s="197" t="s">
        <v>141</v>
      </c>
      <c r="B18" s="197" t="s">
        <v>141</v>
      </c>
      <c r="C18" s="198" t="s">
        <v>140</v>
      </c>
      <c r="D18" s="38" t="s">
        <v>239</v>
      </c>
      <c r="E18" s="52" t="s">
        <v>254</v>
      </c>
      <c r="F18" s="199"/>
      <c r="G18" s="32"/>
    </row>
    <row r="19" spans="1:7" s="7" customFormat="1" ht="25.5" x14ac:dyDescent="0.2">
      <c r="A19" s="197"/>
      <c r="B19" s="197"/>
      <c r="C19" s="198"/>
      <c r="D19" s="38" t="s">
        <v>1</v>
      </c>
      <c r="E19" s="52"/>
      <c r="F19" s="199" t="s">
        <v>256</v>
      </c>
      <c r="G19" s="32"/>
    </row>
    <row r="20" spans="1:7" x14ac:dyDescent="0.2">
      <c r="A20" s="197" t="s">
        <v>141</v>
      </c>
      <c r="B20" s="198" t="s">
        <v>140</v>
      </c>
      <c r="C20" s="198" t="s">
        <v>140</v>
      </c>
      <c r="D20" s="200" t="s">
        <v>135</v>
      </c>
      <c r="E20" s="199"/>
      <c r="F20" s="199" t="s">
        <v>241</v>
      </c>
      <c r="G20" s="56"/>
    </row>
    <row r="21" spans="1:7" x14ac:dyDescent="0.2">
      <c r="A21" s="197" t="s">
        <v>141</v>
      </c>
      <c r="B21" s="198" t="s">
        <v>140</v>
      </c>
      <c r="C21" s="198" t="s">
        <v>140</v>
      </c>
      <c r="D21" s="200" t="s">
        <v>136</v>
      </c>
      <c r="E21" s="199"/>
      <c r="F21" s="199" t="s">
        <v>242</v>
      </c>
      <c r="G21" s="56"/>
    </row>
    <row r="22" spans="1:7" x14ac:dyDescent="0.2">
      <c r="A22" s="197" t="s">
        <v>141</v>
      </c>
      <c r="B22" s="198" t="s">
        <v>140</v>
      </c>
      <c r="C22" s="198" t="s">
        <v>140</v>
      </c>
      <c r="D22" s="200" t="s">
        <v>134</v>
      </c>
      <c r="E22" s="200"/>
      <c r="F22" s="200" t="s">
        <v>243</v>
      </c>
      <c r="G22" s="56"/>
    </row>
    <row r="23" spans="1:7" x14ac:dyDescent="0.2">
      <c r="A23" s="197" t="s">
        <v>141</v>
      </c>
      <c r="B23" s="198" t="s">
        <v>140</v>
      </c>
      <c r="C23" s="198" t="s">
        <v>140</v>
      </c>
      <c r="D23" s="200" t="s">
        <v>133</v>
      </c>
      <c r="E23" s="200"/>
      <c r="F23" s="200" t="s">
        <v>244</v>
      </c>
      <c r="G23" s="56"/>
    </row>
    <row r="24" spans="1:7" x14ac:dyDescent="0.2">
      <c r="A24" s="197" t="s">
        <v>141</v>
      </c>
      <c r="B24" s="198" t="s">
        <v>140</v>
      </c>
      <c r="C24" s="198" t="s">
        <v>140</v>
      </c>
      <c r="D24" s="200" t="s">
        <v>96</v>
      </c>
      <c r="E24" s="200"/>
      <c r="F24" s="200" t="s">
        <v>245</v>
      </c>
      <c r="G24" s="56"/>
    </row>
    <row r="25" spans="1:7" ht="25.5" x14ac:dyDescent="0.2">
      <c r="A25" s="197" t="s">
        <v>141</v>
      </c>
      <c r="B25" s="198" t="s">
        <v>140</v>
      </c>
      <c r="C25" s="198" t="s">
        <v>140</v>
      </c>
      <c r="D25" s="200" t="s">
        <v>90</v>
      </c>
      <c r="E25" s="200"/>
      <c r="F25" s="200" t="s">
        <v>246</v>
      </c>
      <c r="G25" s="56"/>
    </row>
    <row r="26" spans="1:7" x14ac:dyDescent="0.2">
      <c r="A26" s="197" t="s">
        <v>141</v>
      </c>
      <c r="B26" s="198" t="s">
        <v>140</v>
      </c>
      <c r="C26" s="197" t="s">
        <v>141</v>
      </c>
      <c r="D26" s="200" t="s">
        <v>135</v>
      </c>
      <c r="E26" s="200"/>
      <c r="F26" s="200" t="s">
        <v>241</v>
      </c>
      <c r="G26" s="56"/>
    </row>
    <row r="27" spans="1:7" x14ac:dyDescent="0.2">
      <c r="A27" s="197" t="s">
        <v>141</v>
      </c>
      <c r="B27" s="198" t="s">
        <v>140</v>
      </c>
      <c r="C27" s="197" t="s">
        <v>141</v>
      </c>
      <c r="D27" s="200" t="s">
        <v>132</v>
      </c>
      <c r="E27" s="200"/>
      <c r="F27" s="200" t="s">
        <v>186</v>
      </c>
      <c r="G27" s="56"/>
    </row>
  </sheetData>
  <mergeCells count="5">
    <mergeCell ref="A3:C3"/>
    <mergeCell ref="D3:D4"/>
    <mergeCell ref="F3:F4"/>
    <mergeCell ref="G3:G4"/>
    <mergeCell ref="E3:E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шапка</vt:lpstr>
      <vt:lpstr>Р1 (общий)</vt:lpstr>
      <vt:lpstr>Р2 (источники)</vt:lpstr>
      <vt:lpstr>Р3 (платежи) текущий</vt:lpstr>
      <vt:lpstr>Р3 (платежи) плановые</vt:lpstr>
      <vt:lpstr>Показатели</vt:lpstr>
      <vt:lpstr>Показатели!Заголовки_для_печати</vt:lpstr>
      <vt:lpstr>Показатели!Область_печати</vt:lpstr>
      <vt:lpstr>'Р1 (общий)'!Область_печати</vt:lpstr>
      <vt:lpstr>'Р2 (источники)'!Область_печати</vt:lpstr>
      <vt:lpstr>'Р3 (платежи) плановые'!Область_печати</vt:lpstr>
      <vt:lpstr>'Р3 (платежи) текущий'!Область_печати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2015-04-20T08:14:43Z</cp:lastPrinted>
  <dcterms:created xsi:type="dcterms:W3CDTF">2014-07-30T12:10:50Z</dcterms:created>
  <dcterms:modified xsi:type="dcterms:W3CDTF">2015-06-02T17:05:23Z</dcterms:modified>
</cp:coreProperties>
</file>