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Значения показателей" sheetId="1" r:id="rId1"/>
  </sheets>
  <definedNames>
    <definedName name="_xlnm.Print_Titles" localSheetId="0">'Значения показателей'!$C:$C,'Значения показателей'!$4:$4</definedName>
    <definedName name="_xlnm.Print_Area" localSheetId="0">'Значения показателей'!$C$2:$U$111</definedName>
  </definedNames>
  <calcPr fullCalcOnLoad="1"/>
</workbook>
</file>

<file path=xl/sharedStrings.xml><?xml version="1.0" encoding="utf-8"?>
<sst xmlns="http://schemas.openxmlformats.org/spreadsheetml/2006/main" count="253" uniqueCount="234">
  <si>
    <t>Оценка по РРО</t>
  </si>
  <si>
    <t>Оценка по ОБАС</t>
  </si>
  <si>
    <t>Регулирование и внедрение главным распорядителем средств федерального бюджета процедур среднесрочного финансового планирования                            (в баллах)</t>
  </si>
  <si>
    <t>1.1 Своевременность представления планового реестра расходных обязательств</t>
  </si>
  <si>
    <t>1.2 Полнота общей информации о расходных обязательствах</t>
  </si>
  <si>
    <t>1.3 Полнота распределения расходов между типами расходных обязательств ГРБС в плановом реестре расходных обязательств</t>
  </si>
  <si>
    <t xml:space="preserve">1.4 Полнота отражения в плановом реестре расходных обязательств ГРБС бюджетных ассигнований, предусмотренных ГРБС в проекте федерального бюджета на очередной финансовый год и плановый период </t>
  </si>
  <si>
    <t>1.6 Наличие методики расчета объема бюджетных ассигнований на исполнение расходного обязательства</t>
  </si>
  <si>
    <t>1.7 Качество используемых методов расчета объема бюджетных ассигнований на исполнение расходных обязательств</t>
  </si>
  <si>
    <t>1.8 Наличие пояснительной записки к реестру расходных обязательств, соответствующей требованиям «Методических указаний по составлению реестров расходных обязательств главных распорядителей средств федерального бюджета»</t>
  </si>
  <si>
    <t>2.1 Сроки представления обоснований бюджетных ассигнований на очередной финансовый год и плановый период в Министерство финансов Российской Федерации</t>
  </si>
  <si>
    <t>2.2 Охват в ОБАС сумм ассигнований, доведенных Минфином России в качестве предельных объемов в ходе составления проекта федерального бюджета на очередной финансовый год и плановый период</t>
  </si>
  <si>
    <t>2.3 Устойчивость системы показателей непосредственных результатов</t>
  </si>
  <si>
    <t>2.4 Соответствие показателей непосредственных результатов, приведенных в ОБАС, требованиям Методических указаний по составлению обоснований бюджетных ассигнований на очередной финансовый год и плановый период                            (в денежном выражении)</t>
  </si>
  <si>
    <t>2.5 Соответствие показателей непосредственных результатов, приведенных в ОБАС, требованиям Методических указаний по составлению обоснований бюджетных ассигнований на очередной финансовый год и плановый период                             (в количественном выражении)</t>
  </si>
  <si>
    <t>2.6 Взаимосвязь показателей непосредственных результатов с достижением показателей конечных результатов деятельности                          (в денежном выражении)</t>
  </si>
  <si>
    <t>2.7 Взаимосвязь показателей непосредственных результатов с достижением показателей конечных результатов деятельности                    (в количественном выражении)</t>
  </si>
  <si>
    <t xml:space="preserve"> Регулирование и внедрение главным распорядителем средств федерального бюджета процедур среднесрочного финансового планирования</t>
  </si>
  <si>
    <t xml:space="preserve">Показатели мониторинга качества финансового менеджмента, осуществляемого главным администратором средств федерального бюджета, в части документов, используемых при составлении проекта федерального закона о федеральном бюджете на 2010 год и на плановый период 2011 и 2012 годов </t>
  </si>
  <si>
    <r>
      <t xml:space="preserve">Справочно                                                                                </t>
    </r>
    <r>
      <rPr>
        <i/>
        <sz val="8"/>
        <color indexed="8"/>
        <rFont val="Arial"/>
        <family val="2"/>
      </rPr>
      <t>(результаты оценки только в открытой части):</t>
    </r>
  </si>
  <si>
    <t>Код главы</t>
  </si>
  <si>
    <t>Федеральная антимонопольная служба</t>
  </si>
  <si>
    <t>Федеральное агентство по недропользованию</t>
  </si>
  <si>
    <t>049</t>
  </si>
  <si>
    <t>Министерство образования и науки Российской Федерации</t>
  </si>
  <si>
    <t xml:space="preserve">074 </t>
  </si>
  <si>
    <t>Федеральное казначейство</t>
  </si>
  <si>
    <t xml:space="preserve">100 </t>
  </si>
  <si>
    <t xml:space="preserve">Высший Арбитражный Суд Российской Федерации  </t>
  </si>
  <si>
    <t xml:space="preserve">434 </t>
  </si>
  <si>
    <t>Федеральное государственное учреждение культуры "Государственный Эрмитаж"</t>
  </si>
  <si>
    <t xml:space="preserve">597 </t>
  </si>
  <si>
    <t>Федеральная налоговая служба</t>
  </si>
  <si>
    <t xml:space="preserve">182 </t>
  </si>
  <si>
    <t>Федеральное государственное учреждение культуры "Государственный фонд кинофильмов Российской Федерации"</t>
  </si>
  <si>
    <t xml:space="preserve">591 </t>
  </si>
  <si>
    <t>Сибирское отделение Российской академии наук</t>
  </si>
  <si>
    <t xml:space="preserve">401 </t>
  </si>
  <si>
    <t>Министерство экономического развития Российской Федерации</t>
  </si>
  <si>
    <t>139</t>
  </si>
  <si>
    <t>Федеральное агентство по государственным резервам</t>
  </si>
  <si>
    <t xml:space="preserve">171 </t>
  </si>
  <si>
    <t>Фонд содействия развитию малых форм предприятий в научно-технической сфере</t>
  </si>
  <si>
    <t xml:space="preserve">226 </t>
  </si>
  <si>
    <t>Федеральное агентство по делам молодежи</t>
  </si>
  <si>
    <t xml:space="preserve">091 </t>
  </si>
  <si>
    <t>Российская академия образования</t>
  </si>
  <si>
    <t xml:space="preserve">573 </t>
  </si>
  <si>
    <t>Федеральная служба по тарифам</t>
  </si>
  <si>
    <t xml:space="preserve">307 </t>
  </si>
  <si>
    <t>Федеральная служба государственной статистики</t>
  </si>
  <si>
    <t xml:space="preserve">157 </t>
  </si>
  <si>
    <t>Федеральная служба страхового надзора</t>
  </si>
  <si>
    <t xml:space="preserve">093 </t>
  </si>
  <si>
    <t>Федеральное дорожное агентство</t>
  </si>
  <si>
    <t xml:space="preserve">108 </t>
  </si>
  <si>
    <t>Федеральное агентство по управлению государственным имуществом</t>
  </si>
  <si>
    <t xml:space="preserve">167 </t>
  </si>
  <si>
    <t>Федеральная служба по интеллектуальной собственности, патентам и товарным знакам</t>
  </si>
  <si>
    <t xml:space="preserve">168 </t>
  </si>
  <si>
    <t>Федеральная служба по труду и занятости</t>
  </si>
  <si>
    <t xml:space="preserve">150 </t>
  </si>
  <si>
    <t>Федеральное агентство по информационным технологиям</t>
  </si>
  <si>
    <t>088</t>
  </si>
  <si>
    <t>Федеральное архивное агентство</t>
  </si>
  <si>
    <t xml:space="preserve">155 </t>
  </si>
  <si>
    <t>Федеральное агентство по образованию</t>
  </si>
  <si>
    <t xml:space="preserve">073 </t>
  </si>
  <si>
    <t>Федеральная таможенная служба</t>
  </si>
  <si>
    <t xml:space="preserve">153 </t>
  </si>
  <si>
    <t>Федеральная служба по экологическому, технологическому и атомному надзору</t>
  </si>
  <si>
    <t xml:space="preserve">498 </t>
  </si>
  <si>
    <t>Федеральная служба финансово-бюджетного надзора</t>
  </si>
  <si>
    <t>151</t>
  </si>
  <si>
    <t>Федеральная служба по гидрометеорологии и мониторингу окружающей среды</t>
  </si>
  <si>
    <t xml:space="preserve">169 </t>
  </si>
  <si>
    <t>Федеральное агентство по печати и массовым коммуникациям</t>
  </si>
  <si>
    <t xml:space="preserve">135 </t>
  </si>
  <si>
    <t>Федеральная служба Российской Федерации по контролю за оборотом наркотиков</t>
  </si>
  <si>
    <t xml:space="preserve">204 </t>
  </si>
  <si>
    <t>Федеральная служба исполнения наказаний</t>
  </si>
  <si>
    <t xml:space="preserve">320 </t>
  </si>
  <si>
    <t>Уральское отделение Российской академии наук</t>
  </si>
  <si>
    <t xml:space="preserve">486 </t>
  </si>
  <si>
    <t>Счетная палата Российской Федерации</t>
  </si>
  <si>
    <t xml:space="preserve">305 </t>
  </si>
  <si>
    <t>Московский государственный университет имени М.В. Ломоносова</t>
  </si>
  <si>
    <t xml:space="preserve">386 </t>
  </si>
  <si>
    <t>Судебный департамент при Верховном Суде Российской Федерации</t>
  </si>
  <si>
    <t xml:space="preserve">438 </t>
  </si>
  <si>
    <t>Федеральная служба по надзору в сфере здравоохранения и социального развития</t>
  </si>
  <si>
    <t xml:space="preserve">060 </t>
  </si>
  <si>
    <t>Дальневосточное отделение Российской академии наук</t>
  </si>
  <si>
    <t xml:space="preserve">494 </t>
  </si>
  <si>
    <t>Министерство промышленности и торговли РФ</t>
  </si>
  <si>
    <t xml:space="preserve">020 </t>
  </si>
  <si>
    <t>Федеральная служба по надзору в сфере природопользования</t>
  </si>
  <si>
    <t xml:space="preserve">048 </t>
  </si>
  <si>
    <t>Министерство связи и массовых коммуникаций Российской Федерации</t>
  </si>
  <si>
    <t xml:space="preserve">071 </t>
  </si>
  <si>
    <t>Российская академия сельскохозяйственных наук</t>
  </si>
  <si>
    <t xml:space="preserve">190 </t>
  </si>
  <si>
    <t>Конституционный Суд Российской Федерации</t>
  </si>
  <si>
    <t xml:space="preserve">436 </t>
  </si>
  <si>
    <t>Федеральная служба по надзору в сфере связи, информационных технологий и массовых коммуникаций</t>
  </si>
  <si>
    <t xml:space="preserve">096 </t>
  </si>
  <si>
    <t>Федеральное агентство лесного хозяйства</t>
  </si>
  <si>
    <t>053</t>
  </si>
  <si>
    <t>Федеральное агентство морского и речного транспорта</t>
  </si>
  <si>
    <t xml:space="preserve">110 </t>
  </si>
  <si>
    <t>Министерство иностранных дел Российской Федерации</t>
  </si>
  <si>
    <t xml:space="preserve">310 </t>
  </si>
  <si>
    <t>Министерство транспорта Российской Федерации</t>
  </si>
  <si>
    <t xml:space="preserve">103 </t>
  </si>
  <si>
    <t>Федеральная служба государственной регистрации, кадастра и картографии</t>
  </si>
  <si>
    <t xml:space="preserve">321 </t>
  </si>
  <si>
    <t>Верховный Суд Российской Федерации</t>
  </si>
  <si>
    <t xml:space="preserve">437 </t>
  </si>
  <si>
    <t>Министерство сельского хозяйства  Российской Федерации</t>
  </si>
  <si>
    <t xml:space="preserve">082 </t>
  </si>
  <si>
    <t>Федеральная аэронавигационная служба</t>
  </si>
  <si>
    <t xml:space="preserve">179 </t>
  </si>
  <si>
    <t>Федеральное агентство специального строительства</t>
  </si>
  <si>
    <t xml:space="preserve">279 </t>
  </si>
  <si>
    <t>Федеральная служба по надзору в сфере образования и науки</t>
  </si>
  <si>
    <t xml:space="preserve">077 </t>
  </si>
  <si>
    <t>Федеральное космическое агентство</t>
  </si>
  <si>
    <t xml:space="preserve">259 </t>
  </si>
  <si>
    <t>Министерство энергетики РФ</t>
  </si>
  <si>
    <t xml:space="preserve">022 </t>
  </si>
  <si>
    <t>Управление делами Президента Российской Федерации</t>
  </si>
  <si>
    <t xml:space="preserve">303 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</si>
  <si>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</si>
  <si>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 xml:space="preserve">177 </t>
  </si>
  <si>
    <t>Федеральная служба по надзору в сфере транспорта</t>
  </si>
  <si>
    <t xml:space="preserve">106 </t>
  </si>
  <si>
    <t>Федеральное агентство по науке и инновациям</t>
  </si>
  <si>
    <t xml:space="preserve">144 </t>
  </si>
  <si>
    <t>Российская академия художеств</t>
  </si>
  <si>
    <t xml:space="preserve">425 </t>
  </si>
  <si>
    <t>Федеральное агентство водных ресурсов</t>
  </si>
  <si>
    <t xml:space="preserve">052 </t>
  </si>
  <si>
    <t>Следственный комитет при прокуратуре Российской Федерации</t>
  </si>
  <si>
    <t xml:space="preserve">416 </t>
  </si>
  <si>
    <t>Федеральная служба судебных приставов</t>
  </si>
  <si>
    <t>322</t>
  </si>
  <si>
    <t>Федеральное агентство воздушного транспорта</t>
  </si>
  <si>
    <t xml:space="preserve">107 </t>
  </si>
  <si>
    <t>Федеральная служба по финансовым рынкам</t>
  </si>
  <si>
    <t>521</t>
  </si>
  <si>
    <t>Федеральное агентство по туризму</t>
  </si>
  <si>
    <t xml:space="preserve">174 </t>
  </si>
  <si>
    <t>Министерство регионального развития Российской Федерации</t>
  </si>
  <si>
    <t xml:space="preserve">309 </t>
  </si>
  <si>
    <t>Государственная корпорация по атомной энергии "Росатом"</t>
  </si>
  <si>
    <t xml:space="preserve">725 </t>
  </si>
  <si>
    <t>Федеральное агентство по техническому регулированию и метрологии</t>
  </si>
  <si>
    <t xml:space="preserve">172 </t>
  </si>
  <si>
    <t>Федеральная служба по техническому и экспортному контролю</t>
  </si>
  <si>
    <t>587</t>
  </si>
  <si>
    <t>Российская академия архитектуры и строительных наук</t>
  </si>
  <si>
    <t xml:space="preserve">677 </t>
  </si>
  <si>
    <t>Министерство юстиции Российской Федерации</t>
  </si>
  <si>
    <t xml:space="preserve">318 </t>
  </si>
  <si>
    <t>Министерство спорта, туризма и молодежной политики Российской Федерации</t>
  </si>
  <si>
    <t xml:space="preserve">777 </t>
  </si>
  <si>
    <t>Совет Федерации Федерального Собрания Российской Федерации</t>
  </si>
  <si>
    <t xml:space="preserve">333 </t>
  </si>
  <si>
    <t>Федеральное агентство железнодорожного транспорта</t>
  </si>
  <si>
    <t xml:space="preserve">109 </t>
  </si>
  <si>
    <t>Федеральное агентство связи</t>
  </si>
  <si>
    <t xml:space="preserve">084 </t>
  </si>
  <si>
    <t>Государственная фельдъегерская служба Российской Федерации</t>
  </si>
  <si>
    <t xml:space="preserve">089 </t>
  </si>
  <si>
    <t>Федеральная служба по военно-техническому сотрудничеству</t>
  </si>
  <si>
    <t xml:space="preserve">721 </t>
  </si>
  <si>
    <t>Генеральная прокуратура Российской Федерации</t>
  </si>
  <si>
    <t xml:space="preserve">415 </t>
  </si>
  <si>
    <t>Министерство здравоохранения и социального развития Российской Федерации</t>
  </si>
  <si>
    <t xml:space="preserve">055 </t>
  </si>
  <si>
    <t>Федеральное медико-биологическое агентство</t>
  </si>
  <si>
    <t xml:space="preserve">388 </t>
  </si>
  <si>
    <t>Министерство внутренних дел Российской Федерации</t>
  </si>
  <si>
    <t xml:space="preserve">188 </t>
  </si>
  <si>
    <t>Федеральное агентство по рыболовству</t>
  </si>
  <si>
    <t xml:space="preserve">076 </t>
  </si>
  <si>
    <t>Федеральное государственное образовательное учреждение высшего профессионального образования "Российская академия живописи, ваяния и зодчества Ильи Глазунова"</t>
  </si>
  <si>
    <t xml:space="preserve">424 </t>
  </si>
  <si>
    <t>Федеральная служба по ветеринарному и фитосанитарному надзору</t>
  </si>
  <si>
    <t xml:space="preserve">081 </t>
  </si>
  <si>
    <t>Федеральная служба по оборонному заказу</t>
  </si>
  <si>
    <t>185</t>
  </si>
  <si>
    <t>Федеральное агентство по обустройству государственной границы Российской Федерации</t>
  </si>
  <si>
    <t xml:space="preserve">260 </t>
  </si>
  <si>
    <t>Министерство финансов Российской Федерации</t>
  </si>
  <si>
    <t xml:space="preserve">092 </t>
  </si>
  <si>
    <t>Министерство культуры Российской Федерации</t>
  </si>
  <si>
    <t xml:space="preserve">054 </t>
  </si>
  <si>
    <t>Федеральное агентство по управлению особыми экономическими зонами</t>
  </si>
  <si>
    <t xml:space="preserve">142 </t>
  </si>
  <si>
    <t>Федеральная миграционная служба</t>
  </si>
  <si>
    <t>192</t>
  </si>
  <si>
    <t>Федеральная служба по финансовому мониторингу</t>
  </si>
  <si>
    <t xml:space="preserve">724 </t>
  </si>
  <si>
    <t>Федеральная служба по надзору в сфере защиты прав потребителей и благополучия человека</t>
  </si>
  <si>
    <t xml:space="preserve">141 </t>
  </si>
  <si>
    <t>Центральная избирательная комиссия Российской Федерации</t>
  </si>
  <si>
    <t xml:space="preserve">308 </t>
  </si>
  <si>
    <t>Уполномоченный по правам человека в Российской Федерации</t>
  </si>
  <si>
    <t xml:space="preserve">302 </t>
  </si>
  <si>
    <t>Государственная Дума Федерального Собрания Российской Федерации</t>
  </si>
  <si>
    <t xml:space="preserve">330 </t>
  </si>
  <si>
    <t>Федеральная служба по надзору за соблюдением законодательства в области охраны культурного наследия</t>
  </si>
  <si>
    <t xml:space="preserve">087 </t>
  </si>
  <si>
    <t>Российский фонд фундаментальных исследований</t>
  </si>
  <si>
    <t xml:space="preserve">693 </t>
  </si>
  <si>
    <t>Российский гуманитарный научный фонд</t>
  </si>
  <si>
    <t xml:space="preserve">589 </t>
  </si>
  <si>
    <t>Российская академия медицинских наук</t>
  </si>
  <si>
    <t xml:space="preserve">423 </t>
  </si>
  <si>
    <t>Государственный академический Большой театр России</t>
  </si>
  <si>
    <t xml:space="preserve">409 </t>
  </si>
  <si>
    <t>Российская академия наук</t>
  </si>
  <si>
    <t xml:space="preserve">319 </t>
  </si>
  <si>
    <t>Федеральное агентство по поставкам вооружения, военной, специальной техники и материальных средств</t>
  </si>
  <si>
    <t xml:space="preserve">186 </t>
  </si>
  <si>
    <t>Федеральная служба по регулированию алкогольного рынка</t>
  </si>
  <si>
    <t xml:space="preserve">160 </t>
  </si>
  <si>
    <t>Федеральное агентство по делам Содружества Независимых Государств, соотечественников, проживающих за рубежом, и по международному гуманитарному сотрудничеству</t>
  </si>
  <si>
    <t xml:space="preserve">095 </t>
  </si>
  <si>
    <t>Министерство природных ресурсов и экологии Российской Федерации</t>
  </si>
  <si>
    <t xml:space="preserve">051 </t>
  </si>
  <si>
    <t>Федеральная служба охраны Российской Федерации</t>
  </si>
  <si>
    <t>Федеральное государственное образовательное учреждение высшего профессионального образования "Санкт-Петербургский Государственный Университет"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</si>
</sst>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10">
    <font>
      <sz val="10"/>
      <name val="Arial"/>
      <family val="0"/>
    </font>
    <font>
      <sz val="8"/>
      <color indexed="8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name val="Arial"/>
      <family val="2"/>
    </font>
    <font>
      <sz val="16"/>
      <color indexed="8"/>
      <name val="Arial"/>
      <family val="0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165" fontId="5" fillId="0" borderId="0" xfId="0" applyNumberFormat="1" applyFont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" xfId="0" applyNumberFormat="1" applyFont="1" applyFill="1" applyBorder="1" applyAlignment="1" applyProtection="1">
      <alignment vertical="center" wrapText="1"/>
      <protection locked="0"/>
    </xf>
    <xf numFmtId="4" fontId="4" fillId="0" borderId="1" xfId="0" applyNumberFormat="1" applyFont="1" applyFill="1" applyBorder="1" applyAlignment="1" applyProtection="1">
      <alignment horizontal="center" vertical="center"/>
      <protection locked="0"/>
    </xf>
    <xf numFmtId="4" fontId="0" fillId="0" borderId="1" xfId="0" applyNumberFormat="1" applyFill="1" applyBorder="1" applyAlignment="1">
      <alignment horizontal="center" vertical="center"/>
    </xf>
    <xf numFmtId="1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vertical="top"/>
      <protection locked="0"/>
    </xf>
    <xf numFmtId="4" fontId="4" fillId="0" borderId="0" xfId="0" applyNumberFormat="1" applyFont="1" applyFill="1" applyBorder="1" applyAlignment="1" applyProtection="1">
      <alignment vertical="center" wrapText="1"/>
      <protection locked="0"/>
    </xf>
    <xf numFmtId="165" fontId="5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Fill="1" applyBorder="1" applyAlignment="1">
      <alignment horizontal="center" vertical="center"/>
    </xf>
    <xf numFmtId="4" fontId="4" fillId="0" borderId="2" xfId="0" applyNumberFormat="1" applyFont="1" applyFill="1" applyBorder="1" applyAlignment="1" applyProtection="1">
      <alignment vertical="center" wrapText="1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6"/>
  <sheetViews>
    <sheetView tabSelected="1" workbookViewId="0" topLeftCell="A1">
      <pane xSplit="3" ySplit="4" topLeftCell="D1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10" sqref="D10"/>
    </sheetView>
  </sheetViews>
  <sheetFormatPr defaultColWidth="9.140625" defaultRowHeight="12.75"/>
  <cols>
    <col min="1" max="1" width="3.421875" style="0" customWidth="1"/>
    <col min="3" max="3" width="44.7109375" style="0" customWidth="1"/>
    <col min="4" max="4" width="20.57421875" style="3" customWidth="1"/>
    <col min="5" max="5" width="18.00390625" style="0" customWidth="1"/>
    <col min="6" max="6" width="17.140625" style="0" customWidth="1"/>
    <col min="7" max="7" width="16.421875" style="0" customWidth="1"/>
    <col min="8" max="8" width="18.421875" style="0" customWidth="1"/>
    <col min="9" max="9" width="17.00390625" style="0" customWidth="1"/>
    <col min="10" max="10" width="16.57421875" style="0" customWidth="1"/>
    <col min="11" max="11" width="19.7109375" style="0" customWidth="1"/>
    <col min="12" max="12" width="16.140625" style="0" customWidth="1"/>
    <col min="13" max="13" width="18.57421875" style="0" customWidth="1"/>
    <col min="14" max="14" width="16.421875" style="0" customWidth="1"/>
    <col min="15" max="15" width="22.421875" style="0" customWidth="1"/>
    <col min="16" max="16" width="21.57421875" style="0" customWidth="1"/>
    <col min="17" max="17" width="19.28125" style="0" customWidth="1"/>
    <col min="18" max="19" width="16.00390625" style="0" customWidth="1"/>
    <col min="20" max="20" width="14.8515625" style="0" customWidth="1"/>
    <col min="21" max="21" width="17.421875" style="0" customWidth="1"/>
  </cols>
  <sheetData>
    <row r="1" spans="1:18" ht="8.25" customHeight="1">
      <c r="A1" s="1"/>
      <c r="B1" s="1"/>
      <c r="C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1" ht="41.25" customHeight="1">
      <c r="A2" s="1"/>
      <c r="B2" s="1"/>
      <c r="C2" s="2"/>
      <c r="D2" s="29" t="s">
        <v>18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18" ht="14.25" customHeight="1">
      <c r="A3" s="1"/>
      <c r="B3" s="1"/>
      <c r="C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1" ht="139.5" customHeight="1">
      <c r="A4" s="1"/>
      <c r="B4" s="23" t="s">
        <v>20</v>
      </c>
      <c r="C4" s="8" t="str">
        <f>"Наименование ГРБС"</f>
        <v>Наименование ГРБС</v>
      </c>
      <c r="D4" s="4" t="s">
        <v>2</v>
      </c>
      <c r="E4" s="13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4" t="s">
        <v>8</v>
      </c>
      <c r="K4" s="14" t="s">
        <v>9</v>
      </c>
      <c r="L4" s="14" t="s">
        <v>10</v>
      </c>
      <c r="M4" s="14" t="s">
        <v>11</v>
      </c>
      <c r="N4" s="14" t="s">
        <v>12</v>
      </c>
      <c r="O4" s="14" t="s">
        <v>13</v>
      </c>
      <c r="P4" s="14" t="s">
        <v>14</v>
      </c>
      <c r="Q4" s="14" t="s">
        <v>15</v>
      </c>
      <c r="R4" s="14" t="s">
        <v>16</v>
      </c>
      <c r="S4" s="9" t="s">
        <v>0</v>
      </c>
      <c r="T4" s="9" t="s">
        <v>1</v>
      </c>
      <c r="U4" s="4" t="s">
        <v>17</v>
      </c>
    </row>
    <row r="5" spans="1:21" ht="12.75">
      <c r="A5" s="6"/>
      <c r="B5" s="24">
        <v>161</v>
      </c>
      <c r="C5" s="22" t="s">
        <v>21</v>
      </c>
      <c r="D5" s="5">
        <v>100</v>
      </c>
      <c r="E5" s="11">
        <v>1</v>
      </c>
      <c r="F5" s="11">
        <v>1</v>
      </c>
      <c r="G5" s="11">
        <v>1</v>
      </c>
      <c r="H5" s="11">
        <v>1</v>
      </c>
      <c r="I5" s="11">
        <v>1</v>
      </c>
      <c r="J5" s="11">
        <v>1</v>
      </c>
      <c r="K5" s="11">
        <v>1</v>
      </c>
      <c r="L5" s="11">
        <v>1</v>
      </c>
      <c r="M5" s="11">
        <v>1</v>
      </c>
      <c r="N5" s="11">
        <v>1</v>
      </c>
      <c r="O5" s="11">
        <v>1</v>
      </c>
      <c r="P5" s="11">
        <v>1</v>
      </c>
      <c r="Q5" s="11">
        <v>1</v>
      </c>
      <c r="R5" s="11">
        <v>1</v>
      </c>
      <c r="S5" s="12">
        <f aca="true" t="shared" si="0" ref="S5:S39">0.1*E5+0.2*F5+0.15*G5+0.1*H5+0.2*I5+0.1*J5+0.15*K5</f>
        <v>1</v>
      </c>
      <c r="T5" s="12">
        <f aca="true" t="shared" si="1" ref="T5:T39">0.1*L5+0.15*M5+0.2*N5+0.15*O5+0.2*P5+0.1*Q5+0.1*R5</f>
        <v>1</v>
      </c>
      <c r="U5" s="12">
        <f aca="true" t="shared" si="2" ref="U5:U39">0.5*S5+0.5*T5</f>
        <v>1</v>
      </c>
    </row>
    <row r="6" spans="1:21" s="28" customFormat="1" ht="12.75">
      <c r="A6" s="26"/>
      <c r="B6" s="27" t="s">
        <v>217</v>
      </c>
      <c r="C6" s="22" t="s">
        <v>216</v>
      </c>
      <c r="D6" s="5">
        <f>U6*100</f>
        <v>100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2">
        <f>0.1*E6+0.2*F6+0.15*G6+0.1*H6+0.2*I6+0.1*J6+0.15*K6</f>
        <v>1</v>
      </c>
      <c r="T6" s="12">
        <f>0.1*L6+0.15*M6+0.2*N6+0.15*O6+0.2*P6+0.1*Q6+0.1*R6</f>
        <v>1</v>
      </c>
      <c r="U6" s="12">
        <f>0.5*S6+0.5*T6</f>
        <v>1</v>
      </c>
    </row>
    <row r="7" spans="1:21" ht="12.75">
      <c r="A7" s="6"/>
      <c r="B7" s="24" t="s">
        <v>23</v>
      </c>
      <c r="C7" s="22" t="s">
        <v>22</v>
      </c>
      <c r="D7" s="5">
        <v>97.875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  <c r="J7" s="11">
        <v>0.9</v>
      </c>
      <c r="K7" s="11">
        <v>1</v>
      </c>
      <c r="L7" s="11">
        <v>1</v>
      </c>
      <c r="M7" s="11">
        <v>1</v>
      </c>
      <c r="N7" s="11">
        <v>0.85</v>
      </c>
      <c r="O7" s="11">
        <v>0.99</v>
      </c>
      <c r="P7" s="11">
        <v>1</v>
      </c>
      <c r="Q7" s="11">
        <v>0.99</v>
      </c>
      <c r="R7" s="11">
        <v>1</v>
      </c>
      <c r="S7" s="12">
        <f t="shared" si="0"/>
        <v>0.99</v>
      </c>
      <c r="T7" s="12">
        <f t="shared" si="1"/>
        <v>0.9674999999999999</v>
      </c>
      <c r="U7" s="12">
        <f t="shared" si="2"/>
        <v>0.97875</v>
      </c>
    </row>
    <row r="8" spans="1:21" ht="12.75">
      <c r="A8" s="6"/>
      <c r="B8" s="24" t="s">
        <v>25</v>
      </c>
      <c r="C8" s="22" t="s">
        <v>24</v>
      </c>
      <c r="D8" s="5">
        <v>97.35</v>
      </c>
      <c r="E8" s="11">
        <v>1</v>
      </c>
      <c r="F8" s="11">
        <v>1</v>
      </c>
      <c r="G8" s="11">
        <v>1</v>
      </c>
      <c r="H8" s="11">
        <v>1</v>
      </c>
      <c r="I8" s="11">
        <v>1</v>
      </c>
      <c r="J8" s="11">
        <v>0.97</v>
      </c>
      <c r="K8" s="11">
        <v>1</v>
      </c>
      <c r="L8" s="11">
        <v>1</v>
      </c>
      <c r="M8" s="11">
        <v>1</v>
      </c>
      <c r="N8" s="11">
        <v>0.85</v>
      </c>
      <c r="O8" s="11">
        <v>1</v>
      </c>
      <c r="P8" s="11">
        <v>1</v>
      </c>
      <c r="Q8" s="11">
        <v>0.98</v>
      </c>
      <c r="R8" s="11">
        <v>0.82</v>
      </c>
      <c r="S8" s="12">
        <f t="shared" si="0"/>
        <v>0.997</v>
      </c>
      <c r="T8" s="12">
        <f t="shared" si="1"/>
        <v>0.95</v>
      </c>
      <c r="U8" s="12">
        <f t="shared" si="2"/>
        <v>0.9735</v>
      </c>
    </row>
    <row r="9" spans="1:21" ht="12.75">
      <c r="A9" s="6"/>
      <c r="B9" s="24" t="s">
        <v>27</v>
      </c>
      <c r="C9" s="22" t="s">
        <v>26</v>
      </c>
      <c r="D9" s="5">
        <v>97.3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  <c r="J9" s="11">
        <v>0.94</v>
      </c>
      <c r="K9" s="11">
        <v>1</v>
      </c>
      <c r="L9" s="11">
        <v>1</v>
      </c>
      <c r="M9" s="11">
        <v>1</v>
      </c>
      <c r="N9" s="11">
        <v>0.76</v>
      </c>
      <c r="O9" s="11">
        <v>1</v>
      </c>
      <c r="P9" s="11">
        <v>1</v>
      </c>
      <c r="Q9" s="11">
        <v>1</v>
      </c>
      <c r="R9" s="11">
        <v>1</v>
      </c>
      <c r="S9" s="12">
        <f t="shared" si="0"/>
        <v>0.994</v>
      </c>
      <c r="T9" s="12">
        <f t="shared" si="1"/>
        <v>0.952</v>
      </c>
      <c r="U9" s="12">
        <f t="shared" si="2"/>
        <v>0.973</v>
      </c>
    </row>
    <row r="10" spans="1:21" ht="12.75">
      <c r="A10" s="6"/>
      <c r="B10" s="24" t="s">
        <v>29</v>
      </c>
      <c r="C10" s="22" t="s">
        <v>28</v>
      </c>
      <c r="D10" s="5">
        <v>97</v>
      </c>
      <c r="E10" s="11">
        <v>1</v>
      </c>
      <c r="F10" s="11">
        <v>1</v>
      </c>
      <c r="G10" s="11">
        <v>1</v>
      </c>
      <c r="H10" s="11">
        <v>1</v>
      </c>
      <c r="I10" s="11">
        <v>1</v>
      </c>
      <c r="J10" s="11">
        <v>0.69</v>
      </c>
      <c r="K10" s="11">
        <v>1</v>
      </c>
      <c r="L10" s="11">
        <v>1</v>
      </c>
      <c r="M10" s="11">
        <v>1</v>
      </c>
      <c r="N10" s="11">
        <v>1</v>
      </c>
      <c r="O10" s="11">
        <v>1</v>
      </c>
      <c r="P10" s="11">
        <v>1</v>
      </c>
      <c r="Q10" s="11">
        <v>1</v>
      </c>
      <c r="R10" s="11">
        <v>0.71</v>
      </c>
      <c r="S10" s="12">
        <f t="shared" si="0"/>
        <v>0.969</v>
      </c>
      <c r="T10" s="12">
        <f t="shared" si="1"/>
        <v>0.971</v>
      </c>
      <c r="U10" s="12">
        <f t="shared" si="2"/>
        <v>0.97</v>
      </c>
    </row>
    <row r="11" spans="1:21" s="28" customFormat="1" ht="12.75">
      <c r="A11" s="26"/>
      <c r="B11" s="27" t="s">
        <v>219</v>
      </c>
      <c r="C11" s="22" t="s">
        <v>218</v>
      </c>
      <c r="D11" s="5">
        <f>U11*100</f>
        <v>96.43836928690716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  <c r="J11" s="11">
        <v>0.7792274442643946</v>
      </c>
      <c r="K11" s="11">
        <v>1</v>
      </c>
      <c r="L11" s="11">
        <v>1</v>
      </c>
      <c r="M11" s="11">
        <v>1</v>
      </c>
      <c r="N11" s="11">
        <v>0.7619047619047619</v>
      </c>
      <c r="O11" s="11">
        <v>0.9897579262050106</v>
      </c>
      <c r="P11" s="11">
        <v>1</v>
      </c>
      <c r="Q11" s="11">
        <v>1</v>
      </c>
      <c r="R11" s="11">
        <v>1</v>
      </c>
      <c r="S11" s="12">
        <f>0.1*E11+0.2*F11+0.15*G11+0.1*H11+0.2*I11+0.1*J11+0.15*K11</f>
        <v>0.9779227444264394</v>
      </c>
      <c r="T11" s="12">
        <f>0.1*L11+0.15*M11+0.2*N11+0.15*O11+0.2*P11+0.1*Q11+0.1*R11</f>
        <v>0.950844641311704</v>
      </c>
      <c r="U11" s="12">
        <f>0.5*S11+0.5*T11</f>
        <v>0.9643836928690717</v>
      </c>
    </row>
    <row r="12" spans="1:21" ht="22.5">
      <c r="A12" s="6"/>
      <c r="B12" s="24" t="s">
        <v>31</v>
      </c>
      <c r="C12" s="22" t="s">
        <v>30</v>
      </c>
      <c r="D12" s="5">
        <v>96.25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  <c r="J12" s="11">
        <v>1</v>
      </c>
      <c r="K12" s="11">
        <v>0.5</v>
      </c>
      <c r="L12" s="11">
        <v>1</v>
      </c>
      <c r="M12" s="11">
        <v>1</v>
      </c>
      <c r="N12" s="11">
        <v>1</v>
      </c>
      <c r="O12" s="11">
        <v>1</v>
      </c>
      <c r="P12" s="11">
        <v>1</v>
      </c>
      <c r="Q12" s="11">
        <v>1</v>
      </c>
      <c r="R12" s="11">
        <v>1</v>
      </c>
      <c r="S12" s="12">
        <f t="shared" si="0"/>
        <v>0.9249999999999999</v>
      </c>
      <c r="T12" s="12">
        <f t="shared" si="1"/>
        <v>1</v>
      </c>
      <c r="U12" s="12">
        <f t="shared" si="2"/>
        <v>0.9624999999999999</v>
      </c>
    </row>
    <row r="13" spans="1:21" ht="12.75">
      <c r="A13" s="6"/>
      <c r="B13" s="24" t="s">
        <v>33</v>
      </c>
      <c r="C13" s="22" t="s">
        <v>32</v>
      </c>
      <c r="D13" s="5">
        <v>96.15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  <c r="J13" s="11">
        <v>0.79</v>
      </c>
      <c r="K13" s="11">
        <v>1</v>
      </c>
      <c r="L13" s="11">
        <v>1</v>
      </c>
      <c r="M13" s="11">
        <v>1</v>
      </c>
      <c r="N13" s="11">
        <v>0.72</v>
      </c>
      <c r="O13" s="11">
        <v>1</v>
      </c>
      <c r="P13" s="11">
        <v>1</v>
      </c>
      <c r="Q13" s="11">
        <v>1</v>
      </c>
      <c r="R13" s="11">
        <v>1</v>
      </c>
      <c r="S13" s="12">
        <f t="shared" si="0"/>
        <v>0.979</v>
      </c>
      <c r="T13" s="12">
        <f t="shared" si="1"/>
        <v>0.944</v>
      </c>
      <c r="U13" s="12">
        <f t="shared" si="2"/>
        <v>0.9615</v>
      </c>
    </row>
    <row r="14" spans="1:21" ht="33.75">
      <c r="A14" s="6"/>
      <c r="B14" s="24" t="s">
        <v>35</v>
      </c>
      <c r="C14" s="22" t="s">
        <v>34</v>
      </c>
      <c r="D14" s="5">
        <v>96.05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  <c r="J14" s="11">
        <v>0.21</v>
      </c>
      <c r="K14" s="11">
        <v>1</v>
      </c>
      <c r="L14" s="11">
        <v>1</v>
      </c>
      <c r="M14" s="11">
        <v>1</v>
      </c>
      <c r="N14" s="11">
        <v>1</v>
      </c>
      <c r="O14" s="11">
        <v>1</v>
      </c>
      <c r="P14" s="11">
        <v>1</v>
      </c>
      <c r="Q14" s="11">
        <v>1</v>
      </c>
      <c r="R14" s="11">
        <v>1</v>
      </c>
      <c r="S14" s="12">
        <f t="shared" si="0"/>
        <v>0.921</v>
      </c>
      <c r="T14" s="12">
        <f t="shared" si="1"/>
        <v>1</v>
      </c>
      <c r="U14" s="12">
        <f t="shared" si="2"/>
        <v>0.9605</v>
      </c>
    </row>
    <row r="15" spans="1:21" ht="12.75">
      <c r="A15" s="6"/>
      <c r="B15" s="24" t="s">
        <v>37</v>
      </c>
      <c r="C15" s="22" t="s">
        <v>36</v>
      </c>
      <c r="D15" s="5">
        <v>95.675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  <c r="J15" s="11">
        <v>0.77</v>
      </c>
      <c r="K15" s="11">
        <v>1</v>
      </c>
      <c r="L15" s="11">
        <v>1</v>
      </c>
      <c r="M15" s="11">
        <v>1</v>
      </c>
      <c r="N15" s="11">
        <v>0.69</v>
      </c>
      <c r="O15" s="11">
        <v>0.99</v>
      </c>
      <c r="P15" s="11">
        <v>1</v>
      </c>
      <c r="Q15" s="11">
        <v>1</v>
      </c>
      <c r="R15" s="11">
        <v>1</v>
      </c>
      <c r="S15" s="12">
        <f t="shared" si="0"/>
        <v>0.977</v>
      </c>
      <c r="T15" s="12">
        <f t="shared" si="1"/>
        <v>0.9364999999999999</v>
      </c>
      <c r="U15" s="12">
        <f t="shared" si="2"/>
        <v>0.95675</v>
      </c>
    </row>
    <row r="16" spans="1:21" ht="22.5">
      <c r="A16" s="6"/>
      <c r="B16" s="24" t="s">
        <v>39</v>
      </c>
      <c r="C16" s="22" t="s">
        <v>38</v>
      </c>
      <c r="D16" s="5">
        <v>95.55</v>
      </c>
      <c r="E16" s="11">
        <v>1</v>
      </c>
      <c r="F16" s="11">
        <v>1</v>
      </c>
      <c r="G16" s="11">
        <v>1</v>
      </c>
      <c r="H16" s="11">
        <v>1</v>
      </c>
      <c r="I16" s="11">
        <v>1</v>
      </c>
      <c r="J16" s="11">
        <v>0.8</v>
      </c>
      <c r="K16" s="11">
        <v>1</v>
      </c>
      <c r="L16" s="11">
        <v>1</v>
      </c>
      <c r="M16" s="11">
        <v>1</v>
      </c>
      <c r="N16" s="11">
        <v>0.88</v>
      </c>
      <c r="O16" s="11">
        <v>1</v>
      </c>
      <c r="P16" s="11">
        <v>0.98</v>
      </c>
      <c r="Q16" s="11">
        <v>0.9</v>
      </c>
      <c r="R16" s="11">
        <v>0.69</v>
      </c>
      <c r="S16" s="12">
        <f t="shared" si="0"/>
        <v>0.9800000000000001</v>
      </c>
      <c r="T16" s="12">
        <f t="shared" si="1"/>
        <v>0.9309999999999999</v>
      </c>
      <c r="U16" s="12">
        <f t="shared" si="2"/>
        <v>0.9555</v>
      </c>
    </row>
    <row r="17" spans="1:21" ht="12.75">
      <c r="A17" s="6"/>
      <c r="B17" s="24" t="s">
        <v>41</v>
      </c>
      <c r="C17" s="22" t="s">
        <v>40</v>
      </c>
      <c r="D17" s="5">
        <v>95.4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  <c r="J17" s="11">
        <v>0.73</v>
      </c>
      <c r="K17" s="11">
        <v>1</v>
      </c>
      <c r="L17" s="11">
        <v>1</v>
      </c>
      <c r="M17" s="11">
        <v>1</v>
      </c>
      <c r="N17" s="11">
        <v>0.93</v>
      </c>
      <c r="O17" s="11">
        <v>0.94</v>
      </c>
      <c r="P17" s="11">
        <v>0.79</v>
      </c>
      <c r="Q17" s="11">
        <v>1</v>
      </c>
      <c r="R17" s="11">
        <v>1</v>
      </c>
      <c r="S17" s="12">
        <f t="shared" si="0"/>
        <v>0.973</v>
      </c>
      <c r="T17" s="12">
        <f t="shared" si="1"/>
        <v>0.935</v>
      </c>
      <c r="U17" s="12">
        <f t="shared" si="2"/>
        <v>0.954</v>
      </c>
    </row>
    <row r="18" spans="1:21" ht="22.5">
      <c r="A18" s="6"/>
      <c r="B18" s="24" t="s">
        <v>43</v>
      </c>
      <c r="C18" s="22" t="s">
        <v>42</v>
      </c>
      <c r="D18" s="5">
        <v>95</v>
      </c>
      <c r="E18" s="11">
        <v>1</v>
      </c>
      <c r="F18" s="11">
        <v>1</v>
      </c>
      <c r="G18" s="11">
        <v>1</v>
      </c>
      <c r="H18" s="11">
        <v>1</v>
      </c>
      <c r="I18" s="11">
        <v>1</v>
      </c>
      <c r="J18" s="11">
        <v>0</v>
      </c>
      <c r="K18" s="11">
        <v>1</v>
      </c>
      <c r="L18" s="11">
        <v>1</v>
      </c>
      <c r="M18" s="11">
        <v>1</v>
      </c>
      <c r="N18" s="11">
        <v>1</v>
      </c>
      <c r="O18" s="11">
        <v>1</v>
      </c>
      <c r="P18" s="11">
        <v>1</v>
      </c>
      <c r="Q18" s="11">
        <v>1</v>
      </c>
      <c r="R18" s="11">
        <v>1</v>
      </c>
      <c r="S18" s="12">
        <f t="shared" si="0"/>
        <v>0.9</v>
      </c>
      <c r="T18" s="12">
        <f t="shared" si="1"/>
        <v>1</v>
      </c>
      <c r="U18" s="12">
        <f t="shared" si="2"/>
        <v>0.95</v>
      </c>
    </row>
    <row r="19" spans="1:21" ht="12.75">
      <c r="A19" s="6"/>
      <c r="B19" s="24" t="s">
        <v>45</v>
      </c>
      <c r="C19" s="22" t="s">
        <v>44</v>
      </c>
      <c r="D19" s="5">
        <v>94.6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  <c r="J19" s="11">
        <v>0.95</v>
      </c>
      <c r="K19" s="11">
        <v>0.5</v>
      </c>
      <c r="L19" s="11">
        <v>1</v>
      </c>
      <c r="M19" s="11">
        <v>1</v>
      </c>
      <c r="N19" s="11">
        <v>0.86</v>
      </c>
      <c r="O19" s="11">
        <v>1</v>
      </c>
      <c r="P19" s="11">
        <v>1</v>
      </c>
      <c r="Q19" s="11">
        <v>1</v>
      </c>
      <c r="R19" s="11">
        <v>1</v>
      </c>
      <c r="S19" s="12">
        <f t="shared" si="0"/>
        <v>0.9199999999999999</v>
      </c>
      <c r="T19" s="12">
        <f t="shared" si="1"/>
        <v>0.972</v>
      </c>
      <c r="U19" s="12">
        <f t="shared" si="2"/>
        <v>0.946</v>
      </c>
    </row>
    <row r="20" spans="1:21" ht="12.75">
      <c r="A20" s="6"/>
      <c r="B20" s="24" t="s">
        <v>47</v>
      </c>
      <c r="C20" s="22" t="s">
        <v>46</v>
      </c>
      <c r="D20" s="5">
        <v>94.55</v>
      </c>
      <c r="E20" s="11">
        <v>1</v>
      </c>
      <c r="F20" s="11">
        <v>1</v>
      </c>
      <c r="G20" s="11">
        <v>1</v>
      </c>
      <c r="H20" s="11">
        <v>1</v>
      </c>
      <c r="I20" s="11">
        <v>1</v>
      </c>
      <c r="J20" s="11">
        <v>1</v>
      </c>
      <c r="K20" s="11">
        <v>1</v>
      </c>
      <c r="L20" s="11">
        <v>1</v>
      </c>
      <c r="M20" s="11">
        <v>1</v>
      </c>
      <c r="N20" s="11">
        <v>1</v>
      </c>
      <c r="O20" s="11">
        <v>1</v>
      </c>
      <c r="P20" s="11">
        <v>1</v>
      </c>
      <c r="Q20" s="11">
        <v>0.71</v>
      </c>
      <c r="R20" s="11">
        <v>0.2</v>
      </c>
      <c r="S20" s="12">
        <f t="shared" si="0"/>
        <v>1</v>
      </c>
      <c r="T20" s="12">
        <f t="shared" si="1"/>
        <v>0.891</v>
      </c>
      <c r="U20" s="12">
        <f t="shared" si="2"/>
        <v>0.9455</v>
      </c>
    </row>
    <row r="21" spans="1:21" ht="12.75">
      <c r="A21" s="6"/>
      <c r="B21" s="24" t="s">
        <v>49</v>
      </c>
      <c r="C21" s="22" t="s">
        <v>48</v>
      </c>
      <c r="D21" s="5">
        <v>94.425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  <c r="J21" s="11">
        <v>0.65</v>
      </c>
      <c r="K21" s="11">
        <v>0.5</v>
      </c>
      <c r="L21" s="11">
        <v>1</v>
      </c>
      <c r="M21" s="11">
        <v>1</v>
      </c>
      <c r="N21" s="11">
        <v>1</v>
      </c>
      <c r="O21" s="11">
        <v>0.99</v>
      </c>
      <c r="P21" s="11">
        <v>1</v>
      </c>
      <c r="Q21" s="11">
        <v>1</v>
      </c>
      <c r="R21" s="11">
        <v>1</v>
      </c>
      <c r="S21" s="12">
        <f t="shared" si="0"/>
        <v>0.8899999999999999</v>
      </c>
      <c r="T21" s="12">
        <f t="shared" si="1"/>
        <v>0.9984999999999999</v>
      </c>
      <c r="U21" s="12">
        <f t="shared" si="2"/>
        <v>0.9442499999999999</v>
      </c>
    </row>
    <row r="22" spans="1:21" ht="12.75">
      <c r="A22" s="6"/>
      <c r="B22" s="24" t="s">
        <v>51</v>
      </c>
      <c r="C22" s="22" t="s">
        <v>50</v>
      </c>
      <c r="D22" s="5">
        <v>94.375</v>
      </c>
      <c r="E22" s="11">
        <v>1</v>
      </c>
      <c r="F22" s="11">
        <v>1</v>
      </c>
      <c r="G22" s="11">
        <v>1</v>
      </c>
      <c r="H22" s="11">
        <v>1</v>
      </c>
      <c r="I22" s="11">
        <v>1</v>
      </c>
      <c r="J22" s="11">
        <v>0.93</v>
      </c>
      <c r="K22" s="11">
        <v>0.5</v>
      </c>
      <c r="L22" s="11">
        <v>1</v>
      </c>
      <c r="M22" s="11">
        <v>1</v>
      </c>
      <c r="N22" s="11">
        <v>0.86</v>
      </c>
      <c r="O22" s="11">
        <v>0.99</v>
      </c>
      <c r="P22" s="11">
        <v>1</v>
      </c>
      <c r="Q22" s="11">
        <v>0.99</v>
      </c>
      <c r="R22" s="11">
        <v>1</v>
      </c>
      <c r="S22" s="12">
        <f t="shared" si="0"/>
        <v>0.9179999999999999</v>
      </c>
      <c r="T22" s="12">
        <f t="shared" si="1"/>
        <v>0.9694999999999999</v>
      </c>
      <c r="U22" s="12">
        <f t="shared" si="2"/>
        <v>0.9437499999999999</v>
      </c>
    </row>
    <row r="23" spans="1:21" ht="12.75">
      <c r="A23" s="6"/>
      <c r="B23" s="24" t="s">
        <v>53</v>
      </c>
      <c r="C23" s="22" t="s">
        <v>52</v>
      </c>
      <c r="D23" s="5">
        <v>94.2</v>
      </c>
      <c r="E23" s="11">
        <v>1</v>
      </c>
      <c r="F23" s="11">
        <v>1</v>
      </c>
      <c r="G23" s="11">
        <v>1</v>
      </c>
      <c r="H23" s="11">
        <v>1</v>
      </c>
      <c r="I23" s="11">
        <v>1</v>
      </c>
      <c r="J23" s="11">
        <v>1</v>
      </c>
      <c r="K23" s="11">
        <v>0.5</v>
      </c>
      <c r="L23" s="11">
        <v>1</v>
      </c>
      <c r="M23" s="11">
        <v>1</v>
      </c>
      <c r="N23" s="11">
        <v>0.88</v>
      </c>
      <c r="O23" s="11">
        <v>1</v>
      </c>
      <c r="P23" s="11">
        <v>1</v>
      </c>
      <c r="Q23" s="11">
        <v>1</v>
      </c>
      <c r="R23" s="11">
        <v>0.83</v>
      </c>
      <c r="S23" s="12">
        <f t="shared" si="0"/>
        <v>0.9249999999999999</v>
      </c>
      <c r="T23" s="12">
        <f t="shared" si="1"/>
        <v>0.959</v>
      </c>
      <c r="U23" s="12">
        <f t="shared" si="2"/>
        <v>0.942</v>
      </c>
    </row>
    <row r="24" spans="1:21" ht="12.75">
      <c r="A24" s="6"/>
      <c r="B24" s="24" t="s">
        <v>55</v>
      </c>
      <c r="C24" s="22" t="s">
        <v>54</v>
      </c>
      <c r="D24" s="5">
        <v>94.05</v>
      </c>
      <c r="E24" s="11">
        <v>1</v>
      </c>
      <c r="F24" s="11">
        <v>1</v>
      </c>
      <c r="G24" s="11">
        <v>1</v>
      </c>
      <c r="H24" s="11">
        <v>1</v>
      </c>
      <c r="I24" s="11">
        <v>1</v>
      </c>
      <c r="J24" s="11">
        <v>0.99</v>
      </c>
      <c r="K24" s="11">
        <v>1</v>
      </c>
      <c r="L24" s="11">
        <v>1</v>
      </c>
      <c r="M24" s="11">
        <v>1</v>
      </c>
      <c r="N24" s="11">
        <v>0.83</v>
      </c>
      <c r="O24" s="11">
        <v>1</v>
      </c>
      <c r="P24" s="11">
        <v>1</v>
      </c>
      <c r="Q24" s="11">
        <v>0.9</v>
      </c>
      <c r="R24" s="11">
        <v>0.26</v>
      </c>
      <c r="S24" s="12">
        <f t="shared" si="0"/>
        <v>0.999</v>
      </c>
      <c r="T24" s="12">
        <f t="shared" si="1"/>
        <v>0.882</v>
      </c>
      <c r="U24" s="12">
        <f t="shared" si="2"/>
        <v>0.9405</v>
      </c>
    </row>
    <row r="25" spans="1:21" ht="22.5">
      <c r="A25" s="6"/>
      <c r="B25" s="24" t="s">
        <v>57</v>
      </c>
      <c r="C25" s="22" t="s">
        <v>56</v>
      </c>
      <c r="D25" s="5">
        <v>94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  <c r="J25" s="11">
        <v>0.42</v>
      </c>
      <c r="K25" s="11">
        <v>1</v>
      </c>
      <c r="L25" s="11">
        <v>1</v>
      </c>
      <c r="M25" s="11">
        <v>1</v>
      </c>
      <c r="N25" s="11">
        <v>0.79</v>
      </c>
      <c r="O25" s="11">
        <v>0.92</v>
      </c>
      <c r="P25" s="11">
        <v>1</v>
      </c>
      <c r="Q25" s="11">
        <v>0.92</v>
      </c>
      <c r="R25" s="11">
        <v>1</v>
      </c>
      <c r="S25" s="12">
        <f t="shared" si="0"/>
        <v>0.9420000000000001</v>
      </c>
      <c r="T25" s="12">
        <f t="shared" si="1"/>
        <v>0.938</v>
      </c>
      <c r="U25" s="12">
        <f t="shared" si="2"/>
        <v>0.94</v>
      </c>
    </row>
    <row r="26" spans="1:21" ht="22.5">
      <c r="A26" s="6"/>
      <c r="B26" s="24" t="s">
        <v>59</v>
      </c>
      <c r="C26" s="22" t="s">
        <v>58</v>
      </c>
      <c r="D26" s="5">
        <v>93.925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  <c r="J26" s="11">
        <v>0.05</v>
      </c>
      <c r="K26" s="11">
        <v>1</v>
      </c>
      <c r="L26" s="11">
        <v>1</v>
      </c>
      <c r="M26" s="11">
        <v>1</v>
      </c>
      <c r="N26" s="11">
        <v>0.88</v>
      </c>
      <c r="O26" s="11">
        <v>0.99</v>
      </c>
      <c r="P26" s="11">
        <v>1</v>
      </c>
      <c r="Q26" s="11">
        <v>0.99</v>
      </c>
      <c r="R26" s="11">
        <v>1</v>
      </c>
      <c r="S26" s="12">
        <f t="shared" si="0"/>
        <v>0.905</v>
      </c>
      <c r="T26" s="12">
        <f t="shared" si="1"/>
        <v>0.9734999999999999</v>
      </c>
      <c r="U26" s="12">
        <f t="shared" si="2"/>
        <v>0.9392499999999999</v>
      </c>
    </row>
    <row r="27" spans="1:21" ht="12.75">
      <c r="A27" s="6"/>
      <c r="B27" s="24" t="s">
        <v>61</v>
      </c>
      <c r="C27" s="22" t="s">
        <v>60</v>
      </c>
      <c r="D27" s="5">
        <v>93.9</v>
      </c>
      <c r="E27" s="11">
        <v>1</v>
      </c>
      <c r="F27" s="11">
        <v>1</v>
      </c>
      <c r="G27" s="11">
        <v>1</v>
      </c>
      <c r="H27" s="11">
        <v>1</v>
      </c>
      <c r="I27" s="11">
        <v>1</v>
      </c>
      <c r="J27" s="11">
        <v>0.98</v>
      </c>
      <c r="K27" s="11">
        <v>1</v>
      </c>
      <c r="L27" s="11">
        <v>1</v>
      </c>
      <c r="M27" s="11">
        <v>1</v>
      </c>
      <c r="N27" s="11">
        <v>0.77</v>
      </c>
      <c r="O27" s="11">
        <v>0.98</v>
      </c>
      <c r="P27" s="11">
        <v>0.89</v>
      </c>
      <c r="Q27" s="11">
        <v>0.91</v>
      </c>
      <c r="R27" s="11">
        <v>0.6</v>
      </c>
      <c r="S27" s="12">
        <f t="shared" si="0"/>
        <v>0.998</v>
      </c>
      <c r="T27" s="12">
        <f t="shared" si="1"/>
        <v>0.8800000000000001</v>
      </c>
      <c r="U27" s="12">
        <f t="shared" si="2"/>
        <v>0.9390000000000001</v>
      </c>
    </row>
    <row r="28" spans="1:21" ht="12.75">
      <c r="A28" s="6"/>
      <c r="B28" s="24" t="s">
        <v>63</v>
      </c>
      <c r="C28" s="22" t="s">
        <v>62</v>
      </c>
      <c r="D28" s="5">
        <v>93.65</v>
      </c>
      <c r="E28" s="11">
        <v>1</v>
      </c>
      <c r="F28" s="11">
        <v>1</v>
      </c>
      <c r="G28" s="11">
        <v>1</v>
      </c>
      <c r="H28" s="11">
        <v>1</v>
      </c>
      <c r="I28" s="11">
        <v>1</v>
      </c>
      <c r="J28" s="11">
        <v>0.93</v>
      </c>
      <c r="K28" s="11">
        <v>1</v>
      </c>
      <c r="L28" s="11">
        <v>1</v>
      </c>
      <c r="M28" s="11">
        <v>1</v>
      </c>
      <c r="N28" s="11">
        <v>0.7</v>
      </c>
      <c r="O28" s="11">
        <v>0.84</v>
      </c>
      <c r="P28" s="11">
        <v>0.88</v>
      </c>
      <c r="Q28" s="11">
        <v>0.99</v>
      </c>
      <c r="R28" s="11">
        <v>0.89</v>
      </c>
      <c r="S28" s="12">
        <f t="shared" si="0"/>
        <v>0.993</v>
      </c>
      <c r="T28" s="12">
        <f t="shared" si="1"/>
        <v>0.88</v>
      </c>
      <c r="U28" s="12">
        <f t="shared" si="2"/>
        <v>0.9365</v>
      </c>
    </row>
    <row r="29" spans="1:21" ht="12.75">
      <c r="A29" s="6"/>
      <c r="B29" s="24" t="s">
        <v>65</v>
      </c>
      <c r="C29" s="22" t="s">
        <v>64</v>
      </c>
      <c r="D29" s="5">
        <v>93.6</v>
      </c>
      <c r="E29" s="11">
        <v>1</v>
      </c>
      <c r="F29" s="11">
        <v>1</v>
      </c>
      <c r="G29" s="11">
        <v>1</v>
      </c>
      <c r="H29" s="11">
        <v>1</v>
      </c>
      <c r="I29" s="11">
        <v>1</v>
      </c>
      <c r="J29" s="11">
        <v>0.69</v>
      </c>
      <c r="K29" s="11">
        <v>0.5</v>
      </c>
      <c r="L29" s="11">
        <v>1</v>
      </c>
      <c r="M29" s="11">
        <v>1</v>
      </c>
      <c r="N29" s="11">
        <v>1</v>
      </c>
      <c r="O29" s="11">
        <v>1</v>
      </c>
      <c r="P29" s="11">
        <v>1</v>
      </c>
      <c r="Q29" s="11">
        <v>0.96</v>
      </c>
      <c r="R29" s="11">
        <v>0.82</v>
      </c>
      <c r="S29" s="12">
        <f t="shared" si="0"/>
        <v>0.8939999999999999</v>
      </c>
      <c r="T29" s="12">
        <f t="shared" si="1"/>
        <v>0.978</v>
      </c>
      <c r="U29" s="12">
        <f t="shared" si="2"/>
        <v>0.9359999999999999</v>
      </c>
    </row>
    <row r="30" spans="1:21" ht="12.75">
      <c r="A30" s="6"/>
      <c r="B30" s="24" t="s">
        <v>67</v>
      </c>
      <c r="C30" s="22" t="s">
        <v>66</v>
      </c>
      <c r="D30" s="5">
        <v>93.45</v>
      </c>
      <c r="E30" s="11">
        <v>1</v>
      </c>
      <c r="F30" s="11">
        <v>0.95</v>
      </c>
      <c r="G30" s="11">
        <v>1</v>
      </c>
      <c r="H30" s="11">
        <v>1</v>
      </c>
      <c r="I30" s="11">
        <v>1</v>
      </c>
      <c r="J30" s="11">
        <v>0.89</v>
      </c>
      <c r="K30" s="11">
        <v>1</v>
      </c>
      <c r="L30" s="11">
        <v>1</v>
      </c>
      <c r="M30" s="11">
        <v>1</v>
      </c>
      <c r="N30" s="11">
        <v>0.84</v>
      </c>
      <c r="O30" s="11">
        <v>1</v>
      </c>
      <c r="P30" s="11">
        <v>1</v>
      </c>
      <c r="Q30" s="11">
        <v>0.74</v>
      </c>
      <c r="R30" s="11">
        <v>0.48</v>
      </c>
      <c r="S30" s="12">
        <f t="shared" si="0"/>
        <v>0.979</v>
      </c>
      <c r="T30" s="12">
        <f t="shared" si="1"/>
        <v>0.89</v>
      </c>
      <c r="U30" s="12">
        <f t="shared" si="2"/>
        <v>0.9345</v>
      </c>
    </row>
    <row r="31" spans="1:21" ht="12.75">
      <c r="A31" s="6"/>
      <c r="B31" s="24" t="s">
        <v>69</v>
      </c>
      <c r="C31" s="22" t="s">
        <v>68</v>
      </c>
      <c r="D31" s="5">
        <v>93.375</v>
      </c>
      <c r="E31" s="11">
        <v>1</v>
      </c>
      <c r="F31" s="11">
        <v>1</v>
      </c>
      <c r="G31" s="11">
        <v>1</v>
      </c>
      <c r="H31" s="11">
        <v>1</v>
      </c>
      <c r="I31" s="11">
        <v>1</v>
      </c>
      <c r="J31" s="11">
        <v>0.16</v>
      </c>
      <c r="K31" s="11">
        <v>1</v>
      </c>
      <c r="L31" s="11">
        <v>1</v>
      </c>
      <c r="M31" s="11">
        <v>1</v>
      </c>
      <c r="N31" s="11">
        <v>0.82</v>
      </c>
      <c r="O31" s="11">
        <v>0.99</v>
      </c>
      <c r="P31" s="11">
        <v>1</v>
      </c>
      <c r="Q31" s="11">
        <v>0.98</v>
      </c>
      <c r="R31" s="11">
        <v>0.91</v>
      </c>
      <c r="S31" s="12">
        <f t="shared" si="0"/>
        <v>0.916</v>
      </c>
      <c r="T31" s="12">
        <f t="shared" si="1"/>
        <v>0.9514999999999999</v>
      </c>
      <c r="U31" s="12">
        <f t="shared" si="2"/>
        <v>0.93375</v>
      </c>
    </row>
    <row r="32" spans="1:21" ht="22.5">
      <c r="A32" s="6"/>
      <c r="B32" s="24" t="s">
        <v>71</v>
      </c>
      <c r="C32" s="22" t="s">
        <v>70</v>
      </c>
      <c r="D32" s="5">
        <v>93.325</v>
      </c>
      <c r="E32" s="11">
        <v>1</v>
      </c>
      <c r="F32" s="11">
        <v>1</v>
      </c>
      <c r="G32" s="11">
        <v>1</v>
      </c>
      <c r="H32" s="11">
        <v>1</v>
      </c>
      <c r="I32" s="11">
        <v>1</v>
      </c>
      <c r="J32" s="11">
        <v>1</v>
      </c>
      <c r="K32" s="11">
        <v>0.5</v>
      </c>
      <c r="L32" s="11">
        <v>1</v>
      </c>
      <c r="M32" s="11">
        <v>1</v>
      </c>
      <c r="N32" s="11">
        <v>0.77</v>
      </c>
      <c r="O32" s="11">
        <v>0.95</v>
      </c>
      <c r="P32" s="11">
        <v>1</v>
      </c>
      <c r="Q32" s="11">
        <v>0.95</v>
      </c>
      <c r="R32" s="11">
        <v>1</v>
      </c>
      <c r="S32" s="12">
        <f t="shared" si="0"/>
        <v>0.9249999999999999</v>
      </c>
      <c r="T32" s="12">
        <f t="shared" si="1"/>
        <v>0.9414999999999999</v>
      </c>
      <c r="U32" s="12">
        <f t="shared" si="2"/>
        <v>0.9332499999999999</v>
      </c>
    </row>
    <row r="33" spans="1:21" ht="12.75">
      <c r="A33" s="6"/>
      <c r="B33" s="24" t="s">
        <v>73</v>
      </c>
      <c r="C33" s="22" t="s">
        <v>72</v>
      </c>
      <c r="D33" s="5">
        <v>93.3</v>
      </c>
      <c r="E33" s="11">
        <v>1</v>
      </c>
      <c r="F33" s="11">
        <v>1</v>
      </c>
      <c r="G33" s="11">
        <v>1</v>
      </c>
      <c r="H33" s="11">
        <v>1</v>
      </c>
      <c r="I33" s="11">
        <v>1</v>
      </c>
      <c r="J33" s="11">
        <v>1</v>
      </c>
      <c r="K33" s="11">
        <v>1</v>
      </c>
      <c r="L33" s="11">
        <v>1</v>
      </c>
      <c r="M33" s="11">
        <v>1</v>
      </c>
      <c r="N33" s="11">
        <v>0.43</v>
      </c>
      <c r="O33" s="11">
        <v>1</v>
      </c>
      <c r="P33" s="11">
        <v>1</v>
      </c>
      <c r="Q33" s="11">
        <v>1</v>
      </c>
      <c r="R33" s="11">
        <v>0.8</v>
      </c>
      <c r="S33" s="12">
        <f t="shared" si="0"/>
        <v>1</v>
      </c>
      <c r="T33" s="12">
        <f t="shared" si="1"/>
        <v>0.8659999999999999</v>
      </c>
      <c r="U33" s="12">
        <f t="shared" si="2"/>
        <v>0.9329999999999999</v>
      </c>
    </row>
    <row r="34" spans="1:21" ht="22.5">
      <c r="A34" s="6"/>
      <c r="B34" s="24" t="s">
        <v>75</v>
      </c>
      <c r="C34" s="22" t="s">
        <v>74</v>
      </c>
      <c r="D34" s="5">
        <v>92.65</v>
      </c>
      <c r="E34" s="11">
        <v>1</v>
      </c>
      <c r="F34" s="11">
        <v>1</v>
      </c>
      <c r="G34" s="11">
        <v>1</v>
      </c>
      <c r="H34" s="11">
        <v>1</v>
      </c>
      <c r="I34" s="11">
        <v>1</v>
      </c>
      <c r="J34" s="11">
        <v>1</v>
      </c>
      <c r="K34" s="11">
        <v>0.5</v>
      </c>
      <c r="L34" s="11">
        <v>0.8</v>
      </c>
      <c r="M34" s="11">
        <v>1</v>
      </c>
      <c r="N34" s="11">
        <v>0.85</v>
      </c>
      <c r="O34" s="11">
        <v>0.98</v>
      </c>
      <c r="P34" s="11">
        <v>1</v>
      </c>
      <c r="Q34" s="11">
        <v>0.99</v>
      </c>
      <c r="R34" s="11">
        <v>0.82</v>
      </c>
      <c r="S34" s="12">
        <f t="shared" si="0"/>
        <v>0.9249999999999999</v>
      </c>
      <c r="T34" s="12">
        <f t="shared" si="1"/>
        <v>0.928</v>
      </c>
      <c r="U34" s="12">
        <f t="shared" si="2"/>
        <v>0.9265</v>
      </c>
    </row>
    <row r="35" spans="1:21" ht="22.5">
      <c r="A35" s="6"/>
      <c r="B35" s="24" t="s">
        <v>77</v>
      </c>
      <c r="C35" s="22" t="s">
        <v>76</v>
      </c>
      <c r="D35" s="5">
        <v>92.55</v>
      </c>
      <c r="E35" s="11">
        <v>1</v>
      </c>
      <c r="F35" s="11">
        <v>0.99</v>
      </c>
      <c r="G35" s="11">
        <v>1</v>
      </c>
      <c r="H35" s="11">
        <v>1</v>
      </c>
      <c r="I35" s="11">
        <v>1</v>
      </c>
      <c r="J35" s="11">
        <v>0.88</v>
      </c>
      <c r="K35" s="11">
        <v>1</v>
      </c>
      <c r="L35" s="11">
        <v>1</v>
      </c>
      <c r="M35" s="11">
        <v>1</v>
      </c>
      <c r="N35" s="11">
        <v>0.78</v>
      </c>
      <c r="O35" s="11">
        <v>0.72</v>
      </c>
      <c r="P35" s="11">
        <v>1</v>
      </c>
      <c r="Q35" s="11">
        <v>0.7</v>
      </c>
      <c r="R35" s="11">
        <v>0.81</v>
      </c>
      <c r="S35" s="12">
        <f t="shared" si="0"/>
        <v>0.986</v>
      </c>
      <c r="T35" s="12">
        <f t="shared" si="1"/>
        <v>0.865</v>
      </c>
      <c r="U35" s="12">
        <f t="shared" si="2"/>
        <v>0.9255</v>
      </c>
    </row>
    <row r="36" spans="1:21" ht="22.5">
      <c r="A36" s="6"/>
      <c r="B36" s="24" t="s">
        <v>79</v>
      </c>
      <c r="C36" s="22" t="s">
        <v>78</v>
      </c>
      <c r="D36" s="5">
        <v>92.5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  <c r="J36" s="11">
        <v>0.91</v>
      </c>
      <c r="K36" s="11">
        <v>0.5</v>
      </c>
      <c r="L36" s="11">
        <v>1</v>
      </c>
      <c r="M36" s="11">
        <v>1</v>
      </c>
      <c r="N36" s="11">
        <v>0.91</v>
      </c>
      <c r="O36" s="11">
        <v>0.84</v>
      </c>
      <c r="P36" s="11">
        <v>0.88</v>
      </c>
      <c r="Q36" s="11">
        <v>1</v>
      </c>
      <c r="R36" s="11">
        <v>1</v>
      </c>
      <c r="S36" s="12">
        <f t="shared" si="0"/>
        <v>0.9159999999999999</v>
      </c>
      <c r="T36" s="12">
        <f t="shared" si="1"/>
        <v>0.934</v>
      </c>
      <c r="U36" s="12">
        <f t="shared" si="2"/>
        <v>0.925</v>
      </c>
    </row>
    <row r="37" spans="1:21" s="28" customFormat="1" ht="12.75">
      <c r="A37" s="26"/>
      <c r="B37" s="27" t="s">
        <v>221</v>
      </c>
      <c r="C37" s="22" t="s">
        <v>220</v>
      </c>
      <c r="D37" s="5">
        <f>U37*100</f>
        <v>92.46462657576295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  <c r="J37" s="11">
        <v>0.24292531515258886</v>
      </c>
      <c r="K37" s="11">
        <v>0.5</v>
      </c>
      <c r="L37" s="11">
        <v>1</v>
      </c>
      <c r="M37" s="11">
        <v>1</v>
      </c>
      <c r="N37" s="11">
        <v>1</v>
      </c>
      <c r="O37" s="11">
        <v>1</v>
      </c>
      <c r="P37" s="11">
        <v>1</v>
      </c>
      <c r="Q37" s="11">
        <v>1</v>
      </c>
      <c r="R37" s="11">
        <v>1</v>
      </c>
      <c r="S37" s="12">
        <f>0.1*E37+0.2*F37+0.15*G37+0.1*H37+0.2*I37+0.1*J37+0.15*K37</f>
        <v>0.8492925315152589</v>
      </c>
      <c r="T37" s="12">
        <f>0.1*L37+0.15*M37+0.2*N37+0.15*O37+0.2*P37+0.1*Q37+0.1*R37</f>
        <v>1</v>
      </c>
      <c r="U37" s="12">
        <f>0.5*S37+0.5*T37</f>
        <v>0.9246462657576294</v>
      </c>
    </row>
    <row r="38" spans="1:21" ht="12.75">
      <c r="A38" s="6"/>
      <c r="B38" s="24" t="s">
        <v>81</v>
      </c>
      <c r="C38" s="22" t="s">
        <v>80</v>
      </c>
      <c r="D38" s="5">
        <v>92</v>
      </c>
      <c r="E38" s="11">
        <v>1</v>
      </c>
      <c r="F38" s="11">
        <v>1</v>
      </c>
      <c r="G38" s="11">
        <v>1</v>
      </c>
      <c r="H38" s="11">
        <v>1</v>
      </c>
      <c r="I38" s="11">
        <v>1</v>
      </c>
      <c r="J38" s="11">
        <v>0.84</v>
      </c>
      <c r="K38" s="11">
        <v>0.5</v>
      </c>
      <c r="L38" s="11">
        <v>1</v>
      </c>
      <c r="M38" s="11">
        <v>1</v>
      </c>
      <c r="N38" s="11">
        <v>0.83</v>
      </c>
      <c r="O38" s="11">
        <v>1</v>
      </c>
      <c r="P38" s="11">
        <v>0.92</v>
      </c>
      <c r="Q38" s="11">
        <v>1</v>
      </c>
      <c r="R38" s="11">
        <v>0.81</v>
      </c>
      <c r="S38" s="12">
        <f t="shared" si="0"/>
        <v>0.9089999999999999</v>
      </c>
      <c r="T38" s="12">
        <f t="shared" si="1"/>
        <v>0.931</v>
      </c>
      <c r="U38" s="12">
        <f t="shared" si="2"/>
        <v>0.9199999999999999</v>
      </c>
    </row>
    <row r="39" spans="1:21" ht="12.75">
      <c r="A39" s="6"/>
      <c r="B39" s="24" t="s">
        <v>83</v>
      </c>
      <c r="C39" s="22" t="s">
        <v>82</v>
      </c>
      <c r="D39" s="5">
        <v>91.9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  <c r="J39" s="11">
        <v>0.08</v>
      </c>
      <c r="K39" s="11">
        <v>1</v>
      </c>
      <c r="L39" s="11">
        <v>1</v>
      </c>
      <c r="M39" s="11">
        <v>1</v>
      </c>
      <c r="N39" s="11">
        <v>0.87</v>
      </c>
      <c r="O39" s="11">
        <v>1</v>
      </c>
      <c r="P39" s="11">
        <v>1</v>
      </c>
      <c r="Q39" s="11">
        <v>0.99</v>
      </c>
      <c r="R39" s="11">
        <v>0.57</v>
      </c>
      <c r="S39" s="12">
        <f t="shared" si="0"/>
        <v>0.908</v>
      </c>
      <c r="T39" s="12">
        <f t="shared" si="1"/>
        <v>0.9299999999999999</v>
      </c>
      <c r="U39" s="12">
        <f t="shared" si="2"/>
        <v>0.919</v>
      </c>
    </row>
    <row r="40" spans="1:21" ht="12.75">
      <c r="A40" s="6"/>
      <c r="B40" s="24" t="s">
        <v>85</v>
      </c>
      <c r="C40" s="22" t="s">
        <v>84</v>
      </c>
      <c r="D40" s="5">
        <v>91.9</v>
      </c>
      <c r="E40" s="11">
        <v>1</v>
      </c>
      <c r="F40" s="11">
        <v>1</v>
      </c>
      <c r="G40" s="11">
        <v>1</v>
      </c>
      <c r="H40" s="11">
        <v>1</v>
      </c>
      <c r="I40" s="11">
        <v>1</v>
      </c>
      <c r="J40" s="11">
        <v>0</v>
      </c>
      <c r="K40" s="11">
        <v>1</v>
      </c>
      <c r="L40" s="11">
        <v>1</v>
      </c>
      <c r="M40" s="11">
        <v>1</v>
      </c>
      <c r="N40" s="11">
        <v>0.69</v>
      </c>
      <c r="O40" s="11">
        <v>1</v>
      </c>
      <c r="P40" s="11">
        <v>1</v>
      </c>
      <c r="Q40" s="11">
        <v>1</v>
      </c>
      <c r="R40" s="11">
        <v>1</v>
      </c>
      <c r="S40" s="12">
        <f aca="true" t="shared" si="3" ref="S40:S73">0.1*E40+0.2*F40+0.15*G40+0.1*H40+0.2*I40+0.1*J40+0.15*K40</f>
        <v>0.9</v>
      </c>
      <c r="T40" s="12">
        <f aca="true" t="shared" si="4" ref="T40:T73">0.1*L40+0.15*M40+0.2*N40+0.15*O40+0.2*P40+0.1*Q40+0.1*R40</f>
        <v>0.938</v>
      </c>
      <c r="U40" s="12">
        <f aca="true" t="shared" si="5" ref="U40:U73">0.5*S40+0.5*T40</f>
        <v>0.919</v>
      </c>
    </row>
    <row r="41" spans="1:21" ht="22.5">
      <c r="A41" s="6"/>
      <c r="B41" s="24" t="s">
        <v>87</v>
      </c>
      <c r="C41" s="22" t="s">
        <v>86</v>
      </c>
      <c r="D41" s="5">
        <v>91.65</v>
      </c>
      <c r="E41" s="11">
        <v>1</v>
      </c>
      <c r="F41" s="11">
        <v>1</v>
      </c>
      <c r="G41" s="11">
        <v>1</v>
      </c>
      <c r="H41" s="11">
        <v>1</v>
      </c>
      <c r="I41" s="11">
        <v>1</v>
      </c>
      <c r="J41" s="11">
        <v>0.15</v>
      </c>
      <c r="K41" s="11">
        <v>1</v>
      </c>
      <c r="L41" s="11">
        <v>1</v>
      </c>
      <c r="M41" s="11">
        <v>1</v>
      </c>
      <c r="N41" s="11">
        <v>0.59</v>
      </c>
      <c r="O41" s="11">
        <v>1</v>
      </c>
      <c r="P41" s="11">
        <v>1</v>
      </c>
      <c r="Q41" s="11">
        <v>1</v>
      </c>
      <c r="R41" s="11">
        <v>1</v>
      </c>
      <c r="S41" s="12">
        <f t="shared" si="3"/>
        <v>0.915</v>
      </c>
      <c r="T41" s="12">
        <f t="shared" si="4"/>
        <v>0.9179999999999999</v>
      </c>
      <c r="U41" s="12">
        <f t="shared" si="5"/>
        <v>0.9165</v>
      </c>
    </row>
    <row r="42" spans="1:21" ht="22.5">
      <c r="A42" s="6"/>
      <c r="B42" s="25" t="s">
        <v>89</v>
      </c>
      <c r="C42" s="22" t="s">
        <v>88</v>
      </c>
      <c r="D42" s="5">
        <v>91.6</v>
      </c>
      <c r="E42" s="11">
        <v>1</v>
      </c>
      <c r="F42" s="11">
        <v>1</v>
      </c>
      <c r="G42" s="11">
        <v>1</v>
      </c>
      <c r="H42" s="11">
        <v>1</v>
      </c>
      <c r="I42" s="11">
        <v>1</v>
      </c>
      <c r="J42" s="11">
        <v>0.86</v>
      </c>
      <c r="K42" s="11">
        <v>0.5</v>
      </c>
      <c r="L42" s="11">
        <v>1</v>
      </c>
      <c r="M42" s="11">
        <v>1</v>
      </c>
      <c r="N42" s="11">
        <v>0.76</v>
      </c>
      <c r="O42" s="11">
        <v>0.94</v>
      </c>
      <c r="P42" s="11">
        <v>0.89</v>
      </c>
      <c r="Q42" s="11">
        <v>1</v>
      </c>
      <c r="R42" s="11">
        <v>1</v>
      </c>
      <c r="S42" s="12">
        <f t="shared" si="3"/>
        <v>0.9109999999999999</v>
      </c>
      <c r="T42" s="12">
        <f t="shared" si="4"/>
        <v>0.921</v>
      </c>
      <c r="U42" s="12">
        <f t="shared" si="5"/>
        <v>0.9159999999999999</v>
      </c>
    </row>
    <row r="43" spans="1:21" ht="22.5">
      <c r="A43" s="6"/>
      <c r="B43" s="24" t="s">
        <v>91</v>
      </c>
      <c r="C43" s="22" t="s">
        <v>90</v>
      </c>
      <c r="D43" s="5">
        <v>91.6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  <c r="J43" s="11">
        <v>0.06</v>
      </c>
      <c r="K43" s="11">
        <v>1</v>
      </c>
      <c r="L43" s="11">
        <v>1</v>
      </c>
      <c r="M43" s="11">
        <v>1</v>
      </c>
      <c r="N43" s="11">
        <v>0.63</v>
      </c>
      <c r="O43" s="11">
        <v>1</v>
      </c>
      <c r="P43" s="11">
        <v>1</v>
      </c>
      <c r="Q43" s="11">
        <v>1</v>
      </c>
      <c r="R43" s="11">
        <v>1</v>
      </c>
      <c r="S43" s="12">
        <f t="shared" si="3"/>
        <v>0.906</v>
      </c>
      <c r="T43" s="12">
        <f t="shared" si="4"/>
        <v>0.9259999999999999</v>
      </c>
      <c r="U43" s="12">
        <f t="shared" si="5"/>
        <v>0.9159999999999999</v>
      </c>
    </row>
    <row r="44" spans="1:21" ht="12.75">
      <c r="A44" s="6"/>
      <c r="B44" s="24" t="s">
        <v>93</v>
      </c>
      <c r="C44" s="22" t="s">
        <v>92</v>
      </c>
      <c r="D44" s="5">
        <v>91.55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  <c r="J44" s="11">
        <v>0.09</v>
      </c>
      <c r="K44" s="11">
        <v>0.5</v>
      </c>
      <c r="L44" s="11">
        <v>1</v>
      </c>
      <c r="M44" s="11">
        <v>1</v>
      </c>
      <c r="N44" s="11">
        <v>1</v>
      </c>
      <c r="O44" s="11">
        <v>0.98</v>
      </c>
      <c r="P44" s="11">
        <v>1</v>
      </c>
      <c r="Q44" s="11">
        <v>1</v>
      </c>
      <c r="R44" s="11">
        <v>1</v>
      </c>
      <c r="S44" s="12">
        <f t="shared" si="3"/>
        <v>0.834</v>
      </c>
      <c r="T44" s="12">
        <f t="shared" si="4"/>
        <v>0.9969999999999999</v>
      </c>
      <c r="U44" s="12">
        <f t="shared" si="5"/>
        <v>0.9155</v>
      </c>
    </row>
    <row r="45" spans="1:21" ht="12.75">
      <c r="A45" s="6"/>
      <c r="B45" s="24" t="s">
        <v>95</v>
      </c>
      <c r="C45" s="22" t="s">
        <v>94</v>
      </c>
      <c r="D45" s="5">
        <v>91.5</v>
      </c>
      <c r="E45" s="11">
        <v>1</v>
      </c>
      <c r="F45" s="11">
        <v>1</v>
      </c>
      <c r="G45" s="11">
        <v>1</v>
      </c>
      <c r="H45" s="11">
        <v>1</v>
      </c>
      <c r="I45" s="11">
        <v>1</v>
      </c>
      <c r="J45" s="11">
        <v>0.94</v>
      </c>
      <c r="K45" s="11">
        <v>1</v>
      </c>
      <c r="L45" s="11">
        <v>1</v>
      </c>
      <c r="M45" s="11">
        <v>1</v>
      </c>
      <c r="N45" s="11">
        <v>0.32</v>
      </c>
      <c r="O45" s="11">
        <v>1</v>
      </c>
      <c r="P45" s="11">
        <v>0.96</v>
      </c>
      <c r="Q45" s="11">
        <v>0.95</v>
      </c>
      <c r="R45" s="11">
        <v>0.85</v>
      </c>
      <c r="S45" s="12">
        <f t="shared" si="3"/>
        <v>0.994</v>
      </c>
      <c r="T45" s="12">
        <f t="shared" si="4"/>
        <v>0.8359999999999999</v>
      </c>
      <c r="U45" s="12">
        <f t="shared" si="5"/>
        <v>0.9149999999999999</v>
      </c>
    </row>
    <row r="46" spans="1:21" ht="22.5">
      <c r="A46" s="6"/>
      <c r="B46" s="24" t="s">
        <v>97</v>
      </c>
      <c r="C46" s="22" t="s">
        <v>96</v>
      </c>
      <c r="D46" s="5">
        <v>91.4</v>
      </c>
      <c r="E46" s="11">
        <v>1</v>
      </c>
      <c r="F46" s="11">
        <v>1</v>
      </c>
      <c r="G46" s="11">
        <v>1</v>
      </c>
      <c r="H46" s="11">
        <v>1</v>
      </c>
      <c r="I46" s="11">
        <v>1</v>
      </c>
      <c r="J46" s="11">
        <v>0</v>
      </c>
      <c r="K46" s="11">
        <v>1</v>
      </c>
      <c r="L46" s="11">
        <v>1</v>
      </c>
      <c r="M46" s="11">
        <v>0.98</v>
      </c>
      <c r="N46" s="11">
        <v>1</v>
      </c>
      <c r="O46" s="11">
        <v>1</v>
      </c>
      <c r="P46" s="11">
        <v>1</v>
      </c>
      <c r="Q46" s="11">
        <v>0.98</v>
      </c>
      <c r="R46" s="11">
        <v>0.33</v>
      </c>
      <c r="S46" s="12">
        <f t="shared" si="3"/>
        <v>0.9</v>
      </c>
      <c r="T46" s="12">
        <f t="shared" si="4"/>
        <v>0.9279999999999999</v>
      </c>
      <c r="U46" s="12">
        <f t="shared" si="5"/>
        <v>0.9139999999999999</v>
      </c>
    </row>
    <row r="47" spans="1:21" ht="22.5">
      <c r="A47" s="6"/>
      <c r="B47" s="24" t="s">
        <v>99</v>
      </c>
      <c r="C47" s="22" t="s">
        <v>98</v>
      </c>
      <c r="D47" s="5">
        <v>91.25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  <c r="J47" s="11">
        <v>0.96</v>
      </c>
      <c r="K47" s="11">
        <v>1</v>
      </c>
      <c r="L47" s="11">
        <v>1</v>
      </c>
      <c r="M47" s="11">
        <v>1</v>
      </c>
      <c r="N47" s="11">
        <v>0.33</v>
      </c>
      <c r="O47" s="11">
        <v>1</v>
      </c>
      <c r="P47" s="11">
        <v>0.92</v>
      </c>
      <c r="Q47" s="11">
        <v>0.99</v>
      </c>
      <c r="R47" s="11">
        <v>0.8</v>
      </c>
      <c r="S47" s="12">
        <f t="shared" si="3"/>
        <v>0.996</v>
      </c>
      <c r="T47" s="12">
        <f t="shared" si="4"/>
        <v>0.829</v>
      </c>
      <c r="U47" s="12">
        <f t="shared" si="5"/>
        <v>0.9125</v>
      </c>
    </row>
    <row r="48" spans="1:21" ht="12.75">
      <c r="A48" s="6"/>
      <c r="B48" s="24" t="s">
        <v>101</v>
      </c>
      <c r="C48" s="22" t="s">
        <v>100</v>
      </c>
      <c r="D48" s="5">
        <v>91.1</v>
      </c>
      <c r="E48" s="11">
        <v>1</v>
      </c>
      <c r="F48" s="11">
        <v>0.95</v>
      </c>
      <c r="G48" s="11">
        <v>1</v>
      </c>
      <c r="H48" s="11">
        <v>1</v>
      </c>
      <c r="I48" s="11">
        <v>1</v>
      </c>
      <c r="J48" s="11">
        <v>0.12</v>
      </c>
      <c r="K48" s="11">
        <v>1</v>
      </c>
      <c r="L48" s="11">
        <v>1</v>
      </c>
      <c r="M48" s="11">
        <v>1</v>
      </c>
      <c r="N48" s="11">
        <v>0.6</v>
      </c>
      <c r="O48" s="11">
        <v>1</v>
      </c>
      <c r="P48" s="11">
        <v>1</v>
      </c>
      <c r="Q48" s="11">
        <v>1</v>
      </c>
      <c r="R48" s="11">
        <v>1</v>
      </c>
      <c r="S48" s="12">
        <f t="shared" si="3"/>
        <v>0.902</v>
      </c>
      <c r="T48" s="12">
        <f t="shared" si="4"/>
        <v>0.9199999999999999</v>
      </c>
      <c r="U48" s="12">
        <f t="shared" si="5"/>
        <v>0.911</v>
      </c>
    </row>
    <row r="49" spans="1:21" s="28" customFormat="1" ht="22.5">
      <c r="A49" s="26"/>
      <c r="B49" s="27" t="s">
        <v>231</v>
      </c>
      <c r="C49" s="22" t="s">
        <v>230</v>
      </c>
      <c r="D49" s="5">
        <f>U49*100</f>
        <v>90.84222543478538</v>
      </c>
      <c r="E49" s="11">
        <v>1</v>
      </c>
      <c r="F49" s="11">
        <v>1</v>
      </c>
      <c r="G49" s="11">
        <v>1</v>
      </c>
      <c r="H49" s="11">
        <v>1</v>
      </c>
      <c r="I49" s="11">
        <v>1</v>
      </c>
      <c r="J49" s="11">
        <v>0.2573069185464159</v>
      </c>
      <c r="K49" s="11">
        <v>0.5</v>
      </c>
      <c r="L49" s="11">
        <v>1</v>
      </c>
      <c r="M49" s="11">
        <v>1</v>
      </c>
      <c r="N49" s="11">
        <v>0.8333333333333333</v>
      </c>
      <c r="O49" s="11">
        <v>0.9963143344959958</v>
      </c>
      <c r="P49" s="11">
        <v>1</v>
      </c>
      <c r="Q49" s="11">
        <v>1</v>
      </c>
      <c r="R49" s="11">
        <v>1</v>
      </c>
      <c r="S49" s="12">
        <f>0.1*E49+0.2*F49+0.15*G49+0.1*H49+0.2*I49+0.1*J49+0.15*K49</f>
        <v>0.8507306918546416</v>
      </c>
      <c r="T49" s="12">
        <f>0.1*L49+0.15*M49+0.2*N49+0.15*O49+0.2*P49+0.1*Q49+0.1*R49</f>
        <v>0.9661138168410659</v>
      </c>
      <c r="U49" s="12">
        <f>0.5*S49+0.5*T49</f>
        <v>0.9084222543478537</v>
      </c>
    </row>
    <row r="50" spans="1:21" ht="12.75">
      <c r="A50" s="6"/>
      <c r="B50" s="24" t="s">
        <v>103</v>
      </c>
      <c r="C50" s="22" t="s">
        <v>102</v>
      </c>
      <c r="D50" s="5">
        <v>90.825</v>
      </c>
      <c r="E50" s="11">
        <v>1</v>
      </c>
      <c r="F50" s="11">
        <v>1</v>
      </c>
      <c r="G50" s="11">
        <v>1</v>
      </c>
      <c r="H50" s="11">
        <v>1</v>
      </c>
      <c r="I50" s="11">
        <v>1</v>
      </c>
      <c r="J50" s="11">
        <v>0.14</v>
      </c>
      <c r="K50" s="11">
        <v>0.5</v>
      </c>
      <c r="L50" s="11">
        <v>1</v>
      </c>
      <c r="M50" s="11">
        <v>1</v>
      </c>
      <c r="N50" s="11">
        <v>1</v>
      </c>
      <c r="O50" s="11">
        <v>0.91</v>
      </c>
      <c r="P50" s="11">
        <v>1</v>
      </c>
      <c r="Q50" s="11">
        <v>0.91</v>
      </c>
      <c r="R50" s="11">
        <v>1</v>
      </c>
      <c r="S50" s="12">
        <f t="shared" si="3"/>
        <v>0.839</v>
      </c>
      <c r="T50" s="12">
        <f t="shared" si="4"/>
        <v>0.9774999999999999</v>
      </c>
      <c r="U50" s="12">
        <f t="shared" si="5"/>
        <v>0.90825</v>
      </c>
    </row>
    <row r="51" spans="1:21" ht="22.5">
      <c r="A51" s="6"/>
      <c r="B51" s="24" t="s">
        <v>105</v>
      </c>
      <c r="C51" s="22" t="s">
        <v>104</v>
      </c>
      <c r="D51" s="5">
        <v>90.7</v>
      </c>
      <c r="E51" s="11">
        <v>1</v>
      </c>
      <c r="F51" s="11">
        <v>1</v>
      </c>
      <c r="G51" s="11">
        <v>1</v>
      </c>
      <c r="H51" s="11">
        <v>1</v>
      </c>
      <c r="I51" s="11">
        <v>1</v>
      </c>
      <c r="J51" s="11">
        <v>0.62</v>
      </c>
      <c r="K51" s="11">
        <v>1</v>
      </c>
      <c r="L51" s="11">
        <v>1</v>
      </c>
      <c r="M51" s="11">
        <v>1</v>
      </c>
      <c r="N51" s="11">
        <v>0.92</v>
      </c>
      <c r="O51" s="11">
        <v>1</v>
      </c>
      <c r="P51" s="11">
        <v>1</v>
      </c>
      <c r="Q51" s="11">
        <v>0.01</v>
      </c>
      <c r="R51" s="11">
        <v>0.67</v>
      </c>
      <c r="S51" s="12">
        <f t="shared" si="3"/>
        <v>0.9620000000000001</v>
      </c>
      <c r="T51" s="12">
        <f t="shared" si="4"/>
        <v>0.8520000000000001</v>
      </c>
      <c r="U51" s="12">
        <f t="shared" si="5"/>
        <v>0.907</v>
      </c>
    </row>
    <row r="52" spans="1:21" ht="12.75">
      <c r="A52" s="6"/>
      <c r="B52" s="24" t="s">
        <v>107</v>
      </c>
      <c r="C52" s="22" t="s">
        <v>106</v>
      </c>
      <c r="D52" s="5">
        <v>90.55</v>
      </c>
      <c r="E52" s="11">
        <v>1</v>
      </c>
      <c r="F52" s="11">
        <v>1</v>
      </c>
      <c r="G52" s="11">
        <v>1</v>
      </c>
      <c r="H52" s="11">
        <v>1</v>
      </c>
      <c r="I52" s="11">
        <v>1</v>
      </c>
      <c r="J52" s="11">
        <v>0.75</v>
      </c>
      <c r="K52" s="11">
        <v>0.5</v>
      </c>
      <c r="L52" s="11">
        <v>1</v>
      </c>
      <c r="M52" s="11">
        <v>1</v>
      </c>
      <c r="N52" s="11">
        <v>0.68</v>
      </c>
      <c r="O52" s="11">
        <v>1</v>
      </c>
      <c r="P52" s="11">
        <v>1</v>
      </c>
      <c r="Q52" s="11">
        <v>1</v>
      </c>
      <c r="R52" s="11">
        <v>0.75</v>
      </c>
      <c r="S52" s="12">
        <f t="shared" si="3"/>
        <v>0.8999999999999999</v>
      </c>
      <c r="T52" s="12">
        <f t="shared" si="4"/>
        <v>0.911</v>
      </c>
      <c r="U52" s="12">
        <f t="shared" si="5"/>
        <v>0.9055</v>
      </c>
    </row>
    <row r="53" spans="1:21" ht="12.75">
      <c r="A53" s="6"/>
      <c r="B53" s="24" t="s">
        <v>109</v>
      </c>
      <c r="C53" s="22" t="s">
        <v>108</v>
      </c>
      <c r="D53" s="5">
        <v>90.45</v>
      </c>
      <c r="E53" s="11">
        <v>1</v>
      </c>
      <c r="F53" s="11">
        <v>1</v>
      </c>
      <c r="G53" s="11">
        <v>1</v>
      </c>
      <c r="H53" s="11">
        <v>1</v>
      </c>
      <c r="I53" s="11">
        <v>1</v>
      </c>
      <c r="J53" s="11">
        <v>0.73</v>
      </c>
      <c r="K53" s="11">
        <v>1</v>
      </c>
      <c r="L53" s="11">
        <v>1</v>
      </c>
      <c r="M53" s="11">
        <v>1</v>
      </c>
      <c r="N53" s="11">
        <v>0.67</v>
      </c>
      <c r="O53" s="11">
        <v>1</v>
      </c>
      <c r="P53" s="11">
        <v>0.96</v>
      </c>
      <c r="Q53" s="11">
        <v>0.8</v>
      </c>
      <c r="R53" s="11">
        <v>0.3</v>
      </c>
      <c r="S53" s="12">
        <f t="shared" si="3"/>
        <v>0.973</v>
      </c>
      <c r="T53" s="12">
        <f t="shared" si="4"/>
        <v>0.8360000000000001</v>
      </c>
      <c r="U53" s="12">
        <f t="shared" si="5"/>
        <v>0.9045000000000001</v>
      </c>
    </row>
    <row r="54" spans="1:21" ht="12.75">
      <c r="A54" s="6"/>
      <c r="B54" s="24" t="s">
        <v>111</v>
      </c>
      <c r="C54" s="22" t="s">
        <v>110</v>
      </c>
      <c r="D54" s="5">
        <v>90.4</v>
      </c>
      <c r="E54" s="11">
        <v>1</v>
      </c>
      <c r="F54" s="11">
        <v>0.99</v>
      </c>
      <c r="G54" s="11">
        <v>1</v>
      </c>
      <c r="H54" s="11">
        <v>1</v>
      </c>
      <c r="I54" s="11">
        <v>1</v>
      </c>
      <c r="J54" s="11">
        <v>0.99</v>
      </c>
      <c r="K54" s="11">
        <v>1</v>
      </c>
      <c r="L54" s="11">
        <v>1</v>
      </c>
      <c r="M54" s="11">
        <v>0.91</v>
      </c>
      <c r="N54" s="11">
        <v>0.67</v>
      </c>
      <c r="O54" s="11">
        <v>0.99</v>
      </c>
      <c r="P54" s="11">
        <v>1</v>
      </c>
      <c r="Q54" s="11">
        <v>0.74</v>
      </c>
      <c r="R54" s="11">
        <v>0.18</v>
      </c>
      <c r="S54" s="12">
        <f t="shared" si="3"/>
        <v>0.997</v>
      </c>
      <c r="T54" s="12">
        <f t="shared" si="4"/>
        <v>0.811</v>
      </c>
      <c r="U54" s="12">
        <f t="shared" si="5"/>
        <v>0.904</v>
      </c>
    </row>
    <row r="55" spans="1:21" ht="12.75">
      <c r="A55" s="6"/>
      <c r="B55" s="24" t="s">
        <v>113</v>
      </c>
      <c r="C55" s="22" t="s">
        <v>112</v>
      </c>
      <c r="D55" s="5">
        <v>90.375</v>
      </c>
      <c r="E55" s="11">
        <v>1</v>
      </c>
      <c r="F55" s="11">
        <v>1</v>
      </c>
      <c r="G55" s="11">
        <v>1</v>
      </c>
      <c r="H55" s="11">
        <v>1</v>
      </c>
      <c r="I55" s="11">
        <v>1</v>
      </c>
      <c r="J55" s="11">
        <v>0.95</v>
      </c>
      <c r="K55" s="11">
        <v>1</v>
      </c>
      <c r="L55" s="11">
        <v>1</v>
      </c>
      <c r="M55" s="11">
        <v>0.99</v>
      </c>
      <c r="N55" s="11">
        <v>0.55</v>
      </c>
      <c r="O55" s="11">
        <v>1</v>
      </c>
      <c r="P55" s="11">
        <v>1</v>
      </c>
      <c r="Q55" s="11">
        <v>0.87</v>
      </c>
      <c r="R55" s="11">
        <v>0.17</v>
      </c>
      <c r="S55" s="12">
        <f t="shared" si="3"/>
        <v>0.995</v>
      </c>
      <c r="T55" s="12">
        <f t="shared" si="4"/>
        <v>0.8125000000000001</v>
      </c>
      <c r="U55" s="12">
        <f t="shared" si="5"/>
        <v>0.90375</v>
      </c>
    </row>
    <row r="56" spans="1:21" ht="22.5">
      <c r="A56" s="6"/>
      <c r="B56" s="24" t="s">
        <v>115</v>
      </c>
      <c r="C56" s="22" t="s">
        <v>114</v>
      </c>
      <c r="D56" s="5">
        <v>90.2</v>
      </c>
      <c r="E56" s="11">
        <v>1</v>
      </c>
      <c r="F56" s="11">
        <v>1</v>
      </c>
      <c r="G56" s="11">
        <v>1</v>
      </c>
      <c r="H56" s="11">
        <v>1</v>
      </c>
      <c r="I56" s="11">
        <v>1</v>
      </c>
      <c r="J56" s="11">
        <v>0.83</v>
      </c>
      <c r="K56" s="11">
        <v>0.5</v>
      </c>
      <c r="L56" s="11">
        <v>1</v>
      </c>
      <c r="M56" s="11">
        <v>1</v>
      </c>
      <c r="N56" s="11">
        <v>0.48</v>
      </c>
      <c r="O56" s="11">
        <v>1</v>
      </c>
      <c r="P56" s="11">
        <v>1</v>
      </c>
      <c r="Q56" s="11">
        <v>1</v>
      </c>
      <c r="R56" s="11">
        <v>1</v>
      </c>
      <c r="S56" s="12">
        <f t="shared" si="3"/>
        <v>0.9079999999999999</v>
      </c>
      <c r="T56" s="12">
        <f t="shared" si="4"/>
        <v>0.8959999999999999</v>
      </c>
      <c r="U56" s="12">
        <f t="shared" si="5"/>
        <v>0.9019999999999999</v>
      </c>
    </row>
    <row r="57" spans="1:21" ht="12.75">
      <c r="A57" s="6"/>
      <c r="B57" s="24" t="s">
        <v>117</v>
      </c>
      <c r="C57" s="22" t="s">
        <v>116</v>
      </c>
      <c r="D57" s="5">
        <v>89.725</v>
      </c>
      <c r="E57" s="11">
        <v>1</v>
      </c>
      <c r="F57" s="11">
        <v>1</v>
      </c>
      <c r="G57" s="11">
        <v>1</v>
      </c>
      <c r="H57" s="11">
        <v>1</v>
      </c>
      <c r="I57" s="11">
        <v>1</v>
      </c>
      <c r="J57" s="11">
        <v>0.2</v>
      </c>
      <c r="K57" s="11">
        <v>1</v>
      </c>
      <c r="L57" s="11">
        <v>1</v>
      </c>
      <c r="M57" s="11">
        <v>1</v>
      </c>
      <c r="N57" s="11">
        <v>0.38</v>
      </c>
      <c r="O57" s="11">
        <v>0.99</v>
      </c>
      <c r="P57" s="11">
        <v>1</v>
      </c>
      <c r="Q57" s="11">
        <v>1</v>
      </c>
      <c r="R57" s="11">
        <v>1</v>
      </c>
      <c r="S57" s="12">
        <f t="shared" si="3"/>
        <v>0.92</v>
      </c>
      <c r="T57" s="12">
        <f t="shared" si="4"/>
        <v>0.8745</v>
      </c>
      <c r="U57" s="12">
        <f t="shared" si="5"/>
        <v>0.8972500000000001</v>
      </c>
    </row>
    <row r="58" spans="1:21" ht="22.5">
      <c r="A58" s="6"/>
      <c r="B58" s="24" t="s">
        <v>119</v>
      </c>
      <c r="C58" s="22" t="s">
        <v>118</v>
      </c>
      <c r="D58" s="5">
        <v>89.675</v>
      </c>
      <c r="E58" s="11">
        <v>1</v>
      </c>
      <c r="F58" s="11">
        <v>1</v>
      </c>
      <c r="G58" s="11">
        <v>1</v>
      </c>
      <c r="H58" s="11">
        <v>1</v>
      </c>
      <c r="I58" s="11">
        <v>1</v>
      </c>
      <c r="J58" s="11">
        <v>1</v>
      </c>
      <c r="K58" s="11">
        <v>0.5</v>
      </c>
      <c r="L58" s="11">
        <v>1</v>
      </c>
      <c r="M58" s="11">
        <v>1</v>
      </c>
      <c r="N58" s="11">
        <v>0.74</v>
      </c>
      <c r="O58" s="11">
        <v>0.95</v>
      </c>
      <c r="P58" s="11">
        <v>0.94</v>
      </c>
      <c r="Q58" s="11">
        <v>0.84</v>
      </c>
      <c r="R58" s="11">
        <v>0.56</v>
      </c>
      <c r="S58" s="12">
        <f t="shared" si="3"/>
        <v>0.9249999999999999</v>
      </c>
      <c r="T58" s="12">
        <f t="shared" si="4"/>
        <v>0.8684999999999999</v>
      </c>
      <c r="U58" s="12">
        <f t="shared" si="5"/>
        <v>0.8967499999999999</v>
      </c>
    </row>
    <row r="59" spans="1:21" ht="12.75">
      <c r="A59" s="6"/>
      <c r="B59" s="24" t="s">
        <v>121</v>
      </c>
      <c r="C59" s="22" t="s">
        <v>120</v>
      </c>
      <c r="D59" s="5">
        <v>89.6</v>
      </c>
      <c r="E59" s="11">
        <v>1</v>
      </c>
      <c r="F59" s="11">
        <v>1</v>
      </c>
      <c r="G59" s="11">
        <v>1</v>
      </c>
      <c r="H59" s="11">
        <v>1</v>
      </c>
      <c r="I59" s="11">
        <v>1</v>
      </c>
      <c r="J59" s="11">
        <v>0.65</v>
      </c>
      <c r="K59" s="11">
        <v>1</v>
      </c>
      <c r="L59" s="11">
        <v>1</v>
      </c>
      <c r="M59" s="11">
        <v>1</v>
      </c>
      <c r="N59" s="11">
        <v>0.5</v>
      </c>
      <c r="O59" s="11">
        <v>0.78</v>
      </c>
      <c r="P59" s="11">
        <v>0.88</v>
      </c>
      <c r="Q59" s="11">
        <v>0.96</v>
      </c>
      <c r="R59" s="11">
        <v>0.88</v>
      </c>
      <c r="S59" s="12">
        <f t="shared" si="3"/>
        <v>0.965</v>
      </c>
      <c r="T59" s="12">
        <f t="shared" si="4"/>
        <v>0.827</v>
      </c>
      <c r="U59" s="12">
        <f t="shared" si="5"/>
        <v>0.8959999999999999</v>
      </c>
    </row>
    <row r="60" spans="1:21" s="28" customFormat="1" ht="33.75">
      <c r="A60" s="26"/>
      <c r="B60" s="27">
        <v>385</v>
      </c>
      <c r="C60" s="22" t="s">
        <v>233</v>
      </c>
      <c r="D60" s="5">
        <f>U60*100</f>
        <v>89.39284749782725</v>
      </c>
      <c r="E60" s="11">
        <v>1</v>
      </c>
      <c r="F60" s="11">
        <v>1</v>
      </c>
      <c r="G60" s="11">
        <v>1</v>
      </c>
      <c r="H60" s="11">
        <v>1</v>
      </c>
      <c r="I60" s="11">
        <v>1</v>
      </c>
      <c r="J60" s="11">
        <v>0.8785694995654478</v>
      </c>
      <c r="K60" s="11">
        <v>1</v>
      </c>
      <c r="L60" s="11">
        <v>1</v>
      </c>
      <c r="M60" s="11">
        <v>1</v>
      </c>
      <c r="N60" s="11">
        <v>0</v>
      </c>
      <c r="O60" s="11">
        <v>1</v>
      </c>
      <c r="P60" s="11">
        <v>1</v>
      </c>
      <c r="Q60" s="11">
        <v>1</v>
      </c>
      <c r="R60" s="11">
        <v>1</v>
      </c>
      <c r="S60" s="12">
        <f>0.1*E60+0.2*F60+0.15*G60+0.1*H60+0.2*I60+0.1*J60+0.15*K60</f>
        <v>0.9878569499565448</v>
      </c>
      <c r="T60" s="12">
        <f>0.1*L60+0.15*M60+0.2*N60+0.15*O60+0.2*P60+0.1*Q60+0.1*R60</f>
        <v>0.8</v>
      </c>
      <c r="U60" s="12">
        <f>0.5*S60+0.5*T60</f>
        <v>0.8939284749782724</v>
      </c>
    </row>
    <row r="61" spans="1:21" ht="12.75">
      <c r="A61" s="6"/>
      <c r="B61" s="24" t="s">
        <v>123</v>
      </c>
      <c r="C61" s="22" t="s">
        <v>122</v>
      </c>
      <c r="D61" s="5">
        <v>89.3</v>
      </c>
      <c r="E61" s="11">
        <v>1</v>
      </c>
      <c r="F61" s="11">
        <v>1</v>
      </c>
      <c r="G61" s="11">
        <v>1</v>
      </c>
      <c r="H61" s="11">
        <v>1</v>
      </c>
      <c r="I61" s="11">
        <v>1</v>
      </c>
      <c r="J61" s="11">
        <v>0.5</v>
      </c>
      <c r="K61" s="11">
        <v>1</v>
      </c>
      <c r="L61" s="11">
        <v>1</v>
      </c>
      <c r="M61" s="11">
        <v>1</v>
      </c>
      <c r="N61" s="11">
        <v>0.18</v>
      </c>
      <c r="O61" s="11">
        <v>1</v>
      </c>
      <c r="P61" s="11">
        <v>1</v>
      </c>
      <c r="Q61" s="11">
        <v>1</v>
      </c>
      <c r="R61" s="11">
        <v>1</v>
      </c>
      <c r="S61" s="12">
        <f t="shared" si="3"/>
        <v>0.9500000000000001</v>
      </c>
      <c r="T61" s="12">
        <f t="shared" si="4"/>
        <v>0.8359999999999999</v>
      </c>
      <c r="U61" s="12">
        <f t="shared" si="5"/>
        <v>0.893</v>
      </c>
    </row>
    <row r="62" spans="1:21" ht="22.5">
      <c r="A62" s="6"/>
      <c r="B62" s="24" t="s">
        <v>125</v>
      </c>
      <c r="C62" s="22" t="s">
        <v>124</v>
      </c>
      <c r="D62" s="5">
        <v>89.2</v>
      </c>
      <c r="E62" s="11">
        <v>1</v>
      </c>
      <c r="F62" s="11">
        <v>1</v>
      </c>
      <c r="G62" s="11">
        <v>1</v>
      </c>
      <c r="H62" s="11">
        <v>1</v>
      </c>
      <c r="I62" s="11">
        <v>1</v>
      </c>
      <c r="J62" s="11">
        <v>0</v>
      </c>
      <c r="K62" s="11">
        <v>1</v>
      </c>
      <c r="L62" s="11">
        <v>1</v>
      </c>
      <c r="M62" s="11">
        <v>1</v>
      </c>
      <c r="N62" s="11">
        <v>0.42</v>
      </c>
      <c r="O62" s="11">
        <v>1</v>
      </c>
      <c r="P62" s="11">
        <v>1</v>
      </c>
      <c r="Q62" s="11">
        <v>1</v>
      </c>
      <c r="R62" s="11">
        <v>1</v>
      </c>
      <c r="S62" s="12">
        <f t="shared" si="3"/>
        <v>0.9</v>
      </c>
      <c r="T62" s="12">
        <f t="shared" si="4"/>
        <v>0.8839999999999999</v>
      </c>
      <c r="U62" s="12">
        <f t="shared" si="5"/>
        <v>0.8919999999999999</v>
      </c>
    </row>
    <row r="63" spans="1:21" ht="12.75">
      <c r="A63" s="6"/>
      <c r="B63" s="24" t="s">
        <v>127</v>
      </c>
      <c r="C63" s="22" t="s">
        <v>126</v>
      </c>
      <c r="D63" s="5">
        <v>89.05</v>
      </c>
      <c r="E63" s="11">
        <v>1</v>
      </c>
      <c r="F63" s="11">
        <v>1</v>
      </c>
      <c r="G63" s="11">
        <v>1</v>
      </c>
      <c r="H63" s="11">
        <v>1</v>
      </c>
      <c r="I63" s="11">
        <v>1</v>
      </c>
      <c r="J63" s="11">
        <v>0.98</v>
      </c>
      <c r="K63" s="11">
        <v>0.5</v>
      </c>
      <c r="L63" s="11">
        <v>0.6</v>
      </c>
      <c r="M63" s="11">
        <v>1</v>
      </c>
      <c r="N63" s="11">
        <v>0.59</v>
      </c>
      <c r="O63" s="11">
        <v>0.92</v>
      </c>
      <c r="P63" s="11">
        <v>1</v>
      </c>
      <c r="Q63" s="11">
        <v>0.92</v>
      </c>
      <c r="R63" s="11">
        <v>1</v>
      </c>
      <c r="S63" s="12">
        <f t="shared" si="3"/>
        <v>0.9229999999999999</v>
      </c>
      <c r="T63" s="12">
        <f t="shared" si="4"/>
        <v>0.8579999999999999</v>
      </c>
      <c r="U63" s="12">
        <f t="shared" si="5"/>
        <v>0.8904999999999998</v>
      </c>
    </row>
    <row r="64" spans="1:21" ht="12.75">
      <c r="A64" s="6"/>
      <c r="B64" s="24" t="s">
        <v>129</v>
      </c>
      <c r="C64" s="22" t="s">
        <v>128</v>
      </c>
      <c r="D64" s="5">
        <v>88.925</v>
      </c>
      <c r="E64" s="11">
        <v>1</v>
      </c>
      <c r="F64" s="11">
        <v>1</v>
      </c>
      <c r="G64" s="11">
        <v>1</v>
      </c>
      <c r="H64" s="11">
        <v>1</v>
      </c>
      <c r="I64" s="11">
        <v>1</v>
      </c>
      <c r="J64" s="11">
        <v>0.73</v>
      </c>
      <c r="K64" s="11">
        <v>0.5</v>
      </c>
      <c r="L64" s="11">
        <v>1</v>
      </c>
      <c r="M64" s="11">
        <v>1</v>
      </c>
      <c r="N64" s="11">
        <v>0.41</v>
      </c>
      <c r="O64" s="11">
        <v>0.99</v>
      </c>
      <c r="P64" s="11">
        <v>1</v>
      </c>
      <c r="Q64" s="11">
        <v>1</v>
      </c>
      <c r="R64" s="11">
        <v>1</v>
      </c>
      <c r="S64" s="12">
        <f t="shared" si="3"/>
        <v>0.8979999999999999</v>
      </c>
      <c r="T64" s="12">
        <f t="shared" si="4"/>
        <v>0.8805000000000001</v>
      </c>
      <c r="U64" s="12">
        <f t="shared" si="5"/>
        <v>0.88925</v>
      </c>
    </row>
    <row r="65" spans="1:21" ht="12.75">
      <c r="A65" s="6"/>
      <c r="B65" s="24" t="s">
        <v>131</v>
      </c>
      <c r="C65" s="22" t="s">
        <v>130</v>
      </c>
      <c r="D65" s="5">
        <v>88.275</v>
      </c>
      <c r="E65" s="11">
        <v>1</v>
      </c>
      <c r="F65" s="11">
        <v>1</v>
      </c>
      <c r="G65" s="11">
        <v>1</v>
      </c>
      <c r="H65" s="11">
        <v>1</v>
      </c>
      <c r="I65" s="11">
        <v>1</v>
      </c>
      <c r="J65" s="11">
        <v>0.53</v>
      </c>
      <c r="K65" s="11">
        <v>0.5</v>
      </c>
      <c r="L65" s="11">
        <v>1</v>
      </c>
      <c r="M65" s="11">
        <v>1</v>
      </c>
      <c r="N65" s="11">
        <v>0.75</v>
      </c>
      <c r="O65" s="11">
        <v>0.95</v>
      </c>
      <c r="P65" s="11">
        <v>0.83</v>
      </c>
      <c r="Q65" s="11">
        <v>0.93</v>
      </c>
      <c r="R65" s="11">
        <v>0.86</v>
      </c>
      <c r="S65" s="12">
        <f t="shared" si="3"/>
        <v>0.878</v>
      </c>
      <c r="T65" s="12">
        <f t="shared" si="4"/>
        <v>0.8875</v>
      </c>
      <c r="U65" s="12">
        <f t="shared" si="5"/>
        <v>0.8827499999999999</v>
      </c>
    </row>
    <row r="66" spans="1:21" ht="33.75">
      <c r="A66" s="6"/>
      <c r="B66" s="24" t="s">
        <v>133</v>
      </c>
      <c r="C66" s="22" t="s">
        <v>132</v>
      </c>
      <c r="D66" s="5">
        <v>88.225</v>
      </c>
      <c r="E66" s="11">
        <v>1</v>
      </c>
      <c r="F66" s="11">
        <v>0.88</v>
      </c>
      <c r="G66" s="11">
        <v>1</v>
      </c>
      <c r="H66" s="11">
        <v>1</v>
      </c>
      <c r="I66" s="11">
        <v>1</v>
      </c>
      <c r="J66" s="11">
        <v>0.78</v>
      </c>
      <c r="K66" s="11">
        <v>0.5</v>
      </c>
      <c r="L66" s="11">
        <v>1</v>
      </c>
      <c r="M66" s="11">
        <v>1</v>
      </c>
      <c r="N66" s="11">
        <v>0.93</v>
      </c>
      <c r="O66" s="11">
        <v>0.85</v>
      </c>
      <c r="P66" s="11">
        <v>0.61</v>
      </c>
      <c r="Q66" s="11">
        <v>1</v>
      </c>
      <c r="R66" s="11">
        <v>1</v>
      </c>
      <c r="S66" s="12">
        <f t="shared" si="3"/>
        <v>0.879</v>
      </c>
      <c r="T66" s="12">
        <f t="shared" si="4"/>
        <v>0.8855000000000001</v>
      </c>
      <c r="U66" s="12">
        <f t="shared" si="5"/>
        <v>0.88225</v>
      </c>
    </row>
    <row r="67" spans="1:21" ht="12.75">
      <c r="A67" s="6"/>
      <c r="B67" s="24" t="s">
        <v>135</v>
      </c>
      <c r="C67" s="22" t="s">
        <v>134</v>
      </c>
      <c r="D67" s="5">
        <v>88.175</v>
      </c>
      <c r="E67" s="11">
        <v>1</v>
      </c>
      <c r="F67" s="11">
        <v>1</v>
      </c>
      <c r="G67" s="11">
        <v>1</v>
      </c>
      <c r="H67" s="11">
        <v>1</v>
      </c>
      <c r="I67" s="11">
        <v>1</v>
      </c>
      <c r="J67" s="11">
        <v>0.02</v>
      </c>
      <c r="K67" s="11">
        <v>1</v>
      </c>
      <c r="L67" s="11">
        <v>1</v>
      </c>
      <c r="M67" s="11">
        <v>1</v>
      </c>
      <c r="N67" s="11">
        <v>0.82</v>
      </c>
      <c r="O67" s="11">
        <v>0.99</v>
      </c>
      <c r="P67" s="11">
        <v>0.8</v>
      </c>
      <c r="Q67" s="11">
        <v>0.99</v>
      </c>
      <c r="R67" s="11">
        <v>0.4</v>
      </c>
      <c r="S67" s="12">
        <f t="shared" si="3"/>
        <v>0.902</v>
      </c>
      <c r="T67" s="12">
        <f t="shared" si="4"/>
        <v>0.8615</v>
      </c>
      <c r="U67" s="12">
        <f t="shared" si="5"/>
        <v>0.88175</v>
      </c>
    </row>
    <row r="68" spans="1:21" ht="12.75">
      <c r="A68" s="6"/>
      <c r="B68" s="24" t="s">
        <v>137</v>
      </c>
      <c r="C68" s="22" t="s">
        <v>136</v>
      </c>
      <c r="D68" s="5">
        <v>88.075</v>
      </c>
      <c r="E68" s="11">
        <v>1</v>
      </c>
      <c r="F68" s="11">
        <v>0.94</v>
      </c>
      <c r="G68" s="11">
        <v>1</v>
      </c>
      <c r="H68" s="11">
        <v>1</v>
      </c>
      <c r="I68" s="11">
        <v>1</v>
      </c>
      <c r="J68" s="11">
        <v>0.84</v>
      </c>
      <c r="K68" s="11">
        <v>0.5</v>
      </c>
      <c r="L68" s="11">
        <v>1</v>
      </c>
      <c r="M68" s="11">
        <v>0.97</v>
      </c>
      <c r="N68" s="11">
        <v>0.72</v>
      </c>
      <c r="O68" s="11">
        <v>0.98</v>
      </c>
      <c r="P68" s="11">
        <v>0.92</v>
      </c>
      <c r="Q68" s="11">
        <v>0.9</v>
      </c>
      <c r="R68" s="11">
        <v>0.54</v>
      </c>
      <c r="S68" s="12">
        <f t="shared" si="3"/>
        <v>0.8969999999999999</v>
      </c>
      <c r="T68" s="12">
        <f t="shared" si="4"/>
        <v>0.8645</v>
      </c>
      <c r="U68" s="12">
        <f t="shared" si="5"/>
        <v>0.8807499999999999</v>
      </c>
    </row>
    <row r="69" spans="1:21" ht="12.75">
      <c r="A69" s="6"/>
      <c r="B69" s="24" t="s">
        <v>139</v>
      </c>
      <c r="C69" s="22" t="s">
        <v>138</v>
      </c>
      <c r="D69" s="5">
        <v>88.05</v>
      </c>
      <c r="E69" s="11">
        <v>1</v>
      </c>
      <c r="F69" s="11">
        <v>1</v>
      </c>
      <c r="G69" s="11">
        <v>1</v>
      </c>
      <c r="H69" s="11">
        <v>1</v>
      </c>
      <c r="I69" s="11">
        <v>1</v>
      </c>
      <c r="J69" s="11">
        <v>0.72</v>
      </c>
      <c r="K69" s="11">
        <v>0.5</v>
      </c>
      <c r="L69" s="11">
        <v>1</v>
      </c>
      <c r="M69" s="11">
        <v>1</v>
      </c>
      <c r="N69" s="11">
        <v>1</v>
      </c>
      <c r="O69" s="11">
        <v>1</v>
      </c>
      <c r="P69" s="11">
        <v>1</v>
      </c>
      <c r="Q69" s="11">
        <v>0.24</v>
      </c>
      <c r="R69" s="11">
        <v>0.4</v>
      </c>
      <c r="S69" s="12">
        <f t="shared" si="3"/>
        <v>0.8969999999999999</v>
      </c>
      <c r="T69" s="12">
        <f t="shared" si="4"/>
        <v>0.8640000000000001</v>
      </c>
      <c r="U69" s="12">
        <f t="shared" si="5"/>
        <v>0.8805000000000001</v>
      </c>
    </row>
    <row r="70" spans="1:21" ht="12.75">
      <c r="A70" s="6"/>
      <c r="B70" s="24" t="s">
        <v>141</v>
      </c>
      <c r="C70" s="22" t="s">
        <v>140</v>
      </c>
      <c r="D70" s="5">
        <v>88</v>
      </c>
      <c r="E70" s="11">
        <v>1</v>
      </c>
      <c r="F70" s="11">
        <v>1</v>
      </c>
      <c r="G70" s="11">
        <v>1</v>
      </c>
      <c r="H70" s="11">
        <v>1</v>
      </c>
      <c r="I70" s="11">
        <v>1</v>
      </c>
      <c r="J70" s="11">
        <v>0.62</v>
      </c>
      <c r="K70" s="11">
        <v>0.5</v>
      </c>
      <c r="L70" s="11">
        <v>1</v>
      </c>
      <c r="M70" s="11">
        <v>1</v>
      </c>
      <c r="N70" s="11">
        <v>0.58</v>
      </c>
      <c r="O70" s="11">
        <v>0.9</v>
      </c>
      <c r="P70" s="11">
        <v>0.86</v>
      </c>
      <c r="Q70" s="11">
        <v>1</v>
      </c>
      <c r="R70" s="11">
        <v>1</v>
      </c>
      <c r="S70" s="12">
        <f t="shared" si="3"/>
        <v>0.887</v>
      </c>
      <c r="T70" s="12">
        <f t="shared" si="4"/>
        <v>0.873</v>
      </c>
      <c r="U70" s="12">
        <f t="shared" si="5"/>
        <v>0.88</v>
      </c>
    </row>
    <row r="71" spans="1:21" ht="22.5">
      <c r="A71" s="6"/>
      <c r="B71" s="24" t="s">
        <v>143</v>
      </c>
      <c r="C71" s="22" t="s">
        <v>142</v>
      </c>
      <c r="D71" s="5">
        <v>87.95</v>
      </c>
      <c r="E71" s="11">
        <v>1</v>
      </c>
      <c r="F71" s="11">
        <v>1</v>
      </c>
      <c r="G71" s="11">
        <v>1</v>
      </c>
      <c r="H71" s="11">
        <v>1</v>
      </c>
      <c r="I71" s="11">
        <v>1</v>
      </c>
      <c r="J71" s="11">
        <v>1</v>
      </c>
      <c r="K71" s="11">
        <v>0.5</v>
      </c>
      <c r="L71" s="11">
        <v>1</v>
      </c>
      <c r="M71" s="11">
        <v>1</v>
      </c>
      <c r="N71" s="11">
        <v>0.17</v>
      </c>
      <c r="O71" s="11">
        <v>1</v>
      </c>
      <c r="P71" s="11">
        <v>1</v>
      </c>
      <c r="Q71" s="11">
        <v>1</v>
      </c>
      <c r="R71" s="11">
        <v>1</v>
      </c>
      <c r="S71" s="12">
        <f t="shared" si="3"/>
        <v>0.9249999999999999</v>
      </c>
      <c r="T71" s="12">
        <f t="shared" si="4"/>
        <v>0.8340000000000001</v>
      </c>
      <c r="U71" s="12">
        <f t="shared" si="5"/>
        <v>0.8795</v>
      </c>
    </row>
    <row r="72" spans="1:21" ht="12.75">
      <c r="A72" s="6"/>
      <c r="B72" s="24" t="s">
        <v>145</v>
      </c>
      <c r="C72" s="22" t="s">
        <v>144</v>
      </c>
      <c r="D72" s="5">
        <v>87.95</v>
      </c>
      <c r="E72" s="11">
        <v>1</v>
      </c>
      <c r="F72" s="11">
        <v>1</v>
      </c>
      <c r="G72" s="11">
        <v>1</v>
      </c>
      <c r="H72" s="11">
        <v>1</v>
      </c>
      <c r="I72" s="11">
        <v>1</v>
      </c>
      <c r="J72" s="11">
        <v>0.02</v>
      </c>
      <c r="K72" s="11">
        <v>1</v>
      </c>
      <c r="L72" s="11">
        <v>1</v>
      </c>
      <c r="M72" s="11">
        <v>1</v>
      </c>
      <c r="N72" s="11">
        <v>0.54</v>
      </c>
      <c r="O72" s="11">
        <v>1</v>
      </c>
      <c r="P72" s="11">
        <v>1</v>
      </c>
      <c r="Q72" s="11">
        <v>0.99</v>
      </c>
      <c r="R72" s="11">
        <v>0.5</v>
      </c>
      <c r="S72" s="12">
        <f t="shared" si="3"/>
        <v>0.902</v>
      </c>
      <c r="T72" s="12">
        <f t="shared" si="4"/>
        <v>0.857</v>
      </c>
      <c r="U72" s="12">
        <f t="shared" si="5"/>
        <v>0.8795</v>
      </c>
    </row>
    <row r="73" spans="1:21" ht="12.75">
      <c r="A73" s="6"/>
      <c r="B73" s="24" t="s">
        <v>147</v>
      </c>
      <c r="C73" s="22" t="s">
        <v>146</v>
      </c>
      <c r="D73" s="5">
        <v>87.7</v>
      </c>
      <c r="E73" s="11">
        <v>1</v>
      </c>
      <c r="F73" s="11">
        <v>1</v>
      </c>
      <c r="G73" s="11">
        <v>1</v>
      </c>
      <c r="H73" s="11">
        <v>1</v>
      </c>
      <c r="I73" s="11">
        <v>1</v>
      </c>
      <c r="J73" s="11">
        <v>0.82</v>
      </c>
      <c r="K73" s="11">
        <v>1</v>
      </c>
      <c r="L73" s="11">
        <v>1</v>
      </c>
      <c r="M73" s="11">
        <v>1</v>
      </c>
      <c r="N73" s="11">
        <v>0.91</v>
      </c>
      <c r="O73" s="11">
        <v>0.88</v>
      </c>
      <c r="P73" s="11">
        <v>0.94</v>
      </c>
      <c r="Q73" s="11">
        <v>0.05</v>
      </c>
      <c r="R73" s="11">
        <v>0.15</v>
      </c>
      <c r="S73" s="12">
        <f t="shared" si="3"/>
        <v>0.982</v>
      </c>
      <c r="T73" s="12">
        <f t="shared" si="4"/>
        <v>0.772</v>
      </c>
      <c r="U73" s="12">
        <f t="shared" si="5"/>
        <v>0.877</v>
      </c>
    </row>
    <row r="74" spans="1:21" ht="12.75">
      <c r="A74" s="6"/>
      <c r="B74" s="24" t="s">
        <v>149</v>
      </c>
      <c r="C74" s="22" t="s">
        <v>148</v>
      </c>
      <c r="D74" s="5">
        <v>87.525</v>
      </c>
      <c r="E74" s="11">
        <v>1</v>
      </c>
      <c r="F74" s="11">
        <v>1</v>
      </c>
      <c r="G74" s="11">
        <v>1</v>
      </c>
      <c r="H74" s="11">
        <v>1</v>
      </c>
      <c r="I74" s="11">
        <v>1</v>
      </c>
      <c r="J74" s="11">
        <v>1</v>
      </c>
      <c r="K74" s="11">
        <v>0.5</v>
      </c>
      <c r="L74" s="11">
        <v>1</v>
      </c>
      <c r="M74" s="11">
        <v>1</v>
      </c>
      <c r="N74" s="11">
        <v>0.75</v>
      </c>
      <c r="O74" s="11">
        <v>0.91</v>
      </c>
      <c r="P74" s="11">
        <v>1</v>
      </c>
      <c r="Q74" s="11">
        <v>0.39</v>
      </c>
      <c r="R74" s="11">
        <v>0.5</v>
      </c>
      <c r="S74" s="12">
        <f aca="true" t="shared" si="6" ref="S74:S111">0.1*E74+0.2*F74+0.15*G74+0.1*H74+0.2*I74+0.1*J74+0.15*K74</f>
        <v>0.9249999999999999</v>
      </c>
      <c r="T74" s="12">
        <f aca="true" t="shared" si="7" ref="T74:T109">0.1*L74+0.15*M74+0.2*N74+0.15*O74+0.2*P74+0.1*Q74+0.1*R74</f>
        <v>0.8255</v>
      </c>
      <c r="U74" s="12">
        <f aca="true" t="shared" si="8" ref="U74:U109">0.5*S74+0.5*T74</f>
        <v>0.87525</v>
      </c>
    </row>
    <row r="75" spans="1:21" ht="12.75">
      <c r="A75" s="6"/>
      <c r="B75" s="24" t="s">
        <v>151</v>
      </c>
      <c r="C75" s="22" t="s">
        <v>150</v>
      </c>
      <c r="D75" s="5">
        <v>87.45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  <c r="J75" s="11">
        <v>0.68</v>
      </c>
      <c r="K75" s="11">
        <v>1</v>
      </c>
      <c r="L75" s="11">
        <v>1</v>
      </c>
      <c r="M75" s="11">
        <v>1</v>
      </c>
      <c r="N75" s="11">
        <v>0.23</v>
      </c>
      <c r="O75" s="11">
        <v>1</v>
      </c>
      <c r="P75" s="11">
        <v>1</v>
      </c>
      <c r="Q75" s="11">
        <v>0.75</v>
      </c>
      <c r="R75" s="11">
        <v>0.6</v>
      </c>
      <c r="S75" s="12">
        <f t="shared" si="6"/>
        <v>0.9680000000000001</v>
      </c>
      <c r="T75" s="12">
        <f t="shared" si="7"/>
        <v>0.7809999999999999</v>
      </c>
      <c r="U75" s="12">
        <f t="shared" si="8"/>
        <v>0.8745</v>
      </c>
    </row>
    <row r="76" spans="1:21" ht="22.5">
      <c r="A76" s="6"/>
      <c r="B76" s="24" t="s">
        <v>153</v>
      </c>
      <c r="C76" s="22" t="s">
        <v>152</v>
      </c>
      <c r="D76" s="5">
        <v>87.425</v>
      </c>
      <c r="E76" s="11">
        <v>1</v>
      </c>
      <c r="F76" s="11">
        <v>1</v>
      </c>
      <c r="G76" s="11">
        <v>1</v>
      </c>
      <c r="H76" s="11">
        <v>1</v>
      </c>
      <c r="I76" s="11">
        <v>1</v>
      </c>
      <c r="J76" s="11">
        <v>1</v>
      </c>
      <c r="K76" s="11">
        <v>0.5</v>
      </c>
      <c r="L76" s="11">
        <v>1</v>
      </c>
      <c r="M76" s="11">
        <v>0.97</v>
      </c>
      <c r="N76" s="11">
        <v>0.65</v>
      </c>
      <c r="O76" s="11">
        <v>0.96</v>
      </c>
      <c r="P76" s="11">
        <v>0.91</v>
      </c>
      <c r="Q76" s="11">
        <v>0.77</v>
      </c>
      <c r="R76" s="11">
        <v>0.45</v>
      </c>
      <c r="S76" s="12">
        <f t="shared" si="6"/>
        <v>0.9249999999999999</v>
      </c>
      <c r="T76" s="12">
        <f t="shared" si="7"/>
        <v>0.8235</v>
      </c>
      <c r="U76" s="12">
        <f t="shared" si="8"/>
        <v>0.87425</v>
      </c>
    </row>
    <row r="77" spans="1:21" ht="22.5">
      <c r="A77" s="6"/>
      <c r="B77" s="24" t="s">
        <v>155</v>
      </c>
      <c r="C77" s="22" t="s">
        <v>154</v>
      </c>
      <c r="D77" s="5">
        <v>86.8</v>
      </c>
      <c r="E77" s="11">
        <v>0.8</v>
      </c>
      <c r="F77" s="11">
        <v>0.97</v>
      </c>
      <c r="G77" s="11">
        <v>1</v>
      </c>
      <c r="H77" s="11">
        <v>1</v>
      </c>
      <c r="I77" s="11">
        <v>1</v>
      </c>
      <c r="J77" s="11">
        <v>0.33</v>
      </c>
      <c r="K77" s="11">
        <v>1</v>
      </c>
      <c r="L77" s="11">
        <v>0.8</v>
      </c>
      <c r="M77" s="11">
        <v>0.97</v>
      </c>
      <c r="N77" s="11">
        <v>0.65</v>
      </c>
      <c r="O77" s="11">
        <v>0.99</v>
      </c>
      <c r="P77" s="11">
        <v>1</v>
      </c>
      <c r="Q77" s="11">
        <v>0.8</v>
      </c>
      <c r="R77" s="11">
        <v>0.45</v>
      </c>
      <c r="S77" s="12">
        <f t="shared" si="6"/>
        <v>0.907</v>
      </c>
      <c r="T77" s="12">
        <f t="shared" si="7"/>
        <v>0.8290000000000001</v>
      </c>
      <c r="U77" s="12">
        <f t="shared" si="8"/>
        <v>0.8680000000000001</v>
      </c>
    </row>
    <row r="78" spans="1:21" ht="22.5">
      <c r="A78" s="6"/>
      <c r="B78" s="24" t="s">
        <v>157</v>
      </c>
      <c r="C78" s="22" t="s">
        <v>156</v>
      </c>
      <c r="D78" s="5">
        <v>86.7</v>
      </c>
      <c r="E78" s="11">
        <v>1</v>
      </c>
      <c r="F78" s="11">
        <v>0.97</v>
      </c>
      <c r="G78" s="11">
        <v>1</v>
      </c>
      <c r="H78" s="11">
        <v>1</v>
      </c>
      <c r="I78" s="11">
        <v>1</v>
      </c>
      <c r="J78" s="11">
        <v>0.79</v>
      </c>
      <c r="K78" s="11">
        <v>0.5</v>
      </c>
      <c r="L78" s="11">
        <v>0</v>
      </c>
      <c r="M78" s="11">
        <v>1</v>
      </c>
      <c r="N78" s="11">
        <v>0.7</v>
      </c>
      <c r="O78" s="11">
        <v>1</v>
      </c>
      <c r="P78" s="11">
        <v>1</v>
      </c>
      <c r="Q78" s="11">
        <v>1</v>
      </c>
      <c r="R78" s="11">
        <v>0.96</v>
      </c>
      <c r="S78" s="12">
        <f t="shared" si="6"/>
        <v>0.8979999999999999</v>
      </c>
      <c r="T78" s="12">
        <f t="shared" si="7"/>
        <v>0.8359999999999999</v>
      </c>
      <c r="U78" s="12">
        <f t="shared" si="8"/>
        <v>0.8669999999999999</v>
      </c>
    </row>
    <row r="79" spans="1:21" ht="22.5">
      <c r="A79" s="6"/>
      <c r="B79" s="24" t="s">
        <v>159</v>
      </c>
      <c r="C79" s="22" t="s">
        <v>158</v>
      </c>
      <c r="D79" s="5">
        <v>86.625</v>
      </c>
      <c r="E79" s="11">
        <v>1</v>
      </c>
      <c r="F79" s="11">
        <v>1</v>
      </c>
      <c r="G79" s="11">
        <v>1</v>
      </c>
      <c r="H79" s="11">
        <v>1</v>
      </c>
      <c r="I79" s="11">
        <v>1</v>
      </c>
      <c r="J79" s="11">
        <v>0.93</v>
      </c>
      <c r="K79" s="11">
        <v>1</v>
      </c>
      <c r="L79" s="11">
        <v>1</v>
      </c>
      <c r="M79" s="11">
        <v>1</v>
      </c>
      <c r="N79" s="11">
        <v>0.57</v>
      </c>
      <c r="O79" s="11">
        <v>0.93</v>
      </c>
      <c r="P79" s="11">
        <v>1</v>
      </c>
      <c r="Q79" s="11">
        <v>0.07</v>
      </c>
      <c r="R79" s="11">
        <v>0.29</v>
      </c>
      <c r="S79" s="12">
        <f t="shared" si="6"/>
        <v>0.993</v>
      </c>
      <c r="T79" s="12">
        <f t="shared" si="7"/>
        <v>0.7395</v>
      </c>
      <c r="U79" s="12">
        <f t="shared" si="8"/>
        <v>0.86625</v>
      </c>
    </row>
    <row r="80" spans="1:21" ht="12.75">
      <c r="A80" s="6"/>
      <c r="B80" s="24" t="s">
        <v>161</v>
      </c>
      <c r="C80" s="22" t="s">
        <v>160</v>
      </c>
      <c r="D80" s="5">
        <v>86.25</v>
      </c>
      <c r="E80" s="11">
        <v>1</v>
      </c>
      <c r="F80" s="11">
        <v>1</v>
      </c>
      <c r="G80" s="11">
        <v>1</v>
      </c>
      <c r="H80" s="11">
        <v>1</v>
      </c>
      <c r="I80" s="11">
        <v>1</v>
      </c>
      <c r="J80" s="11">
        <v>1</v>
      </c>
      <c r="K80" s="11">
        <v>0.5</v>
      </c>
      <c r="L80" s="11">
        <v>1</v>
      </c>
      <c r="M80" s="11">
        <v>1</v>
      </c>
      <c r="N80" s="11">
        <v>1</v>
      </c>
      <c r="O80" s="11">
        <v>1</v>
      </c>
      <c r="P80" s="11">
        <v>1</v>
      </c>
      <c r="Q80" s="11">
        <v>0</v>
      </c>
      <c r="R80" s="11">
        <v>0</v>
      </c>
      <c r="S80" s="12">
        <f t="shared" si="6"/>
        <v>0.9249999999999999</v>
      </c>
      <c r="T80" s="12">
        <f t="shared" si="7"/>
        <v>0.8</v>
      </c>
      <c r="U80" s="12">
        <f t="shared" si="8"/>
        <v>0.8625</v>
      </c>
    </row>
    <row r="81" spans="1:21" ht="12.75">
      <c r="A81" s="6"/>
      <c r="B81" s="24" t="s">
        <v>163</v>
      </c>
      <c r="C81" s="22" t="s">
        <v>162</v>
      </c>
      <c r="D81" s="5">
        <v>85.525</v>
      </c>
      <c r="E81" s="11">
        <v>1</v>
      </c>
      <c r="F81" s="11">
        <v>1</v>
      </c>
      <c r="G81" s="11">
        <v>1</v>
      </c>
      <c r="H81" s="11">
        <v>1</v>
      </c>
      <c r="I81" s="11">
        <v>1</v>
      </c>
      <c r="J81" s="11">
        <v>0.87</v>
      </c>
      <c r="K81" s="11">
        <v>0.5</v>
      </c>
      <c r="L81" s="11">
        <v>1</v>
      </c>
      <c r="M81" s="11">
        <v>1</v>
      </c>
      <c r="N81" s="11">
        <v>0</v>
      </c>
      <c r="O81" s="11">
        <v>0.99</v>
      </c>
      <c r="P81" s="11">
        <v>1</v>
      </c>
      <c r="Q81" s="11">
        <v>1</v>
      </c>
      <c r="R81" s="11">
        <v>1</v>
      </c>
      <c r="S81" s="12">
        <f t="shared" si="6"/>
        <v>0.9119999999999999</v>
      </c>
      <c r="T81" s="12">
        <f t="shared" si="7"/>
        <v>0.7985</v>
      </c>
      <c r="U81" s="12">
        <f t="shared" si="8"/>
        <v>0.85525</v>
      </c>
    </row>
    <row r="82" spans="1:21" ht="22.5">
      <c r="A82" s="6"/>
      <c r="B82" s="24" t="s">
        <v>165</v>
      </c>
      <c r="C82" s="22" t="s">
        <v>164</v>
      </c>
      <c r="D82" s="5">
        <v>85.25</v>
      </c>
      <c r="E82" s="11">
        <v>1</v>
      </c>
      <c r="F82" s="11">
        <v>1</v>
      </c>
      <c r="G82" s="11">
        <v>1</v>
      </c>
      <c r="H82" s="11">
        <v>1</v>
      </c>
      <c r="I82" s="11">
        <v>1</v>
      </c>
      <c r="J82" s="11">
        <v>0.77</v>
      </c>
      <c r="K82" s="11">
        <v>0.5</v>
      </c>
      <c r="L82" s="11">
        <v>1</v>
      </c>
      <c r="M82" s="11">
        <v>1</v>
      </c>
      <c r="N82" s="11">
        <v>0.03</v>
      </c>
      <c r="O82" s="11">
        <v>0.98</v>
      </c>
      <c r="P82" s="11">
        <v>1</v>
      </c>
      <c r="Q82" s="11">
        <v>1</v>
      </c>
      <c r="R82" s="11">
        <v>1</v>
      </c>
      <c r="S82" s="12">
        <f t="shared" si="6"/>
        <v>0.9019999999999999</v>
      </c>
      <c r="T82" s="12">
        <f t="shared" si="7"/>
        <v>0.8029999999999999</v>
      </c>
      <c r="U82" s="12">
        <f t="shared" si="8"/>
        <v>0.8524999999999999</v>
      </c>
    </row>
    <row r="83" spans="1:21" s="28" customFormat="1" ht="12.75">
      <c r="A83" s="26"/>
      <c r="B83" s="27" t="s">
        <v>215</v>
      </c>
      <c r="C83" s="22" t="s">
        <v>214</v>
      </c>
      <c r="D83" s="5">
        <f>U83*100</f>
        <v>85.00000000000001</v>
      </c>
      <c r="E83" s="11">
        <v>1</v>
      </c>
      <c r="F83" s="11">
        <v>1</v>
      </c>
      <c r="G83" s="11">
        <v>1</v>
      </c>
      <c r="H83" s="11">
        <v>1</v>
      </c>
      <c r="I83" s="11">
        <v>1</v>
      </c>
      <c r="J83" s="11">
        <v>0</v>
      </c>
      <c r="K83" s="11">
        <v>1</v>
      </c>
      <c r="L83" s="11">
        <v>1</v>
      </c>
      <c r="M83" s="11">
        <v>1</v>
      </c>
      <c r="N83" s="11">
        <v>0</v>
      </c>
      <c r="O83" s="11">
        <v>1</v>
      </c>
      <c r="P83" s="11">
        <v>1</v>
      </c>
      <c r="Q83" s="11">
        <v>1</v>
      </c>
      <c r="R83" s="11">
        <v>1</v>
      </c>
      <c r="S83" s="12">
        <f>0.1*E83+0.2*F83+0.15*G83+0.1*H83+0.2*I83+0.1*J83+0.15*K83</f>
        <v>0.9</v>
      </c>
      <c r="T83" s="12">
        <f>0.1*L83+0.15*M83+0.2*N83+0.15*O83+0.2*P83+0.1*Q83+0.1*R83</f>
        <v>0.8</v>
      </c>
      <c r="U83" s="12">
        <f>0.5*S83+0.5*T83</f>
        <v>0.8500000000000001</v>
      </c>
    </row>
    <row r="84" spans="1:21" ht="22.5">
      <c r="A84" s="6"/>
      <c r="B84" s="24" t="s">
        <v>167</v>
      </c>
      <c r="C84" s="22" t="s">
        <v>166</v>
      </c>
      <c r="D84" s="5">
        <v>84.625</v>
      </c>
      <c r="E84" s="11">
        <v>1</v>
      </c>
      <c r="F84" s="11">
        <v>1</v>
      </c>
      <c r="G84" s="11">
        <v>1</v>
      </c>
      <c r="H84" s="11">
        <v>1</v>
      </c>
      <c r="I84" s="11">
        <v>1</v>
      </c>
      <c r="J84" s="11">
        <v>0.15</v>
      </c>
      <c r="K84" s="11">
        <v>1</v>
      </c>
      <c r="L84" s="11">
        <v>1</v>
      </c>
      <c r="M84" s="11">
        <v>1</v>
      </c>
      <c r="N84" s="11">
        <v>1</v>
      </c>
      <c r="O84" s="11">
        <v>0.85</v>
      </c>
      <c r="P84" s="11">
        <v>1</v>
      </c>
      <c r="Q84" s="11">
        <v>0</v>
      </c>
      <c r="R84" s="11">
        <v>0</v>
      </c>
      <c r="S84" s="12">
        <f t="shared" si="6"/>
        <v>0.915</v>
      </c>
      <c r="T84" s="12">
        <f t="shared" si="7"/>
        <v>0.7775000000000001</v>
      </c>
      <c r="U84" s="12">
        <f t="shared" si="8"/>
        <v>0.8462500000000001</v>
      </c>
    </row>
    <row r="85" spans="1:21" ht="12.75">
      <c r="A85" s="6"/>
      <c r="B85" s="24" t="s">
        <v>169</v>
      </c>
      <c r="C85" s="22" t="s">
        <v>168</v>
      </c>
      <c r="D85" s="5">
        <v>84.6</v>
      </c>
      <c r="E85" s="11">
        <v>1</v>
      </c>
      <c r="F85" s="11">
        <v>1</v>
      </c>
      <c r="G85" s="11">
        <v>1</v>
      </c>
      <c r="H85" s="11">
        <v>1</v>
      </c>
      <c r="I85" s="11">
        <v>1</v>
      </c>
      <c r="J85" s="11">
        <v>0.4</v>
      </c>
      <c r="K85" s="11">
        <v>1</v>
      </c>
      <c r="L85" s="11">
        <v>0.8</v>
      </c>
      <c r="M85" s="11">
        <v>1</v>
      </c>
      <c r="N85" s="11">
        <v>0.86</v>
      </c>
      <c r="O85" s="11">
        <v>1</v>
      </c>
      <c r="P85" s="11">
        <v>1</v>
      </c>
      <c r="Q85" s="11">
        <v>0</v>
      </c>
      <c r="R85" s="11">
        <v>0</v>
      </c>
      <c r="S85" s="12">
        <f t="shared" si="6"/>
        <v>0.9400000000000001</v>
      </c>
      <c r="T85" s="12">
        <f t="shared" si="7"/>
        <v>0.752</v>
      </c>
      <c r="U85" s="12">
        <f t="shared" si="8"/>
        <v>0.8460000000000001</v>
      </c>
    </row>
    <row r="86" spans="1:21" ht="12.75">
      <c r="A86" s="6"/>
      <c r="B86" s="24" t="s">
        <v>171</v>
      </c>
      <c r="C86" s="22" t="s">
        <v>170</v>
      </c>
      <c r="D86" s="5">
        <v>84.6</v>
      </c>
      <c r="E86" s="11">
        <v>1</v>
      </c>
      <c r="F86" s="11">
        <v>1</v>
      </c>
      <c r="G86" s="11">
        <v>1</v>
      </c>
      <c r="H86" s="11">
        <v>1</v>
      </c>
      <c r="I86" s="11">
        <v>1</v>
      </c>
      <c r="J86" s="11">
        <v>0.99</v>
      </c>
      <c r="K86" s="11">
        <v>1</v>
      </c>
      <c r="L86" s="11">
        <v>1</v>
      </c>
      <c r="M86" s="11">
        <v>1</v>
      </c>
      <c r="N86" s="11">
        <v>0.53</v>
      </c>
      <c r="O86" s="11">
        <v>0.88</v>
      </c>
      <c r="P86" s="11">
        <v>1</v>
      </c>
      <c r="Q86" s="11">
        <v>0.01</v>
      </c>
      <c r="R86" s="11">
        <v>0.04</v>
      </c>
      <c r="S86" s="12">
        <f t="shared" si="6"/>
        <v>0.999</v>
      </c>
      <c r="T86" s="12">
        <f t="shared" si="7"/>
        <v>0.693</v>
      </c>
      <c r="U86" s="12">
        <f t="shared" si="8"/>
        <v>0.846</v>
      </c>
    </row>
    <row r="87" spans="1:21" ht="22.5">
      <c r="A87" s="6"/>
      <c r="B87" s="24" t="s">
        <v>173</v>
      </c>
      <c r="C87" s="22" t="s">
        <v>172</v>
      </c>
      <c r="D87" s="5">
        <v>84.05</v>
      </c>
      <c r="E87" s="11">
        <v>1</v>
      </c>
      <c r="F87" s="11">
        <v>1</v>
      </c>
      <c r="G87" s="11">
        <v>1</v>
      </c>
      <c r="H87" s="11">
        <v>1</v>
      </c>
      <c r="I87" s="11">
        <v>1</v>
      </c>
      <c r="J87" s="11">
        <v>0.02</v>
      </c>
      <c r="K87" s="11">
        <v>1</v>
      </c>
      <c r="L87" s="11">
        <v>1</v>
      </c>
      <c r="M87" s="11">
        <v>1</v>
      </c>
      <c r="N87" s="11">
        <v>0.2</v>
      </c>
      <c r="O87" s="11">
        <v>1</v>
      </c>
      <c r="P87" s="11">
        <v>1</v>
      </c>
      <c r="Q87" s="11">
        <v>0.99</v>
      </c>
      <c r="R87" s="11">
        <v>0.4</v>
      </c>
      <c r="S87" s="12">
        <f t="shared" si="6"/>
        <v>0.902</v>
      </c>
      <c r="T87" s="12">
        <f t="shared" si="7"/>
        <v>0.7790000000000001</v>
      </c>
      <c r="U87" s="12">
        <f t="shared" si="8"/>
        <v>0.8405</v>
      </c>
    </row>
    <row r="88" spans="1:21" s="28" customFormat="1" ht="22.5">
      <c r="A88" s="26"/>
      <c r="B88" s="27" t="s">
        <v>227</v>
      </c>
      <c r="C88" s="22" t="s">
        <v>226</v>
      </c>
      <c r="D88" s="5">
        <f>U88*100</f>
        <v>83.29844354895954</v>
      </c>
      <c r="E88" s="11">
        <v>1</v>
      </c>
      <c r="F88" s="11">
        <v>1</v>
      </c>
      <c r="G88" s="11">
        <v>1</v>
      </c>
      <c r="H88" s="11">
        <v>1</v>
      </c>
      <c r="I88" s="11">
        <v>1</v>
      </c>
      <c r="J88" s="11">
        <v>0.6099924050191876</v>
      </c>
      <c r="K88" s="11">
        <v>0.5</v>
      </c>
      <c r="L88" s="11">
        <v>1</v>
      </c>
      <c r="M88" s="11">
        <v>1</v>
      </c>
      <c r="N88" s="11">
        <v>0</v>
      </c>
      <c r="O88" s="11">
        <v>1</v>
      </c>
      <c r="P88" s="11">
        <v>1</v>
      </c>
      <c r="Q88" s="11">
        <v>0.9996963047727213</v>
      </c>
      <c r="R88" s="11">
        <v>0.8</v>
      </c>
      <c r="S88" s="12">
        <f>0.1*E88+0.2*F88+0.15*G88+0.1*H88+0.2*I88+0.1*J88+0.15*K88</f>
        <v>0.8859992405019187</v>
      </c>
      <c r="T88" s="12">
        <f>0.1*L88+0.15*M88+0.2*N88+0.15*O88+0.2*P88+0.1*Q88+0.1*R88</f>
        <v>0.7799696304772723</v>
      </c>
      <c r="U88" s="12">
        <f>0.5*S88+0.5*T88</f>
        <v>0.8329844354895954</v>
      </c>
    </row>
    <row r="89" spans="1:21" s="28" customFormat="1" ht="12.75">
      <c r="A89" s="26"/>
      <c r="B89" s="27" t="s">
        <v>223</v>
      </c>
      <c r="C89" s="22" t="s">
        <v>222</v>
      </c>
      <c r="D89" s="5">
        <f>U89*100</f>
        <v>83.02768736917892</v>
      </c>
      <c r="E89" s="11">
        <v>1</v>
      </c>
      <c r="F89" s="11">
        <v>0.890625</v>
      </c>
      <c r="G89" s="11">
        <v>1</v>
      </c>
      <c r="H89" s="11">
        <v>1</v>
      </c>
      <c r="I89" s="11">
        <v>1</v>
      </c>
      <c r="J89" s="11">
        <v>1</v>
      </c>
      <c r="K89" s="11">
        <v>0.5</v>
      </c>
      <c r="L89" s="11">
        <v>1</v>
      </c>
      <c r="M89" s="11">
        <v>0.9797694188285248</v>
      </c>
      <c r="N89" s="11">
        <v>0.8253968253968255</v>
      </c>
      <c r="O89" s="11">
        <v>0.9692264631995657</v>
      </c>
      <c r="P89" s="11">
        <v>1</v>
      </c>
      <c r="Q89" s="11">
        <v>0</v>
      </c>
      <c r="R89" s="11">
        <v>0</v>
      </c>
      <c r="S89" s="12">
        <f>0.1*E89+0.2*F89+0.15*G89+0.1*H89+0.2*I89+0.1*J89+0.15*K89</f>
        <v>0.9031249999999998</v>
      </c>
      <c r="T89" s="12">
        <f>0.1*L89+0.15*M89+0.2*N89+0.15*O89+0.2*P89+0.1*Q89+0.1*R89</f>
        <v>0.7574287473835786</v>
      </c>
      <c r="U89" s="12">
        <f>0.5*S89+0.5*T89</f>
        <v>0.8302768736917892</v>
      </c>
    </row>
    <row r="90" spans="1:21" ht="22.5">
      <c r="A90" s="6"/>
      <c r="B90" s="24" t="s">
        <v>175</v>
      </c>
      <c r="C90" s="22" t="s">
        <v>174</v>
      </c>
      <c r="D90" s="5">
        <v>83</v>
      </c>
      <c r="E90" s="11">
        <v>1</v>
      </c>
      <c r="F90" s="11">
        <v>1</v>
      </c>
      <c r="G90" s="11">
        <v>1</v>
      </c>
      <c r="H90" s="11">
        <v>1</v>
      </c>
      <c r="I90" s="11">
        <v>1</v>
      </c>
      <c r="J90" s="11">
        <v>0.65</v>
      </c>
      <c r="K90" s="11">
        <v>0.5</v>
      </c>
      <c r="L90" s="11">
        <v>1</v>
      </c>
      <c r="M90" s="11">
        <v>1</v>
      </c>
      <c r="N90" s="11">
        <v>0.85</v>
      </c>
      <c r="O90" s="11">
        <v>1</v>
      </c>
      <c r="P90" s="11">
        <v>1</v>
      </c>
      <c r="Q90" s="11">
        <v>0</v>
      </c>
      <c r="R90" s="11">
        <v>0</v>
      </c>
      <c r="S90" s="12">
        <f t="shared" si="6"/>
        <v>0.8899999999999999</v>
      </c>
      <c r="T90" s="12">
        <f t="shared" si="7"/>
        <v>0.77</v>
      </c>
      <c r="U90" s="12">
        <f t="shared" si="8"/>
        <v>0.83</v>
      </c>
    </row>
    <row r="91" spans="1:21" ht="12.75">
      <c r="A91" s="6"/>
      <c r="B91" s="24" t="s">
        <v>177</v>
      </c>
      <c r="C91" s="22" t="s">
        <v>176</v>
      </c>
      <c r="D91" s="5">
        <v>82.7</v>
      </c>
      <c r="E91" s="11">
        <v>1</v>
      </c>
      <c r="F91" s="11">
        <v>1</v>
      </c>
      <c r="G91" s="11">
        <v>1</v>
      </c>
      <c r="H91" s="11">
        <v>1</v>
      </c>
      <c r="I91" s="11">
        <v>1</v>
      </c>
      <c r="J91" s="11">
        <v>0.85</v>
      </c>
      <c r="K91" s="11">
        <v>0.5</v>
      </c>
      <c r="L91" s="11">
        <v>1</v>
      </c>
      <c r="M91" s="11">
        <v>1</v>
      </c>
      <c r="N91" s="11">
        <v>0.72</v>
      </c>
      <c r="O91" s="11">
        <v>1</v>
      </c>
      <c r="P91" s="11">
        <v>1</v>
      </c>
      <c r="Q91" s="11">
        <v>0</v>
      </c>
      <c r="R91" s="11">
        <v>0</v>
      </c>
      <c r="S91" s="12">
        <f t="shared" si="6"/>
        <v>0.9099999999999999</v>
      </c>
      <c r="T91" s="12">
        <f t="shared" si="7"/>
        <v>0.744</v>
      </c>
      <c r="U91" s="12">
        <f t="shared" si="8"/>
        <v>0.827</v>
      </c>
    </row>
    <row r="92" spans="1:21" ht="22.5">
      <c r="A92" s="6"/>
      <c r="B92" s="24" t="s">
        <v>179</v>
      </c>
      <c r="C92" s="22" t="s">
        <v>178</v>
      </c>
      <c r="D92" s="5">
        <v>82.025</v>
      </c>
      <c r="E92" s="11">
        <v>1</v>
      </c>
      <c r="F92" s="11">
        <v>1</v>
      </c>
      <c r="G92" s="11">
        <v>0.99</v>
      </c>
      <c r="H92" s="11">
        <v>1</v>
      </c>
      <c r="I92" s="11">
        <v>1</v>
      </c>
      <c r="J92" s="11">
        <v>0.85</v>
      </c>
      <c r="K92" s="11">
        <v>0.5</v>
      </c>
      <c r="L92" s="11">
        <v>1</v>
      </c>
      <c r="M92" s="11">
        <v>0.83</v>
      </c>
      <c r="N92" s="11">
        <v>0.67</v>
      </c>
      <c r="O92" s="11">
        <v>0.81</v>
      </c>
      <c r="P92" s="11">
        <v>0.8</v>
      </c>
      <c r="Q92" s="11">
        <v>0.56</v>
      </c>
      <c r="R92" s="11">
        <v>0.36</v>
      </c>
      <c r="S92" s="12">
        <f t="shared" si="6"/>
        <v>0.9084999999999999</v>
      </c>
      <c r="T92" s="12">
        <f t="shared" si="7"/>
        <v>0.7320000000000001</v>
      </c>
      <c r="U92" s="12">
        <f t="shared" si="8"/>
        <v>0.8202499999999999</v>
      </c>
    </row>
    <row r="93" spans="1:21" ht="12.75">
      <c r="A93" s="6"/>
      <c r="B93" s="24" t="s">
        <v>181</v>
      </c>
      <c r="C93" s="22" t="s">
        <v>180</v>
      </c>
      <c r="D93" s="5">
        <v>80.6</v>
      </c>
      <c r="E93" s="11">
        <v>1</v>
      </c>
      <c r="F93" s="11">
        <v>1</v>
      </c>
      <c r="G93" s="11">
        <v>1</v>
      </c>
      <c r="H93" s="11">
        <v>1</v>
      </c>
      <c r="I93" s="11">
        <v>1</v>
      </c>
      <c r="J93" s="11">
        <v>0.48</v>
      </c>
      <c r="K93" s="11">
        <v>0.5</v>
      </c>
      <c r="L93" s="11">
        <v>1</v>
      </c>
      <c r="M93" s="11">
        <v>1</v>
      </c>
      <c r="N93" s="11">
        <v>0.67</v>
      </c>
      <c r="O93" s="11">
        <v>0.92</v>
      </c>
      <c r="P93" s="11">
        <v>0.65</v>
      </c>
      <c r="Q93" s="11">
        <v>0.69</v>
      </c>
      <c r="R93" s="11">
        <v>0.18</v>
      </c>
      <c r="S93" s="12">
        <f t="shared" si="6"/>
        <v>0.873</v>
      </c>
      <c r="T93" s="12">
        <f t="shared" si="7"/>
        <v>0.739</v>
      </c>
      <c r="U93" s="12">
        <f t="shared" si="8"/>
        <v>0.806</v>
      </c>
    </row>
    <row r="94" spans="1:21" ht="12.75">
      <c r="A94" s="6"/>
      <c r="B94" s="24" t="s">
        <v>183</v>
      </c>
      <c r="C94" s="22" t="s">
        <v>182</v>
      </c>
      <c r="D94" s="5">
        <v>80.175</v>
      </c>
      <c r="E94" s="11">
        <v>1</v>
      </c>
      <c r="F94" s="11">
        <v>1</v>
      </c>
      <c r="G94" s="11">
        <v>1</v>
      </c>
      <c r="H94" s="11">
        <v>1</v>
      </c>
      <c r="I94" s="11">
        <v>1</v>
      </c>
      <c r="J94" s="11">
        <v>0.94</v>
      </c>
      <c r="K94" s="11">
        <v>0.5</v>
      </c>
      <c r="L94" s="11">
        <v>0.8</v>
      </c>
      <c r="M94" s="11">
        <v>1</v>
      </c>
      <c r="N94" s="11">
        <v>0.5</v>
      </c>
      <c r="O94" s="11">
        <v>0.19</v>
      </c>
      <c r="P94" s="11">
        <v>0.63</v>
      </c>
      <c r="Q94" s="11">
        <v>1</v>
      </c>
      <c r="R94" s="11">
        <v>1</v>
      </c>
      <c r="S94" s="12">
        <f t="shared" si="6"/>
        <v>0.9189999999999999</v>
      </c>
      <c r="T94" s="12">
        <f t="shared" si="7"/>
        <v>0.6845</v>
      </c>
      <c r="U94" s="12">
        <f t="shared" si="8"/>
        <v>0.80175</v>
      </c>
    </row>
    <row r="95" spans="1:21" ht="12.75">
      <c r="A95" s="6"/>
      <c r="B95" s="24" t="s">
        <v>185</v>
      </c>
      <c r="C95" s="22" t="s">
        <v>184</v>
      </c>
      <c r="D95" s="5">
        <v>79.875</v>
      </c>
      <c r="E95" s="11">
        <v>1</v>
      </c>
      <c r="F95" s="11">
        <v>1</v>
      </c>
      <c r="G95" s="11">
        <v>1</v>
      </c>
      <c r="H95" s="11">
        <v>1</v>
      </c>
      <c r="I95" s="11">
        <v>1</v>
      </c>
      <c r="J95" s="11">
        <v>0.42</v>
      </c>
      <c r="K95" s="11">
        <v>0.5</v>
      </c>
      <c r="L95" s="11">
        <v>1</v>
      </c>
      <c r="M95" s="11">
        <v>0.97</v>
      </c>
      <c r="N95" s="11">
        <v>0.83</v>
      </c>
      <c r="O95" s="11">
        <v>0.74</v>
      </c>
      <c r="P95" s="11">
        <v>0.68</v>
      </c>
      <c r="Q95" s="11">
        <v>0.44</v>
      </c>
      <c r="R95" s="11">
        <v>0.28</v>
      </c>
      <c r="S95" s="12">
        <f t="shared" si="6"/>
        <v>0.867</v>
      </c>
      <c r="T95" s="12">
        <f t="shared" si="7"/>
        <v>0.7305</v>
      </c>
      <c r="U95" s="12">
        <f t="shared" si="8"/>
        <v>0.7987500000000001</v>
      </c>
    </row>
    <row r="96" spans="1:21" ht="45">
      <c r="A96" s="6"/>
      <c r="B96" s="24" t="s">
        <v>187</v>
      </c>
      <c r="C96" s="22" t="s">
        <v>186</v>
      </c>
      <c r="D96" s="5">
        <v>79.525</v>
      </c>
      <c r="E96" s="11">
        <v>1</v>
      </c>
      <c r="F96" s="11">
        <v>1</v>
      </c>
      <c r="G96" s="11">
        <v>1</v>
      </c>
      <c r="H96" s="11">
        <v>1</v>
      </c>
      <c r="I96" s="11">
        <v>1</v>
      </c>
      <c r="J96" s="11">
        <v>0.08</v>
      </c>
      <c r="K96" s="11">
        <v>0.5</v>
      </c>
      <c r="L96" s="11">
        <v>1</v>
      </c>
      <c r="M96" s="11">
        <v>1</v>
      </c>
      <c r="N96" s="11">
        <v>0.5</v>
      </c>
      <c r="O96" s="11">
        <v>0.05</v>
      </c>
      <c r="P96" s="11">
        <v>1</v>
      </c>
      <c r="Q96" s="11">
        <v>1</v>
      </c>
      <c r="R96" s="11">
        <v>1</v>
      </c>
      <c r="S96" s="12">
        <f t="shared" si="6"/>
        <v>0.833</v>
      </c>
      <c r="T96" s="12">
        <f t="shared" si="7"/>
        <v>0.7575</v>
      </c>
      <c r="U96" s="12">
        <f t="shared" si="8"/>
        <v>0.79525</v>
      </c>
    </row>
    <row r="97" spans="1:21" ht="22.5">
      <c r="A97" s="6"/>
      <c r="B97" s="24" t="s">
        <v>189</v>
      </c>
      <c r="C97" s="22" t="s">
        <v>188</v>
      </c>
      <c r="D97" s="5">
        <v>79.05</v>
      </c>
      <c r="E97" s="11">
        <v>0.6</v>
      </c>
      <c r="F97" s="11">
        <v>1</v>
      </c>
      <c r="G97" s="11">
        <v>1</v>
      </c>
      <c r="H97" s="11">
        <v>1</v>
      </c>
      <c r="I97" s="11">
        <v>1</v>
      </c>
      <c r="J97" s="11">
        <v>0.1</v>
      </c>
      <c r="K97" s="11">
        <v>0.5</v>
      </c>
      <c r="L97" s="11">
        <v>0</v>
      </c>
      <c r="M97" s="11">
        <v>1</v>
      </c>
      <c r="N97" s="11">
        <v>0.43</v>
      </c>
      <c r="O97" s="11">
        <v>1</v>
      </c>
      <c r="P97" s="11">
        <v>1</v>
      </c>
      <c r="Q97" s="11">
        <v>1</v>
      </c>
      <c r="R97" s="11">
        <v>1</v>
      </c>
      <c r="S97" s="12">
        <f t="shared" si="6"/>
        <v>0.7949999999999999</v>
      </c>
      <c r="T97" s="12">
        <f t="shared" si="7"/>
        <v>0.786</v>
      </c>
      <c r="U97" s="12">
        <f t="shared" si="8"/>
        <v>0.7905</v>
      </c>
    </row>
    <row r="98" spans="1:21" ht="12.75">
      <c r="A98" s="6"/>
      <c r="B98" s="24" t="s">
        <v>191</v>
      </c>
      <c r="C98" s="22" t="s">
        <v>190</v>
      </c>
      <c r="D98" s="5">
        <v>78.85</v>
      </c>
      <c r="E98" s="11">
        <v>1</v>
      </c>
      <c r="F98" s="11">
        <v>1</v>
      </c>
      <c r="G98" s="11">
        <v>1</v>
      </c>
      <c r="H98" s="11">
        <v>1</v>
      </c>
      <c r="I98" s="11">
        <v>1</v>
      </c>
      <c r="J98" s="11">
        <v>1</v>
      </c>
      <c r="K98" s="11">
        <v>0.5</v>
      </c>
      <c r="L98" s="11">
        <v>1</v>
      </c>
      <c r="M98" s="11">
        <v>1</v>
      </c>
      <c r="N98" s="11">
        <v>0</v>
      </c>
      <c r="O98" s="11">
        <v>1</v>
      </c>
      <c r="P98" s="11">
        <v>1</v>
      </c>
      <c r="Q98" s="11">
        <v>0.02</v>
      </c>
      <c r="R98" s="11">
        <v>0.5</v>
      </c>
      <c r="S98" s="12">
        <f t="shared" si="6"/>
        <v>0.9249999999999999</v>
      </c>
      <c r="T98" s="12">
        <f t="shared" si="7"/>
        <v>0.6520000000000001</v>
      </c>
      <c r="U98" s="12">
        <f t="shared" si="8"/>
        <v>0.7885</v>
      </c>
    </row>
    <row r="99" spans="1:21" ht="22.5">
      <c r="A99" s="6"/>
      <c r="B99" s="24" t="s">
        <v>193</v>
      </c>
      <c r="C99" s="22" t="s">
        <v>192</v>
      </c>
      <c r="D99" s="5">
        <v>78.75</v>
      </c>
      <c r="E99" s="11">
        <v>0</v>
      </c>
      <c r="F99" s="11">
        <v>1</v>
      </c>
      <c r="G99" s="11">
        <v>1</v>
      </c>
      <c r="H99" s="11">
        <v>1</v>
      </c>
      <c r="I99" s="11">
        <v>1</v>
      </c>
      <c r="J99" s="11">
        <v>0.71</v>
      </c>
      <c r="K99" s="11">
        <v>0.5</v>
      </c>
      <c r="L99" s="11">
        <v>0</v>
      </c>
      <c r="M99" s="11">
        <v>1</v>
      </c>
      <c r="N99" s="11">
        <v>0.57</v>
      </c>
      <c r="O99" s="11">
        <v>0.86</v>
      </c>
      <c r="P99" s="11">
        <v>1</v>
      </c>
      <c r="Q99" s="11">
        <v>0.86</v>
      </c>
      <c r="R99" s="11">
        <v>1</v>
      </c>
      <c r="S99" s="12">
        <f t="shared" si="6"/>
        <v>0.7959999999999998</v>
      </c>
      <c r="T99" s="12">
        <f t="shared" si="7"/>
        <v>0.7789999999999999</v>
      </c>
      <c r="U99" s="12">
        <f t="shared" si="8"/>
        <v>0.7874999999999999</v>
      </c>
    </row>
    <row r="100" spans="1:21" ht="12.75">
      <c r="A100" s="6"/>
      <c r="B100" s="24" t="s">
        <v>195</v>
      </c>
      <c r="C100" s="22" t="s">
        <v>194</v>
      </c>
      <c r="D100" s="5">
        <v>77.5</v>
      </c>
      <c r="E100" s="11">
        <v>0.8</v>
      </c>
      <c r="F100" s="11">
        <v>0.97</v>
      </c>
      <c r="G100" s="11">
        <v>0.93</v>
      </c>
      <c r="H100" s="11">
        <v>1</v>
      </c>
      <c r="I100" s="11">
        <v>1</v>
      </c>
      <c r="J100" s="11">
        <v>1</v>
      </c>
      <c r="K100" s="11">
        <v>0.5</v>
      </c>
      <c r="L100" s="11">
        <v>0</v>
      </c>
      <c r="M100" s="11">
        <v>0.94</v>
      </c>
      <c r="N100" s="11">
        <v>0.82</v>
      </c>
      <c r="O100" s="11">
        <v>0.67</v>
      </c>
      <c r="P100" s="11">
        <v>1</v>
      </c>
      <c r="Q100" s="11">
        <v>0.28</v>
      </c>
      <c r="R100" s="11">
        <v>0.28</v>
      </c>
      <c r="S100" s="12">
        <f t="shared" si="6"/>
        <v>0.8885</v>
      </c>
      <c r="T100" s="12">
        <f t="shared" si="7"/>
        <v>0.6615</v>
      </c>
      <c r="U100" s="12">
        <f t="shared" si="8"/>
        <v>0.7749999999999999</v>
      </c>
    </row>
    <row r="101" spans="1:21" ht="12.75">
      <c r="A101" s="6"/>
      <c r="B101" s="24" t="s">
        <v>197</v>
      </c>
      <c r="C101" s="22" t="s">
        <v>196</v>
      </c>
      <c r="D101" s="5">
        <v>77.225</v>
      </c>
      <c r="E101" s="11">
        <v>1</v>
      </c>
      <c r="F101" s="11">
        <v>0.98</v>
      </c>
      <c r="G101" s="11">
        <v>1</v>
      </c>
      <c r="H101" s="11">
        <v>1</v>
      </c>
      <c r="I101" s="11">
        <v>1</v>
      </c>
      <c r="J101" s="11">
        <v>0.63</v>
      </c>
      <c r="K101" s="11">
        <v>0.5</v>
      </c>
      <c r="L101" s="11">
        <v>1</v>
      </c>
      <c r="M101" s="11">
        <v>1</v>
      </c>
      <c r="N101" s="11">
        <v>0.45</v>
      </c>
      <c r="O101" s="11">
        <v>0.57</v>
      </c>
      <c r="P101" s="11">
        <v>0.74</v>
      </c>
      <c r="Q101" s="11">
        <v>0.55</v>
      </c>
      <c r="R101" s="11">
        <v>0.32</v>
      </c>
      <c r="S101" s="12">
        <f t="shared" si="6"/>
        <v>0.8839999999999999</v>
      </c>
      <c r="T101" s="12">
        <f t="shared" si="7"/>
        <v>0.6605000000000001</v>
      </c>
      <c r="U101" s="12">
        <f t="shared" si="8"/>
        <v>0.77225</v>
      </c>
    </row>
    <row r="102" spans="1:21" ht="22.5">
      <c r="A102" s="6"/>
      <c r="B102" s="24" t="s">
        <v>199</v>
      </c>
      <c r="C102" s="22" t="s">
        <v>198</v>
      </c>
      <c r="D102" s="5">
        <v>76.675</v>
      </c>
      <c r="E102" s="11">
        <v>1</v>
      </c>
      <c r="F102" s="11">
        <v>0.91</v>
      </c>
      <c r="G102" s="11">
        <v>1</v>
      </c>
      <c r="H102" s="11">
        <v>1</v>
      </c>
      <c r="I102" s="11">
        <v>1</v>
      </c>
      <c r="J102" s="11">
        <v>0.02</v>
      </c>
      <c r="K102" s="11">
        <v>0.5</v>
      </c>
      <c r="L102" s="11">
        <v>1</v>
      </c>
      <c r="M102" s="11">
        <v>0.67</v>
      </c>
      <c r="N102" s="11">
        <v>0.38</v>
      </c>
      <c r="O102" s="11">
        <v>1</v>
      </c>
      <c r="P102" s="11">
        <v>0.75</v>
      </c>
      <c r="Q102" s="11">
        <v>0.98</v>
      </c>
      <c r="R102" s="11">
        <v>0.5</v>
      </c>
      <c r="S102" s="12">
        <f t="shared" si="6"/>
        <v>0.8089999999999999</v>
      </c>
      <c r="T102" s="12">
        <f t="shared" si="7"/>
        <v>0.7245</v>
      </c>
      <c r="U102" s="12">
        <f t="shared" si="8"/>
        <v>0.76675</v>
      </c>
    </row>
    <row r="103" spans="1:21" ht="12.75">
      <c r="A103" s="6"/>
      <c r="B103" s="24" t="s">
        <v>201</v>
      </c>
      <c r="C103" s="22" t="s">
        <v>200</v>
      </c>
      <c r="D103" s="5">
        <v>74.9</v>
      </c>
      <c r="E103" s="11">
        <v>1</v>
      </c>
      <c r="F103" s="11">
        <v>0.8</v>
      </c>
      <c r="G103" s="11">
        <v>1</v>
      </c>
      <c r="H103" s="11">
        <v>1</v>
      </c>
      <c r="I103" s="11">
        <v>1</v>
      </c>
      <c r="J103" s="11">
        <v>0.79</v>
      </c>
      <c r="K103" s="11">
        <v>0.5</v>
      </c>
      <c r="L103" s="11">
        <v>1</v>
      </c>
      <c r="M103" s="11">
        <v>1</v>
      </c>
      <c r="N103" s="11">
        <v>0.57</v>
      </c>
      <c r="O103" s="11">
        <v>0.32</v>
      </c>
      <c r="P103" s="11">
        <v>1</v>
      </c>
      <c r="Q103" s="11">
        <v>0.03</v>
      </c>
      <c r="R103" s="11">
        <v>0.19</v>
      </c>
      <c r="S103" s="12">
        <f t="shared" si="6"/>
        <v>0.8639999999999999</v>
      </c>
      <c r="T103" s="12">
        <f t="shared" si="7"/>
        <v>0.634</v>
      </c>
      <c r="U103" s="12">
        <f t="shared" si="8"/>
        <v>0.7489999999999999</v>
      </c>
    </row>
    <row r="104" spans="1:21" ht="12.75">
      <c r="A104" s="6"/>
      <c r="B104" s="24" t="s">
        <v>203</v>
      </c>
      <c r="C104" s="22" t="s">
        <v>202</v>
      </c>
      <c r="D104" s="5">
        <v>74.65</v>
      </c>
      <c r="E104" s="11">
        <v>1</v>
      </c>
      <c r="F104" s="11">
        <v>1</v>
      </c>
      <c r="G104" s="11">
        <v>1</v>
      </c>
      <c r="H104" s="11">
        <v>1</v>
      </c>
      <c r="I104" s="11">
        <v>1</v>
      </c>
      <c r="J104" s="11">
        <v>0.18</v>
      </c>
      <c r="K104" s="11">
        <v>0.5</v>
      </c>
      <c r="L104" s="11">
        <v>1</v>
      </c>
      <c r="M104" s="11">
        <v>1</v>
      </c>
      <c r="N104" s="11">
        <v>1</v>
      </c>
      <c r="O104" s="11">
        <v>0</v>
      </c>
      <c r="P104" s="11">
        <v>0</v>
      </c>
      <c r="Q104" s="11">
        <v>1</v>
      </c>
      <c r="R104" s="11">
        <v>1</v>
      </c>
      <c r="S104" s="12">
        <f t="shared" si="6"/>
        <v>0.843</v>
      </c>
      <c r="T104" s="12">
        <f t="shared" si="7"/>
        <v>0.65</v>
      </c>
      <c r="U104" s="12">
        <f t="shared" si="8"/>
        <v>0.7464999999999999</v>
      </c>
    </row>
    <row r="105" spans="1:21" ht="22.5">
      <c r="A105" s="6"/>
      <c r="B105" s="24" t="s">
        <v>205</v>
      </c>
      <c r="C105" s="22" t="s">
        <v>204</v>
      </c>
      <c r="D105" s="5">
        <v>70.2</v>
      </c>
      <c r="E105" s="11">
        <v>0.6</v>
      </c>
      <c r="F105" s="11">
        <v>1</v>
      </c>
      <c r="G105" s="11">
        <v>1</v>
      </c>
      <c r="H105" s="11">
        <v>1</v>
      </c>
      <c r="I105" s="11">
        <v>1</v>
      </c>
      <c r="J105" s="11">
        <v>0.09</v>
      </c>
      <c r="K105" s="11">
        <v>0.5</v>
      </c>
      <c r="L105" s="11">
        <v>0</v>
      </c>
      <c r="M105" s="11">
        <v>1</v>
      </c>
      <c r="N105" s="11">
        <v>0.9</v>
      </c>
      <c r="O105" s="11">
        <v>0.56</v>
      </c>
      <c r="P105" s="11">
        <v>0.86</v>
      </c>
      <c r="Q105" s="11">
        <v>0.02</v>
      </c>
      <c r="R105" s="11">
        <v>0.22</v>
      </c>
      <c r="S105" s="12">
        <f t="shared" si="6"/>
        <v>0.7939999999999999</v>
      </c>
      <c r="T105" s="12">
        <f t="shared" si="7"/>
        <v>0.6100000000000001</v>
      </c>
      <c r="U105" s="12">
        <f t="shared" si="8"/>
        <v>0.702</v>
      </c>
    </row>
    <row r="106" spans="1:21" s="28" customFormat="1" ht="45">
      <c r="A106" s="26"/>
      <c r="B106" s="27" t="s">
        <v>229</v>
      </c>
      <c r="C106" s="22" t="s">
        <v>228</v>
      </c>
      <c r="D106" s="5">
        <f>U106*100</f>
        <v>68.75</v>
      </c>
      <c r="E106" s="11">
        <v>1</v>
      </c>
      <c r="F106" s="11">
        <v>1</v>
      </c>
      <c r="G106" s="11">
        <v>1</v>
      </c>
      <c r="H106" s="11">
        <v>1</v>
      </c>
      <c r="I106" s="11">
        <v>1</v>
      </c>
      <c r="J106" s="11">
        <v>1</v>
      </c>
      <c r="K106" s="11">
        <v>0.5</v>
      </c>
      <c r="L106" s="11">
        <v>1</v>
      </c>
      <c r="M106" s="11">
        <v>1</v>
      </c>
      <c r="N106" s="11">
        <v>1</v>
      </c>
      <c r="O106" s="11">
        <v>0</v>
      </c>
      <c r="P106" s="11">
        <v>0</v>
      </c>
      <c r="Q106" s="11">
        <v>0</v>
      </c>
      <c r="R106" s="11">
        <v>0</v>
      </c>
      <c r="S106" s="12">
        <f>0.1*E106+0.2*F106+0.15*G106+0.1*H106+0.2*I106+0.1*J106+0.15*K106</f>
        <v>0.9249999999999999</v>
      </c>
      <c r="T106" s="12">
        <f>0.1*L106+0.15*M106+0.2*N106+0.15*O106+0.2*P106+0.1*Q106+0.1*R106</f>
        <v>0.45</v>
      </c>
      <c r="U106" s="12">
        <f>0.5*S106+0.5*T106</f>
        <v>0.6875</v>
      </c>
    </row>
    <row r="107" spans="1:21" s="28" customFormat="1" ht="22.5">
      <c r="A107" s="26"/>
      <c r="B107" s="27" t="s">
        <v>207</v>
      </c>
      <c r="C107" s="22" t="s">
        <v>206</v>
      </c>
      <c r="D107" s="5">
        <v>66.45</v>
      </c>
      <c r="E107" s="11">
        <v>1</v>
      </c>
      <c r="F107" s="11">
        <v>1</v>
      </c>
      <c r="G107" s="11">
        <v>1</v>
      </c>
      <c r="H107" s="11">
        <v>1</v>
      </c>
      <c r="I107" s="11">
        <v>1</v>
      </c>
      <c r="J107" s="11">
        <v>0</v>
      </c>
      <c r="K107" s="11">
        <v>1</v>
      </c>
      <c r="L107" s="11">
        <v>1</v>
      </c>
      <c r="M107" s="11">
        <v>0.82</v>
      </c>
      <c r="N107" s="11">
        <v>0</v>
      </c>
      <c r="O107" s="11">
        <v>0.04</v>
      </c>
      <c r="P107" s="11">
        <v>1</v>
      </c>
      <c r="Q107" s="11">
        <v>0</v>
      </c>
      <c r="R107" s="11">
        <v>0</v>
      </c>
      <c r="S107" s="12">
        <f t="shared" si="6"/>
        <v>0.9</v>
      </c>
      <c r="T107" s="12">
        <f t="shared" si="7"/>
        <v>0.429</v>
      </c>
      <c r="U107" s="12">
        <f t="shared" si="8"/>
        <v>0.6645</v>
      </c>
    </row>
    <row r="108" spans="1:21" s="28" customFormat="1" ht="22.5">
      <c r="A108" s="26"/>
      <c r="B108" s="27" t="s">
        <v>209</v>
      </c>
      <c r="C108" s="22" t="s">
        <v>208</v>
      </c>
      <c r="D108" s="5">
        <v>63.8</v>
      </c>
      <c r="E108" s="11">
        <v>1</v>
      </c>
      <c r="F108" s="11">
        <v>1</v>
      </c>
      <c r="G108" s="11">
        <v>1</v>
      </c>
      <c r="H108" s="11">
        <v>1</v>
      </c>
      <c r="I108" s="11">
        <v>1</v>
      </c>
      <c r="J108" s="11">
        <v>0.01</v>
      </c>
      <c r="K108" s="11">
        <v>0.5</v>
      </c>
      <c r="L108" s="11">
        <v>1</v>
      </c>
      <c r="M108" s="11">
        <v>1</v>
      </c>
      <c r="N108" s="11">
        <v>0.5</v>
      </c>
      <c r="O108" s="11">
        <v>0</v>
      </c>
      <c r="P108" s="11">
        <v>0.5</v>
      </c>
      <c r="Q108" s="11">
        <v>0</v>
      </c>
      <c r="R108" s="11">
        <v>0</v>
      </c>
      <c r="S108" s="12">
        <f t="shared" si="6"/>
        <v>0.826</v>
      </c>
      <c r="T108" s="12">
        <f t="shared" si="7"/>
        <v>0.44999999999999996</v>
      </c>
      <c r="U108" s="12">
        <f t="shared" si="8"/>
        <v>0.6379999999999999</v>
      </c>
    </row>
    <row r="109" spans="1:21" s="28" customFormat="1" ht="22.5">
      <c r="A109" s="26"/>
      <c r="B109" s="27" t="s">
        <v>211</v>
      </c>
      <c r="C109" s="22" t="s">
        <v>210</v>
      </c>
      <c r="D109" s="5">
        <v>58.75</v>
      </c>
      <c r="E109" s="11">
        <v>1</v>
      </c>
      <c r="F109" s="11">
        <v>1</v>
      </c>
      <c r="G109" s="11">
        <v>1</v>
      </c>
      <c r="H109" s="11">
        <v>1</v>
      </c>
      <c r="I109" s="11">
        <v>1</v>
      </c>
      <c r="J109" s="11">
        <v>1</v>
      </c>
      <c r="K109" s="11">
        <v>0.5</v>
      </c>
      <c r="L109" s="11">
        <v>1</v>
      </c>
      <c r="M109" s="11">
        <v>1</v>
      </c>
      <c r="N109" s="11"/>
      <c r="O109" s="11">
        <v>0</v>
      </c>
      <c r="P109" s="11"/>
      <c r="Q109" s="11">
        <v>0</v>
      </c>
      <c r="R109" s="11"/>
      <c r="S109" s="12">
        <f t="shared" si="6"/>
        <v>0.9249999999999999</v>
      </c>
      <c r="T109" s="12">
        <f t="shared" si="7"/>
        <v>0.25</v>
      </c>
      <c r="U109" s="12">
        <f t="shared" si="8"/>
        <v>0.5874999999999999</v>
      </c>
    </row>
    <row r="110" spans="1:21" s="28" customFormat="1" ht="22.5">
      <c r="A110" s="26"/>
      <c r="B110" s="27" t="s">
        <v>225</v>
      </c>
      <c r="C110" s="22" t="s">
        <v>224</v>
      </c>
      <c r="D110" s="5">
        <f>U110*100</f>
        <v>56.452203395680286</v>
      </c>
      <c r="E110" s="11">
        <v>1</v>
      </c>
      <c r="F110" s="11">
        <v>1</v>
      </c>
      <c r="G110" s="11">
        <v>1</v>
      </c>
      <c r="H110" s="11">
        <v>1</v>
      </c>
      <c r="I110" s="11">
        <v>1</v>
      </c>
      <c r="J110" s="11">
        <v>0.5404406791360579</v>
      </c>
      <c r="K110" s="11">
        <v>0.5</v>
      </c>
      <c r="L110" s="11">
        <v>1</v>
      </c>
      <c r="M110" s="11">
        <v>1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2">
        <f>0.1*E110+0.2*F110+0.15*G110+0.1*H110+0.2*I110+0.1*J110+0.15*K110</f>
        <v>0.8790440679136058</v>
      </c>
      <c r="T110" s="12">
        <f>0.1*L110+0.15*M110+0.2*N110+0.15*O110+0.2*P110+0.1*Q110+0.1*R110</f>
        <v>0.25</v>
      </c>
      <c r="U110" s="12">
        <f>0.5*S110+0.5*T110</f>
        <v>0.5645220339568029</v>
      </c>
    </row>
    <row r="111" spans="1:21" ht="33.75">
      <c r="A111" s="6"/>
      <c r="B111" s="24" t="s">
        <v>213</v>
      </c>
      <c r="C111" s="22" t="s">
        <v>212</v>
      </c>
      <c r="D111" s="5">
        <v>55.55</v>
      </c>
      <c r="E111" s="11">
        <v>1</v>
      </c>
      <c r="F111" s="11">
        <v>1</v>
      </c>
      <c r="G111" s="11">
        <v>1</v>
      </c>
      <c r="H111" s="11">
        <v>1</v>
      </c>
      <c r="I111" s="11">
        <v>1</v>
      </c>
      <c r="J111" s="11">
        <v>0.36</v>
      </c>
      <c r="K111" s="11">
        <v>0.5</v>
      </c>
      <c r="L111" s="11">
        <v>1</v>
      </c>
      <c r="M111" s="11">
        <v>1</v>
      </c>
      <c r="N111" s="11"/>
      <c r="O111" s="11">
        <v>0</v>
      </c>
      <c r="P111" s="11"/>
      <c r="Q111" s="11">
        <v>0</v>
      </c>
      <c r="R111" s="11"/>
      <c r="S111" s="12">
        <f t="shared" si="6"/>
        <v>0.861</v>
      </c>
      <c r="T111" s="12">
        <f>0.1*L111+0.15*M111+0.2*N111+0.15*O111+0.2*P111+0.1*Q111+0.1*R111</f>
        <v>0.25</v>
      </c>
      <c r="U111" s="12">
        <f>0.5*S111+0.5*T111</f>
        <v>0.5555</v>
      </c>
    </row>
    <row r="112" spans="1:21" ht="12.75">
      <c r="A112" s="17"/>
      <c r="B112" s="17"/>
      <c r="C112" s="18"/>
      <c r="D112" s="19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1"/>
      <c r="T112" s="21"/>
      <c r="U112" s="21"/>
    </row>
    <row r="114" spans="3:4" ht="21.75">
      <c r="C114" s="15" t="s">
        <v>19</v>
      </c>
      <c r="D114" s="16"/>
    </row>
    <row r="115" spans="1:21" ht="139.5" customHeight="1">
      <c r="A115" s="1"/>
      <c r="B115" s="23" t="s">
        <v>20</v>
      </c>
      <c r="C115" s="8" t="str">
        <f>"Наименование ГРБС"</f>
        <v>Наименование ГРБС</v>
      </c>
      <c r="D115" s="4" t="s">
        <v>2</v>
      </c>
      <c r="E115" s="13" t="s">
        <v>3</v>
      </c>
      <c r="F115" s="14" t="s">
        <v>4</v>
      </c>
      <c r="G115" s="14" t="s">
        <v>5</v>
      </c>
      <c r="H115" s="14" t="s">
        <v>6</v>
      </c>
      <c r="I115" s="14" t="s">
        <v>7</v>
      </c>
      <c r="J115" s="14" t="s">
        <v>8</v>
      </c>
      <c r="K115" s="14" t="s">
        <v>9</v>
      </c>
      <c r="L115" s="14" t="s">
        <v>10</v>
      </c>
      <c r="M115" s="14" t="s">
        <v>11</v>
      </c>
      <c r="N115" s="14" t="s">
        <v>12</v>
      </c>
      <c r="O115" s="14" t="s">
        <v>13</v>
      </c>
      <c r="P115" s="14" t="s">
        <v>14</v>
      </c>
      <c r="Q115" s="14" t="s">
        <v>15</v>
      </c>
      <c r="R115" s="14" t="s">
        <v>16</v>
      </c>
      <c r="S115" s="9" t="s">
        <v>0</v>
      </c>
      <c r="T115" s="9" t="s">
        <v>1</v>
      </c>
      <c r="U115" s="4" t="s">
        <v>17</v>
      </c>
    </row>
    <row r="116" spans="1:21" ht="12.75">
      <c r="A116" s="1"/>
      <c r="B116" s="24">
        <v>202</v>
      </c>
      <c r="C116" s="10" t="s">
        <v>232</v>
      </c>
      <c r="D116" s="5">
        <v>57.5</v>
      </c>
      <c r="E116" s="11">
        <v>1</v>
      </c>
      <c r="F116" s="11">
        <v>1</v>
      </c>
      <c r="G116" s="11">
        <v>1</v>
      </c>
      <c r="H116" s="11">
        <v>1</v>
      </c>
      <c r="I116" s="11">
        <v>1</v>
      </c>
      <c r="J116" s="11">
        <v>0</v>
      </c>
      <c r="K116" s="11">
        <v>1</v>
      </c>
      <c r="L116" s="11">
        <v>1</v>
      </c>
      <c r="M116" s="11">
        <v>1</v>
      </c>
      <c r="N116" s="11"/>
      <c r="O116" s="11">
        <v>0</v>
      </c>
      <c r="P116" s="11"/>
      <c r="Q116" s="11">
        <v>0</v>
      </c>
      <c r="R116" s="11"/>
      <c r="S116" s="12">
        <f>0.1*E116+0.2*F116+0.15*G116+0.1*H116+0.2*I116+0.1*J116+0.15*K116</f>
        <v>0.9</v>
      </c>
      <c r="T116" s="12">
        <f>0.1*L116+0.15*M116+0.2*N116+0.15*O116+0.2*P116+0.1*Q116+0.1*R116</f>
        <v>0.25</v>
      </c>
      <c r="U116" s="12">
        <f>0.5*S116+0.5*T116</f>
        <v>0.575</v>
      </c>
    </row>
  </sheetData>
  <mergeCells count="1">
    <mergeCell ref="D2:U2"/>
  </mergeCells>
  <printOptions horizontalCentered="1"/>
  <pageMargins left="0.3937007874015748" right="0.3937007874015748" top="0.3937007874015748" bottom="0.3937007874015748" header="0.3937007874015748" footer="0.3937007874015748"/>
  <pageSetup fitToHeight="3" fitToWidth="1" horizontalDpi="600" verticalDpi="600" orientation="landscape" paperSize="8" scale="49" r:id="rId1"/>
  <headerFooter alignWithMargins="0">
    <oddFooter>&amp;L&amp;"Tahoma"&amp;8&amp;D &amp;T&amp;R&amp;"Tahoma"&amp;8&amp;P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2010-06-04T08:32:10Z</cp:lastPrinted>
  <dcterms:created xsi:type="dcterms:W3CDTF">2010-05-07T08:54:26Z</dcterms:created>
  <dcterms:modified xsi:type="dcterms:W3CDTF">2010-06-07T08:44:48Z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